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6769510F-AB29-4897-900B-47C4EC10FA9E}" xr6:coauthVersionLast="47" xr6:coauthVersionMax="47" xr10:uidLastSave="{00000000-0000-0000-0000-000000000000}"/>
  <workbookProtection workbookAlgorithmName="SHA-512" workbookHashValue="k8hb7SCcjEbZ23+Kh+oJCFxWx0hwsmVllcaUARRILSsdEIRGsPT6AREKCv+R7Wg2Im3iaTzvka9LmFmUbHKTHg==" workbookSaltValue="HdJ+sJJmzDyGX837ZgHfNA==" workbookSpinCount="100000" lockStructure="1"/>
  <bookViews>
    <workbookView xWindow="-120" yWindow="-120" windowWidth="29040" windowHeight="15990" xr2:uid="{00000000-000D-0000-FFFF-FFFF00000000}"/>
  </bookViews>
  <sheets>
    <sheet name="Summary" sheetId="1" r:id="rId1"/>
    <sheet name="DC16" sheetId="2" r:id="rId2"/>
    <sheet name="DC18" sheetId="3" r:id="rId3"/>
    <sheet name="DC19" sheetId="4" r:id="rId4"/>
    <sheet name="DC20" sheetId="5" r:id="rId5"/>
    <sheet name="FS161" sheetId="6" r:id="rId6"/>
    <sheet name="FS162" sheetId="7" r:id="rId7"/>
    <sheet name="FS163" sheetId="8" r:id="rId8"/>
    <sheet name="FS181" sheetId="9" r:id="rId9"/>
    <sheet name="FS182" sheetId="10" r:id="rId10"/>
    <sheet name="FS183" sheetId="11" r:id="rId11"/>
    <sheet name="FS184" sheetId="12" r:id="rId12"/>
    <sheet name="FS185" sheetId="13" r:id="rId13"/>
    <sheet name="FS191" sheetId="14" r:id="rId14"/>
    <sheet name="FS192" sheetId="15" r:id="rId15"/>
    <sheet name="FS193" sheetId="16" r:id="rId16"/>
    <sheet name="FS194" sheetId="17" r:id="rId17"/>
    <sheet name="FS195" sheetId="18" r:id="rId18"/>
    <sheet name="FS196" sheetId="19" r:id="rId19"/>
    <sheet name="FS201" sheetId="20" r:id="rId20"/>
    <sheet name="FS203" sheetId="21" r:id="rId21"/>
    <sheet name="FS204" sheetId="22" r:id="rId22"/>
    <sheet name="FS205" sheetId="23" r:id="rId23"/>
    <sheet name="MAN" sheetId="24" r:id="rId24"/>
  </sheets>
  <definedNames>
    <definedName name="_xlnm.Print_Area" localSheetId="1">'DC16'!$A$1:$X$127</definedName>
    <definedName name="_xlnm.Print_Area" localSheetId="2">'DC18'!$A$1:$X$127</definedName>
    <definedName name="_xlnm.Print_Area" localSheetId="3">'DC19'!$A$1:$X$127</definedName>
    <definedName name="_xlnm.Print_Area" localSheetId="4">'DC20'!$A$1:$X$127</definedName>
    <definedName name="_xlnm.Print_Area" localSheetId="5">'FS161'!$A$1:$X$127</definedName>
    <definedName name="_xlnm.Print_Area" localSheetId="6">'FS162'!$A$1:$X$127</definedName>
    <definedName name="_xlnm.Print_Area" localSheetId="7">'FS163'!$A$1:$X$127</definedName>
    <definedName name="_xlnm.Print_Area" localSheetId="8">'FS181'!$A$1:$X$127</definedName>
    <definedName name="_xlnm.Print_Area" localSheetId="9">'FS182'!$A$1:$X$127</definedName>
    <definedName name="_xlnm.Print_Area" localSheetId="10">'FS183'!$A$1:$X$127</definedName>
    <definedName name="_xlnm.Print_Area" localSheetId="11">'FS184'!$A$1:$X$127</definedName>
    <definedName name="_xlnm.Print_Area" localSheetId="12">'FS185'!$A$1:$X$127</definedName>
    <definedName name="_xlnm.Print_Area" localSheetId="13">'FS191'!$A$1:$X$127</definedName>
    <definedName name="_xlnm.Print_Area" localSheetId="14">'FS192'!$A$1:$X$127</definedName>
    <definedName name="_xlnm.Print_Area" localSheetId="15">'FS193'!$A$1:$X$127</definedName>
    <definedName name="_xlnm.Print_Area" localSheetId="16">'FS194'!$A$1:$X$127</definedName>
    <definedName name="_xlnm.Print_Area" localSheetId="17">'FS195'!$A$1:$X$127</definedName>
    <definedName name="_xlnm.Print_Area" localSheetId="18">'FS196'!$A$1:$X$127</definedName>
    <definedName name="_xlnm.Print_Area" localSheetId="19">'FS201'!$A$1:$X$127</definedName>
    <definedName name="_xlnm.Print_Area" localSheetId="20">'FS203'!$A$1:$X$127</definedName>
    <definedName name="_xlnm.Print_Area" localSheetId="21">'FS204'!$A$1:$X$127</definedName>
    <definedName name="_xlnm.Print_Area" localSheetId="22">'FS205'!$A$1:$X$127</definedName>
    <definedName name="_xlnm.Print_Area" localSheetId="23">MAN!$A$1:$X$127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S105" i="3"/>
  <c r="R105" i="3"/>
  <c r="E105" i="3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T106" i="4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T108" i="5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T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S109" i="6"/>
  <c r="R109" i="6"/>
  <c r="E109" i="6"/>
  <c r="U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T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T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S98" i="6"/>
  <c r="R98" i="6"/>
  <c r="E98" i="6"/>
  <c r="T98" i="6" s="1"/>
  <c r="S97" i="6"/>
  <c r="R97" i="6"/>
  <c r="E97" i="6"/>
  <c r="U97" i="6" s="1"/>
  <c r="S96" i="6"/>
  <c r="R96" i="6"/>
  <c r="E96" i="6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U100" i="7" s="1"/>
  <c r="U99" i="7"/>
  <c r="S99" i="7"/>
  <c r="R99" i="7"/>
  <c r="E99" i="7"/>
  <c r="T99" i="7" s="1"/>
  <c r="S98" i="7"/>
  <c r="R98" i="7"/>
  <c r="E98" i="7"/>
  <c r="U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T108" i="8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S98" i="8"/>
  <c r="R98" i="8"/>
  <c r="E98" i="8"/>
  <c r="U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4" i="9"/>
  <c r="S104" i="9"/>
  <c r="R104" i="9"/>
  <c r="E104" i="9"/>
  <c r="T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T100" i="9" s="1"/>
  <c r="T99" i="9"/>
  <c r="S99" i="9"/>
  <c r="R99" i="9"/>
  <c r="E99" i="9"/>
  <c r="U99" i="9" s="1"/>
  <c r="S98" i="9"/>
  <c r="R98" i="9"/>
  <c r="E98" i="9"/>
  <c r="U98" i="9" s="1"/>
  <c r="T97" i="9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S95" i="9" s="1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R113" i="10"/>
  <c r="Q113" i="10"/>
  <c r="P113" i="10"/>
  <c r="O113" i="10"/>
  <c r="N113" i="10"/>
  <c r="M113" i="10"/>
  <c r="S113" i="10" s="1"/>
  <c r="L113" i="10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T103" i="10" s="1"/>
  <c r="S102" i="10"/>
  <c r="R102" i="10"/>
  <c r="E102" i="10"/>
  <c r="U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T99" i="10" s="1"/>
  <c r="S98" i="10"/>
  <c r="R98" i="10"/>
  <c r="E98" i="10"/>
  <c r="S97" i="10"/>
  <c r="R97" i="10"/>
  <c r="E97" i="10"/>
  <c r="T97" i="10" s="1"/>
  <c r="S96" i="10"/>
  <c r="R96" i="10"/>
  <c r="E96" i="10"/>
  <c r="U96" i="10" s="1"/>
  <c r="W95" i="10"/>
  <c r="W112" i="10" s="1"/>
  <c r="V95" i="10"/>
  <c r="V112" i="10" s="1"/>
  <c r="R95" i="10"/>
  <c r="M95" i="10"/>
  <c r="M112" i="10" s="1"/>
  <c r="S112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T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T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S102" i="11"/>
  <c r="R102" i="11"/>
  <c r="E102" i="11"/>
  <c r="T102" i="11" s="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T98" i="11" s="1"/>
  <c r="T97" i="11"/>
  <c r="S97" i="11"/>
  <c r="R97" i="11"/>
  <c r="E97" i="11"/>
  <c r="U97" i="11" s="1"/>
  <c r="S96" i="11"/>
  <c r="R96" i="11"/>
  <c r="E96" i="1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U107" i="12"/>
  <c r="S107" i="12"/>
  <c r="R107" i="12"/>
  <c r="E107" i="12"/>
  <c r="T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T104" i="12" s="1"/>
  <c r="S103" i="12"/>
  <c r="R103" i="12"/>
  <c r="E103" i="12"/>
  <c r="S102" i="12"/>
  <c r="R102" i="12"/>
  <c r="E102" i="12"/>
  <c r="U102" i="12" s="1"/>
  <c r="S101" i="12"/>
  <c r="R101" i="12"/>
  <c r="E101" i="12"/>
  <c r="U101" i="12" s="1"/>
  <c r="S100" i="12"/>
  <c r="R100" i="12"/>
  <c r="E100" i="12"/>
  <c r="T100" i="12" s="1"/>
  <c r="S99" i="12"/>
  <c r="R99" i="12"/>
  <c r="E99" i="12"/>
  <c r="U99" i="12" s="1"/>
  <c r="S98" i="12"/>
  <c r="R98" i="12"/>
  <c r="E98" i="12"/>
  <c r="U98" i="12" s="1"/>
  <c r="T97" i="12"/>
  <c r="S97" i="12"/>
  <c r="R97" i="12"/>
  <c r="E97" i="12"/>
  <c r="U97" i="12" s="1"/>
  <c r="S96" i="12"/>
  <c r="R96" i="12"/>
  <c r="E96" i="12"/>
  <c r="T96" i="12" s="1"/>
  <c r="W95" i="12"/>
  <c r="W112" i="12" s="1"/>
  <c r="V95" i="12"/>
  <c r="V112" i="12" s="1"/>
  <c r="M95" i="12"/>
  <c r="M112" i="12" s="1"/>
  <c r="S112" i="12" s="1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R113" i="13"/>
  <c r="Q113" i="13"/>
  <c r="P113" i="13"/>
  <c r="O113" i="13"/>
  <c r="N113" i="13"/>
  <c r="M113" i="13"/>
  <c r="S113" i="13" s="1"/>
  <c r="L113" i="13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T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U104" i="13" s="1"/>
  <c r="S103" i="13"/>
  <c r="R103" i="13"/>
  <c r="E103" i="13"/>
  <c r="U103" i="13" s="1"/>
  <c r="T102" i="13"/>
  <c r="S102" i="13"/>
  <c r="R102" i="13"/>
  <c r="E102" i="13"/>
  <c r="U102" i="13" s="1"/>
  <c r="S101" i="13"/>
  <c r="R101" i="13"/>
  <c r="E101" i="13"/>
  <c r="T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T97" i="13" s="1"/>
  <c r="S96" i="13"/>
  <c r="R96" i="13"/>
  <c r="E96" i="13"/>
  <c r="U96" i="13" s="1"/>
  <c r="W95" i="13"/>
  <c r="W112" i="13" s="1"/>
  <c r="V95" i="13"/>
  <c r="V112" i="13" s="1"/>
  <c r="M95" i="13"/>
  <c r="S95" i="13" s="1"/>
  <c r="L95" i="13"/>
  <c r="R95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T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T98" i="14" s="1"/>
  <c r="S97" i="14"/>
  <c r="R97" i="14"/>
  <c r="E97" i="14"/>
  <c r="U97" i="14" s="1"/>
  <c r="S96" i="14"/>
  <c r="R96" i="14"/>
  <c r="E96" i="14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T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U98" i="15" s="1"/>
  <c r="S97" i="15"/>
  <c r="R97" i="15"/>
  <c r="E97" i="15"/>
  <c r="T97" i="15" s="1"/>
  <c r="S96" i="15"/>
  <c r="R96" i="15"/>
  <c r="E96" i="15"/>
  <c r="U96" i="15" s="1"/>
  <c r="W95" i="15"/>
  <c r="W112" i="15" s="1"/>
  <c r="V95" i="15"/>
  <c r="V112" i="15" s="1"/>
  <c r="M95" i="15"/>
  <c r="M112" i="15" s="1"/>
  <c r="S112" i="15" s="1"/>
  <c r="L95" i="15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R113" i="16"/>
  <c r="Q113" i="16"/>
  <c r="P113" i="16"/>
  <c r="O113" i="16"/>
  <c r="N113" i="16"/>
  <c r="M113" i="16"/>
  <c r="S113" i="16" s="1"/>
  <c r="L113" i="16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U107" i="16" s="1"/>
  <c r="S106" i="16"/>
  <c r="R106" i="16"/>
  <c r="E106" i="16"/>
  <c r="U106" i="16" s="1"/>
  <c r="T105" i="16"/>
  <c r="S105" i="16"/>
  <c r="R105" i="16"/>
  <c r="E105" i="16"/>
  <c r="U105" i="16" s="1"/>
  <c r="S104" i="16"/>
  <c r="R104" i="16"/>
  <c r="E104" i="16"/>
  <c r="T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T96" i="16" s="1"/>
  <c r="W95" i="16"/>
  <c r="W112" i="16" s="1"/>
  <c r="V95" i="16"/>
  <c r="V112" i="16" s="1"/>
  <c r="M95" i="16"/>
  <c r="S95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R113" i="17"/>
  <c r="Q113" i="17"/>
  <c r="P113" i="17"/>
  <c r="O113" i="17"/>
  <c r="N113" i="17"/>
  <c r="M113" i="17"/>
  <c r="S113" i="17" s="1"/>
  <c r="L113" i="17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S113" i="18"/>
  <c r="Q113" i="18"/>
  <c r="P113" i="18"/>
  <c r="O113" i="18"/>
  <c r="N113" i="18"/>
  <c r="M113" i="18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T104" i="18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T97" i="18"/>
  <c r="S97" i="18"/>
  <c r="R97" i="18"/>
  <c r="E97" i="18"/>
  <c r="U97" i="18" s="1"/>
  <c r="T96" i="18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T109" i="19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T102" i="19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W95" i="19"/>
  <c r="W112" i="19" s="1"/>
  <c r="V95" i="19"/>
  <c r="V112" i="19" s="1"/>
  <c r="M95" i="19"/>
  <c r="M112" i="19" s="1"/>
  <c r="S112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R113" i="20"/>
  <c r="Q113" i="20"/>
  <c r="P113" i="20"/>
  <c r="O113" i="20"/>
  <c r="N113" i="20"/>
  <c r="M113" i="20"/>
  <c r="S113" i="20" s="1"/>
  <c r="L113" i="20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T102" i="20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M112" i="20" s="1"/>
  <c r="S112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T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T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T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S95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T107" i="22" s="1"/>
  <c r="S106" i="22"/>
  <c r="R106" i="22"/>
  <c r="E106" i="22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M112" i="22" s="1"/>
  <c r="S112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T110" i="23"/>
  <c r="S110" i="23"/>
  <c r="R110" i="23"/>
  <c r="E110" i="23"/>
  <c r="U110" i="23" s="1"/>
  <c r="T109" i="23"/>
  <c r="S109" i="23"/>
  <c r="R109" i="23"/>
  <c r="E109" i="23"/>
  <c r="U109" i="23" s="1"/>
  <c r="T108" i="23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W95" i="23"/>
  <c r="W112" i="23" s="1"/>
  <c r="V95" i="23"/>
  <c r="V112" i="23" s="1"/>
  <c r="M95" i="23"/>
  <c r="M112" i="23" s="1"/>
  <c r="S112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T103" i="24"/>
  <c r="S103" i="24"/>
  <c r="R103" i="24"/>
  <c r="E103" i="24"/>
  <c r="U103" i="24" s="1"/>
  <c r="S102" i="24"/>
  <c r="R102" i="24"/>
  <c r="E102" i="24"/>
  <c r="U102" i="24" s="1"/>
  <c r="T101" i="24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S97" i="24"/>
  <c r="R97" i="24"/>
  <c r="E97" i="24"/>
  <c r="U97" i="24" s="1"/>
  <c r="S96" i="24"/>
  <c r="R96" i="24"/>
  <c r="E96" i="24"/>
  <c r="W95" i="24"/>
  <c r="W112" i="24" s="1"/>
  <c r="V95" i="24"/>
  <c r="V112" i="24" s="1"/>
  <c r="M95" i="24"/>
  <c r="M112" i="24" s="1"/>
  <c r="S112" i="24" s="1"/>
  <c r="L95" i="24"/>
  <c r="R95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T110" i="1"/>
  <c r="S110" i="1"/>
  <c r="R110" i="1"/>
  <c r="E110" i="1"/>
  <c r="U110" i="1" s="1"/>
  <c r="S109" i="1"/>
  <c r="R109" i="1"/>
  <c r="E109" i="1"/>
  <c r="U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T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W95" i="1"/>
  <c r="W112" i="1" s="1"/>
  <c r="V95" i="1"/>
  <c r="V112" i="1" s="1"/>
  <c r="M95" i="1"/>
  <c r="S95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E79" i="4" s="1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79" i="10" s="1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79" i="14" s="1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E79" i="16" s="1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E79" i="19"/>
  <c r="D79" i="19"/>
  <c r="C79" i="19"/>
  <c r="B79" i="19"/>
  <c r="A76" i="19"/>
  <c r="E83" i="20"/>
  <c r="E82" i="20"/>
  <c r="E81" i="20"/>
  <c r="E80" i="20"/>
  <c r="E79" i="20" s="1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E79" i="22" s="1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E79" i="23" s="1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4"/>
  <c r="R93" i="24"/>
  <c r="Q93" i="24"/>
  <c r="P93" i="24"/>
  <c r="E93" i="24"/>
  <c r="U93" i="24" s="1"/>
  <c r="S92" i="24"/>
  <c r="R92" i="24"/>
  <c r="Q92" i="24"/>
  <c r="P92" i="24"/>
  <c r="E92" i="24"/>
  <c r="T92" i="24" s="1"/>
  <c r="S91" i="24"/>
  <c r="R91" i="24"/>
  <c r="Q91" i="24"/>
  <c r="P91" i="24"/>
  <c r="E91" i="24"/>
  <c r="U91" i="24" s="1"/>
  <c r="S90" i="24"/>
  <c r="R90" i="24"/>
  <c r="Q90" i="24"/>
  <c r="P90" i="24"/>
  <c r="E90" i="24"/>
  <c r="U90" i="24" s="1"/>
  <c r="S89" i="24"/>
  <c r="R89" i="24"/>
  <c r="Q89" i="24"/>
  <c r="P89" i="24"/>
  <c r="E89" i="24"/>
  <c r="U89" i="24" s="1"/>
  <c r="S88" i="24"/>
  <c r="R88" i="24"/>
  <c r="Q88" i="24"/>
  <c r="P88" i="24"/>
  <c r="E88" i="24"/>
  <c r="T88" i="24" s="1"/>
  <c r="T87" i="24"/>
  <c r="S87" i="24"/>
  <c r="R87" i="24"/>
  <c r="Q87" i="24"/>
  <c r="P87" i="24"/>
  <c r="E87" i="24"/>
  <c r="U87" i="24" s="1"/>
  <c r="S86" i="24"/>
  <c r="R86" i="24"/>
  <c r="Q86" i="24"/>
  <c r="P86" i="24"/>
  <c r="E86" i="24"/>
  <c r="U86" i="24" s="1"/>
  <c r="W72" i="24"/>
  <c r="V72" i="24"/>
  <c r="O72" i="24"/>
  <c r="N72" i="24"/>
  <c r="M72" i="24"/>
  <c r="S72" i="24" s="1"/>
  <c r="L72" i="24"/>
  <c r="K72" i="24"/>
  <c r="J72" i="24"/>
  <c r="I72" i="24"/>
  <c r="Q72" i="24" s="1"/>
  <c r="H72" i="24"/>
  <c r="G72" i="24"/>
  <c r="F72" i="24"/>
  <c r="C72" i="24"/>
  <c r="B72" i="24"/>
  <c r="W71" i="24"/>
  <c r="V71" i="24"/>
  <c r="O71" i="24"/>
  <c r="N71" i="24"/>
  <c r="M71" i="24"/>
  <c r="S71" i="24" s="1"/>
  <c r="L71" i="24"/>
  <c r="R71" i="24" s="1"/>
  <c r="K71" i="24"/>
  <c r="J71" i="24"/>
  <c r="I71" i="24"/>
  <c r="H71" i="24"/>
  <c r="G71" i="24"/>
  <c r="F71" i="24"/>
  <c r="C71" i="24"/>
  <c r="B71" i="24"/>
  <c r="W70" i="24"/>
  <c r="V70" i="24"/>
  <c r="O70" i="24"/>
  <c r="N70" i="24"/>
  <c r="M70" i="24"/>
  <c r="S70" i="24" s="1"/>
  <c r="L70" i="24"/>
  <c r="R70" i="24" s="1"/>
  <c r="K70" i="24"/>
  <c r="J70" i="24"/>
  <c r="I70" i="24"/>
  <c r="H70" i="24"/>
  <c r="G70" i="24"/>
  <c r="F70" i="24"/>
  <c r="C70" i="24"/>
  <c r="B70" i="24"/>
  <c r="E70" i="24" s="1"/>
  <c r="S69" i="24"/>
  <c r="R69" i="24"/>
  <c r="Q69" i="24"/>
  <c r="P69" i="24"/>
  <c r="E69" i="24"/>
  <c r="U69" i="24" s="1"/>
  <c r="W67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W66" i="24"/>
  <c r="V66" i="24"/>
  <c r="O66" i="24"/>
  <c r="N66" i="24"/>
  <c r="M66" i="24"/>
  <c r="L66" i="24"/>
  <c r="R66" i="24" s="1"/>
  <c r="K66" i="24"/>
  <c r="J66" i="24"/>
  <c r="I66" i="24"/>
  <c r="H66" i="24"/>
  <c r="G66" i="24"/>
  <c r="F66" i="24"/>
  <c r="C66" i="24"/>
  <c r="B66" i="24"/>
  <c r="S65" i="24"/>
  <c r="R65" i="24"/>
  <c r="Q65" i="24"/>
  <c r="P65" i="24"/>
  <c r="E65" i="24"/>
  <c r="T65" i="24" s="1"/>
  <c r="S64" i="24"/>
  <c r="R64" i="24"/>
  <c r="Q64" i="24"/>
  <c r="P64" i="24"/>
  <c r="E64" i="24"/>
  <c r="U64" i="24" s="1"/>
  <c r="S63" i="24"/>
  <c r="R63" i="24"/>
  <c r="Q63" i="24"/>
  <c r="P63" i="24"/>
  <c r="E63" i="24"/>
  <c r="U63" i="24" s="1"/>
  <c r="S62" i="24"/>
  <c r="R62" i="24"/>
  <c r="Q62" i="24"/>
  <c r="P62" i="24"/>
  <c r="E62" i="24"/>
  <c r="S61" i="24"/>
  <c r="R61" i="24"/>
  <c r="Q61" i="24"/>
  <c r="P61" i="24"/>
  <c r="E61" i="24"/>
  <c r="U61" i="24" s="1"/>
  <c r="V59" i="24"/>
  <c r="O59" i="24"/>
  <c r="N59" i="24"/>
  <c r="M59" i="24"/>
  <c r="S59" i="24" s="1"/>
  <c r="L59" i="24"/>
  <c r="R59" i="24" s="1"/>
  <c r="K59" i="24"/>
  <c r="J59" i="24"/>
  <c r="I59" i="24"/>
  <c r="H59" i="24"/>
  <c r="G59" i="24"/>
  <c r="F59" i="24"/>
  <c r="E59" i="24"/>
  <c r="C59" i="24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T57" i="24" s="1"/>
  <c r="S56" i="24"/>
  <c r="R56" i="24"/>
  <c r="Q56" i="24"/>
  <c r="P56" i="24"/>
  <c r="E56" i="24"/>
  <c r="U56" i="24" s="1"/>
  <c r="S55" i="24"/>
  <c r="R55" i="24"/>
  <c r="Q55" i="24"/>
  <c r="P55" i="24"/>
  <c r="E55" i="24"/>
  <c r="U55" i="24" s="1"/>
  <c r="W53" i="24"/>
  <c r="V53" i="24"/>
  <c r="O53" i="24"/>
  <c r="N53" i="24"/>
  <c r="M53" i="24"/>
  <c r="S53" i="24" s="1"/>
  <c r="L53" i="24"/>
  <c r="R53" i="24" s="1"/>
  <c r="K53" i="24"/>
  <c r="J53" i="24"/>
  <c r="I53" i="24"/>
  <c r="H53" i="24"/>
  <c r="G53" i="24"/>
  <c r="F53" i="24"/>
  <c r="C53" i="24"/>
  <c r="B53" i="24"/>
  <c r="S52" i="24"/>
  <c r="R52" i="24"/>
  <c r="Q52" i="24"/>
  <c r="P52" i="24"/>
  <c r="E52" i="24"/>
  <c r="T52" i="24" s="1"/>
  <c r="S51" i="24"/>
  <c r="R51" i="24"/>
  <c r="Q51" i="24"/>
  <c r="P51" i="24"/>
  <c r="E51" i="24"/>
  <c r="U51" i="24" s="1"/>
  <c r="S50" i="24"/>
  <c r="R50" i="24"/>
  <c r="Q50" i="24"/>
  <c r="P50" i="24"/>
  <c r="E50" i="24"/>
  <c r="U50" i="24" s="1"/>
  <c r="S49" i="24"/>
  <c r="R49" i="24"/>
  <c r="Q49" i="24"/>
  <c r="P49" i="24"/>
  <c r="E49" i="24"/>
  <c r="S48" i="24"/>
  <c r="R48" i="24"/>
  <c r="Q48" i="24"/>
  <c r="P48" i="24"/>
  <c r="E48" i="24"/>
  <c r="T48" i="24" s="1"/>
  <c r="S47" i="24"/>
  <c r="R47" i="24"/>
  <c r="Q47" i="24"/>
  <c r="P47" i="24"/>
  <c r="E47" i="24"/>
  <c r="U47" i="24" s="1"/>
  <c r="S46" i="24"/>
  <c r="R46" i="24"/>
  <c r="Q46" i="24"/>
  <c r="P46" i="24"/>
  <c r="E46" i="24"/>
  <c r="U46" i="24" s="1"/>
  <c r="S45" i="24"/>
  <c r="R45" i="24"/>
  <c r="Q45" i="24"/>
  <c r="P45" i="24"/>
  <c r="E45" i="24"/>
  <c r="S44" i="24"/>
  <c r="R44" i="24"/>
  <c r="Q44" i="24"/>
  <c r="P44" i="24"/>
  <c r="E44" i="24"/>
  <c r="T44" i="24" s="1"/>
  <c r="S43" i="24"/>
  <c r="R43" i="24"/>
  <c r="Q43" i="24"/>
  <c r="P43" i="24"/>
  <c r="E43" i="24"/>
  <c r="U43" i="24" s="1"/>
  <c r="S42" i="24"/>
  <c r="R42" i="24"/>
  <c r="Q42" i="24"/>
  <c r="P42" i="24"/>
  <c r="E42" i="24"/>
  <c r="U42" i="24" s="1"/>
  <c r="W40" i="24"/>
  <c r="V40" i="24"/>
  <c r="O40" i="24"/>
  <c r="N40" i="24"/>
  <c r="M40" i="24"/>
  <c r="S40" i="24" s="1"/>
  <c r="L40" i="24"/>
  <c r="R40" i="24" s="1"/>
  <c r="K40" i="24"/>
  <c r="J40" i="24"/>
  <c r="I40" i="24"/>
  <c r="H40" i="24"/>
  <c r="G40" i="24"/>
  <c r="F40" i="24"/>
  <c r="C40" i="24"/>
  <c r="E40" i="24" s="1"/>
  <c r="B40" i="24"/>
  <c r="S39" i="24"/>
  <c r="R39" i="24"/>
  <c r="Q39" i="24"/>
  <c r="P39" i="24"/>
  <c r="E39" i="24"/>
  <c r="T39" i="24" s="1"/>
  <c r="S38" i="24"/>
  <c r="R38" i="24"/>
  <c r="Q38" i="24"/>
  <c r="P38" i="24"/>
  <c r="E38" i="24"/>
  <c r="U38" i="24" s="1"/>
  <c r="S37" i="24"/>
  <c r="R37" i="24"/>
  <c r="Q37" i="24"/>
  <c r="P37" i="24"/>
  <c r="E37" i="24"/>
  <c r="S36" i="24"/>
  <c r="R36" i="24"/>
  <c r="Q36" i="24"/>
  <c r="P36" i="24"/>
  <c r="E36" i="24"/>
  <c r="S35" i="24"/>
  <c r="R35" i="24"/>
  <c r="Q35" i="24"/>
  <c r="P35" i="24"/>
  <c r="E35" i="24"/>
  <c r="U35" i="24" s="1"/>
  <c r="W33" i="24"/>
  <c r="V33" i="24"/>
  <c r="O33" i="24"/>
  <c r="N33" i="24"/>
  <c r="M33" i="24"/>
  <c r="L33" i="24"/>
  <c r="K33" i="24"/>
  <c r="J33" i="24"/>
  <c r="I33" i="24"/>
  <c r="H33" i="24"/>
  <c r="G33" i="24"/>
  <c r="F33" i="24"/>
  <c r="C33" i="24"/>
  <c r="B33" i="24"/>
  <c r="E33" i="24" s="1"/>
  <c r="S32" i="24"/>
  <c r="R32" i="24"/>
  <c r="Q32" i="24"/>
  <c r="U32" i="24" s="1"/>
  <c r="P32" i="24"/>
  <c r="T32" i="24" s="1"/>
  <c r="E32" i="24"/>
  <c r="W30" i="24"/>
  <c r="V30" i="24"/>
  <c r="O30" i="24"/>
  <c r="N30" i="24"/>
  <c r="M30" i="24"/>
  <c r="L30" i="24"/>
  <c r="K30" i="24"/>
  <c r="J30" i="24"/>
  <c r="I30" i="24"/>
  <c r="H30" i="24"/>
  <c r="G30" i="24"/>
  <c r="F30" i="24"/>
  <c r="C30" i="24"/>
  <c r="B30" i="24"/>
  <c r="S29" i="24"/>
  <c r="R29" i="24"/>
  <c r="Q29" i="24"/>
  <c r="P29" i="24"/>
  <c r="E29" i="24"/>
  <c r="T29" i="24" s="1"/>
  <c r="S28" i="24"/>
  <c r="R28" i="24"/>
  <c r="Q28" i="24"/>
  <c r="P28" i="24"/>
  <c r="E28" i="24"/>
  <c r="S27" i="24"/>
  <c r="R27" i="24"/>
  <c r="Q27" i="24"/>
  <c r="P27" i="24"/>
  <c r="E27" i="24"/>
  <c r="U27" i="24" s="1"/>
  <c r="S26" i="24"/>
  <c r="R26" i="24"/>
  <c r="Q26" i="24"/>
  <c r="P26" i="24"/>
  <c r="E26" i="24"/>
  <c r="U26" i="24" s="1"/>
  <c r="W24" i="24"/>
  <c r="V24" i="24"/>
  <c r="O24" i="24"/>
  <c r="N24" i="24"/>
  <c r="M24" i="24"/>
  <c r="S24" i="24" s="1"/>
  <c r="L24" i="24"/>
  <c r="R24" i="24" s="1"/>
  <c r="K24" i="24"/>
  <c r="J24" i="24"/>
  <c r="I24" i="24"/>
  <c r="H24" i="24"/>
  <c r="G24" i="24"/>
  <c r="F24" i="24"/>
  <c r="C24" i="24"/>
  <c r="B24" i="24"/>
  <c r="S23" i="24"/>
  <c r="R23" i="24"/>
  <c r="Q23" i="24"/>
  <c r="P23" i="24"/>
  <c r="E23" i="24"/>
  <c r="U23" i="24" s="1"/>
  <c r="U22" i="24"/>
  <c r="T22" i="24"/>
  <c r="S22" i="24"/>
  <c r="R22" i="24"/>
  <c r="Q22" i="24"/>
  <c r="P22" i="24"/>
  <c r="E22" i="24"/>
  <c r="T21" i="24"/>
  <c r="S21" i="24"/>
  <c r="R21" i="24"/>
  <c r="Q21" i="24"/>
  <c r="P21" i="24"/>
  <c r="E21" i="24"/>
  <c r="U21" i="24" s="1"/>
  <c r="S20" i="24"/>
  <c r="R20" i="24"/>
  <c r="Q20" i="24"/>
  <c r="P20" i="24"/>
  <c r="E20" i="24"/>
  <c r="U20" i="24" s="1"/>
  <c r="S19" i="24"/>
  <c r="R19" i="24"/>
  <c r="Q19" i="24"/>
  <c r="P19" i="24"/>
  <c r="E19" i="24"/>
  <c r="U19" i="24" s="1"/>
  <c r="U18" i="24"/>
  <c r="T18" i="24"/>
  <c r="S18" i="24"/>
  <c r="R18" i="24"/>
  <c r="Q18" i="24"/>
  <c r="P18" i="24"/>
  <c r="E18" i="24"/>
  <c r="U17" i="24"/>
  <c r="T17" i="24"/>
  <c r="S17" i="24"/>
  <c r="R17" i="24"/>
  <c r="Q17" i="24"/>
  <c r="P17" i="24"/>
  <c r="E17" i="24"/>
  <c r="W15" i="24"/>
  <c r="V15" i="24"/>
  <c r="O15" i="24"/>
  <c r="S15" i="24" s="1"/>
  <c r="N15" i="24"/>
  <c r="M15" i="24"/>
  <c r="L15" i="24"/>
  <c r="R15" i="24" s="1"/>
  <c r="K15" i="24"/>
  <c r="J15" i="24"/>
  <c r="I15" i="24"/>
  <c r="H15" i="24"/>
  <c r="P15" i="24" s="1"/>
  <c r="G15" i="24"/>
  <c r="F15" i="24"/>
  <c r="C15" i="24"/>
  <c r="B15" i="24"/>
  <c r="E15" i="24" s="1"/>
  <c r="S14" i="24"/>
  <c r="R14" i="24"/>
  <c r="Q14" i="24"/>
  <c r="P14" i="24"/>
  <c r="E14" i="24"/>
  <c r="U14" i="24" s="1"/>
  <c r="S13" i="24"/>
  <c r="R13" i="24"/>
  <c r="Q13" i="24"/>
  <c r="U13" i="24" s="1"/>
  <c r="P13" i="24"/>
  <c r="T13" i="24" s="1"/>
  <c r="E13" i="24"/>
  <c r="T12" i="24"/>
  <c r="S12" i="24"/>
  <c r="R12" i="24"/>
  <c r="Q12" i="24"/>
  <c r="P12" i="24"/>
  <c r="E12" i="24"/>
  <c r="U12" i="24" s="1"/>
  <c r="S11" i="24"/>
  <c r="R11" i="24"/>
  <c r="Q11" i="24"/>
  <c r="P11" i="24"/>
  <c r="E11" i="24"/>
  <c r="U11" i="24" s="1"/>
  <c r="S10" i="24"/>
  <c r="R10" i="24"/>
  <c r="Q10" i="24"/>
  <c r="P10" i="24"/>
  <c r="E10" i="24"/>
  <c r="U10" i="24" s="1"/>
  <c r="S9" i="24"/>
  <c r="R9" i="24"/>
  <c r="Q9" i="24"/>
  <c r="P9" i="24"/>
  <c r="T9" i="24" s="1"/>
  <c r="E9" i="24"/>
  <c r="S93" i="23"/>
  <c r="R93" i="23"/>
  <c r="Q93" i="23"/>
  <c r="P93" i="23"/>
  <c r="E93" i="23"/>
  <c r="U93" i="23" s="1"/>
  <c r="T92" i="23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U90" i="23"/>
  <c r="T90" i="23"/>
  <c r="S90" i="23"/>
  <c r="R90" i="23"/>
  <c r="Q90" i="23"/>
  <c r="P90" i="23"/>
  <c r="E90" i="23"/>
  <c r="T89" i="23"/>
  <c r="S89" i="23"/>
  <c r="R89" i="23"/>
  <c r="Q89" i="23"/>
  <c r="P89" i="23"/>
  <c r="E89" i="23"/>
  <c r="U89" i="23" s="1"/>
  <c r="S88" i="23"/>
  <c r="R88" i="23"/>
  <c r="Q88" i="23"/>
  <c r="P88" i="23"/>
  <c r="E88" i="23"/>
  <c r="U88" i="23" s="1"/>
  <c r="S87" i="23"/>
  <c r="R87" i="23"/>
  <c r="Q87" i="23"/>
  <c r="P87" i="23"/>
  <c r="E87" i="23"/>
  <c r="U87" i="23" s="1"/>
  <c r="U86" i="23"/>
  <c r="S86" i="23"/>
  <c r="R86" i="23"/>
  <c r="Q86" i="23"/>
  <c r="P86" i="23"/>
  <c r="E86" i="23"/>
  <c r="T86" i="23" s="1"/>
  <c r="W72" i="23"/>
  <c r="V72" i="23"/>
  <c r="O72" i="23"/>
  <c r="N72" i="23"/>
  <c r="M72" i="23"/>
  <c r="L72" i="23"/>
  <c r="K72" i="23"/>
  <c r="J72" i="23"/>
  <c r="I72" i="23"/>
  <c r="H72" i="23"/>
  <c r="G72" i="23"/>
  <c r="F72" i="23"/>
  <c r="C72" i="23"/>
  <c r="B72" i="23"/>
  <c r="W71" i="23"/>
  <c r="V71" i="23"/>
  <c r="O71" i="23"/>
  <c r="S71" i="23" s="1"/>
  <c r="N71" i="23"/>
  <c r="M71" i="23"/>
  <c r="L71" i="23"/>
  <c r="R71" i="23" s="1"/>
  <c r="K71" i="23"/>
  <c r="J71" i="23"/>
  <c r="I71" i="23"/>
  <c r="H71" i="23"/>
  <c r="G71" i="23"/>
  <c r="F71" i="23"/>
  <c r="C71" i="23"/>
  <c r="B71" i="23"/>
  <c r="E71" i="23" s="1"/>
  <c r="W70" i="23"/>
  <c r="V70" i="23"/>
  <c r="O70" i="23"/>
  <c r="N70" i="23"/>
  <c r="M70" i="23"/>
  <c r="L70" i="23"/>
  <c r="K70" i="23"/>
  <c r="J70" i="23"/>
  <c r="I70" i="23"/>
  <c r="H70" i="23"/>
  <c r="G70" i="23"/>
  <c r="F70" i="23"/>
  <c r="C70" i="23"/>
  <c r="B70" i="23"/>
  <c r="S69" i="23"/>
  <c r="R69" i="23"/>
  <c r="Q69" i="23"/>
  <c r="U69" i="23" s="1"/>
  <c r="P69" i="23"/>
  <c r="T69" i="23" s="1"/>
  <c r="E69" i="23"/>
  <c r="W67" i="23"/>
  <c r="V67" i="23"/>
  <c r="O67" i="23"/>
  <c r="N67" i="23"/>
  <c r="M67" i="23"/>
  <c r="L67" i="23"/>
  <c r="K67" i="23"/>
  <c r="J67" i="23"/>
  <c r="I67" i="23"/>
  <c r="H67" i="23"/>
  <c r="G67" i="23"/>
  <c r="F67" i="23"/>
  <c r="C67" i="23"/>
  <c r="B67" i="23"/>
  <c r="W66" i="23"/>
  <c r="V66" i="23"/>
  <c r="O66" i="23"/>
  <c r="N66" i="23"/>
  <c r="M66" i="23"/>
  <c r="S66" i="23" s="1"/>
  <c r="L66" i="23"/>
  <c r="R66" i="23" s="1"/>
  <c r="K66" i="23"/>
  <c r="J66" i="23"/>
  <c r="I66" i="23"/>
  <c r="H66" i="23"/>
  <c r="G66" i="23"/>
  <c r="F66" i="23"/>
  <c r="C66" i="23"/>
  <c r="B66" i="23"/>
  <c r="E66" i="23" s="1"/>
  <c r="S65" i="23"/>
  <c r="R65" i="23"/>
  <c r="Q65" i="23"/>
  <c r="P65" i="23"/>
  <c r="E65" i="23"/>
  <c r="U65" i="23" s="1"/>
  <c r="U64" i="23"/>
  <c r="S64" i="23"/>
  <c r="R64" i="23"/>
  <c r="Q64" i="23"/>
  <c r="P64" i="23"/>
  <c r="E64" i="23"/>
  <c r="T64" i="23" s="1"/>
  <c r="U63" i="23"/>
  <c r="T63" i="23"/>
  <c r="S63" i="23"/>
  <c r="R63" i="23"/>
  <c r="Q63" i="23"/>
  <c r="P63" i="23"/>
  <c r="E63" i="23"/>
  <c r="S62" i="23"/>
  <c r="R62" i="23"/>
  <c r="Q62" i="23"/>
  <c r="P62" i="23"/>
  <c r="E62" i="23"/>
  <c r="U62" i="23" s="1"/>
  <c r="S61" i="23"/>
  <c r="R61" i="23"/>
  <c r="Q61" i="23"/>
  <c r="P61" i="23"/>
  <c r="E61" i="23"/>
  <c r="U61" i="23" s="1"/>
  <c r="V59" i="23"/>
  <c r="O59" i="23"/>
  <c r="N59" i="23"/>
  <c r="M59" i="23"/>
  <c r="S59" i="23" s="1"/>
  <c r="L59" i="23"/>
  <c r="R59" i="23" s="1"/>
  <c r="K59" i="23"/>
  <c r="J59" i="23"/>
  <c r="I59" i="23"/>
  <c r="H59" i="23"/>
  <c r="G59" i="23"/>
  <c r="F59" i="23"/>
  <c r="E59" i="23"/>
  <c r="C59" i="23"/>
  <c r="B59" i="23"/>
  <c r="T58" i="23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U56" i="23"/>
  <c r="T56" i="23"/>
  <c r="S56" i="23"/>
  <c r="R56" i="23"/>
  <c r="Q56" i="23"/>
  <c r="P56" i="23"/>
  <c r="E56" i="23"/>
  <c r="S55" i="23"/>
  <c r="R55" i="23"/>
  <c r="Q55" i="23"/>
  <c r="P55" i="23"/>
  <c r="E55" i="23"/>
  <c r="W53" i="23"/>
  <c r="V53" i="23"/>
  <c r="O53" i="23"/>
  <c r="S53" i="23" s="1"/>
  <c r="N53" i="23"/>
  <c r="M53" i="23"/>
  <c r="L53" i="23"/>
  <c r="K53" i="23"/>
  <c r="J53" i="23"/>
  <c r="I53" i="23"/>
  <c r="H53" i="23"/>
  <c r="G53" i="23"/>
  <c r="F53" i="23"/>
  <c r="C53" i="23"/>
  <c r="B53" i="23"/>
  <c r="S52" i="23"/>
  <c r="R52" i="23"/>
  <c r="Q52" i="23"/>
  <c r="P52" i="23"/>
  <c r="E52" i="23"/>
  <c r="U52" i="23" s="1"/>
  <c r="S51" i="23"/>
  <c r="R51" i="23"/>
  <c r="Q51" i="23"/>
  <c r="P51" i="23"/>
  <c r="E51" i="23"/>
  <c r="U50" i="23"/>
  <c r="S50" i="23"/>
  <c r="R50" i="23"/>
  <c r="Q50" i="23"/>
  <c r="P50" i="23"/>
  <c r="E50" i="23"/>
  <c r="T50" i="23" s="1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U48" i="23" s="1"/>
  <c r="S47" i="23"/>
  <c r="R47" i="23"/>
  <c r="Q47" i="23"/>
  <c r="P47" i="23"/>
  <c r="E47" i="23"/>
  <c r="U46" i="23"/>
  <c r="S46" i="23"/>
  <c r="R46" i="23"/>
  <c r="Q46" i="23"/>
  <c r="P46" i="23"/>
  <c r="E46" i="23"/>
  <c r="T46" i="23" s="1"/>
  <c r="T45" i="23"/>
  <c r="S45" i="23"/>
  <c r="R45" i="23"/>
  <c r="Q45" i="23"/>
  <c r="P45" i="23"/>
  <c r="E45" i="23"/>
  <c r="U45" i="23" s="1"/>
  <c r="S44" i="23"/>
  <c r="R44" i="23"/>
  <c r="Q44" i="23"/>
  <c r="P44" i="23"/>
  <c r="E44" i="23"/>
  <c r="U43" i="23"/>
  <c r="S43" i="23"/>
  <c r="R43" i="23"/>
  <c r="Q43" i="23"/>
  <c r="P43" i="23"/>
  <c r="E43" i="23"/>
  <c r="T43" i="23" s="1"/>
  <c r="S42" i="23"/>
  <c r="R42" i="23"/>
  <c r="Q42" i="23"/>
  <c r="P42" i="23"/>
  <c r="E42" i="23"/>
  <c r="W40" i="23"/>
  <c r="V40" i="23"/>
  <c r="O40" i="23"/>
  <c r="S40" i="23" s="1"/>
  <c r="N40" i="23"/>
  <c r="M40" i="23"/>
  <c r="L40" i="23"/>
  <c r="K40" i="23"/>
  <c r="J40" i="23"/>
  <c r="I40" i="23"/>
  <c r="H40" i="23"/>
  <c r="G40" i="23"/>
  <c r="F40" i="23"/>
  <c r="C40" i="23"/>
  <c r="B40" i="23"/>
  <c r="S39" i="23"/>
  <c r="R39" i="23"/>
  <c r="Q39" i="23"/>
  <c r="P39" i="23"/>
  <c r="E39" i="23"/>
  <c r="U39" i="23" s="1"/>
  <c r="U38" i="23"/>
  <c r="T38" i="23"/>
  <c r="S38" i="23"/>
  <c r="R38" i="23"/>
  <c r="Q38" i="23"/>
  <c r="P38" i="23"/>
  <c r="E38" i="23"/>
  <c r="U37" i="23"/>
  <c r="S37" i="23"/>
  <c r="R37" i="23"/>
  <c r="Q37" i="23"/>
  <c r="P37" i="23"/>
  <c r="E37" i="23"/>
  <c r="T37" i="23" s="1"/>
  <c r="S36" i="23"/>
  <c r="R36" i="23"/>
  <c r="Q36" i="23"/>
  <c r="P36" i="23"/>
  <c r="T36" i="23" s="1"/>
  <c r="E36" i="23"/>
  <c r="U36" i="23" s="1"/>
  <c r="S35" i="23"/>
  <c r="R35" i="23"/>
  <c r="Q35" i="23"/>
  <c r="P35" i="23"/>
  <c r="E35" i="23"/>
  <c r="U35" i="23" s="1"/>
  <c r="W33" i="23"/>
  <c r="V33" i="23"/>
  <c r="O33" i="23"/>
  <c r="N33" i="23"/>
  <c r="M33" i="23"/>
  <c r="S33" i="23" s="1"/>
  <c r="L33" i="23"/>
  <c r="K33" i="23"/>
  <c r="J33" i="23"/>
  <c r="I33" i="23"/>
  <c r="H33" i="23"/>
  <c r="G33" i="23"/>
  <c r="F33" i="23"/>
  <c r="E33" i="23"/>
  <c r="C33" i="23"/>
  <c r="B33" i="23"/>
  <c r="S32" i="23"/>
  <c r="R32" i="23"/>
  <c r="Q32" i="23"/>
  <c r="U32" i="23" s="1"/>
  <c r="P32" i="23"/>
  <c r="T32" i="23" s="1"/>
  <c r="E32" i="23"/>
  <c r="W30" i="23"/>
  <c r="V30" i="23"/>
  <c r="O30" i="23"/>
  <c r="N30" i="23"/>
  <c r="M30" i="23"/>
  <c r="S30" i="23" s="1"/>
  <c r="L30" i="23"/>
  <c r="R30" i="23" s="1"/>
  <c r="K30" i="23"/>
  <c r="J30" i="23"/>
  <c r="I30" i="23"/>
  <c r="H30" i="23"/>
  <c r="G30" i="23"/>
  <c r="F30" i="23"/>
  <c r="C30" i="23"/>
  <c r="B30" i="23"/>
  <c r="E30" i="23" s="1"/>
  <c r="S29" i="23"/>
  <c r="R29" i="23"/>
  <c r="Q29" i="23"/>
  <c r="P29" i="23"/>
  <c r="E29" i="23"/>
  <c r="U29" i="23" s="1"/>
  <c r="U28" i="23"/>
  <c r="T28" i="23"/>
  <c r="S28" i="23"/>
  <c r="R28" i="23"/>
  <c r="Q28" i="23"/>
  <c r="P28" i="23"/>
  <c r="E28" i="23"/>
  <c r="U27" i="23"/>
  <c r="S27" i="23"/>
  <c r="R27" i="23"/>
  <c r="Q27" i="23"/>
  <c r="P27" i="23"/>
  <c r="E27" i="23"/>
  <c r="T27" i="23" s="1"/>
  <c r="S26" i="23"/>
  <c r="R26" i="23"/>
  <c r="Q26" i="23"/>
  <c r="P26" i="23"/>
  <c r="E26" i="23"/>
  <c r="U26" i="23" s="1"/>
  <c r="W24" i="23"/>
  <c r="V24" i="23"/>
  <c r="R24" i="23"/>
  <c r="O24" i="23"/>
  <c r="N24" i="23"/>
  <c r="M24" i="23"/>
  <c r="S24" i="23" s="1"/>
  <c r="L24" i="23"/>
  <c r="K24" i="23"/>
  <c r="J24" i="23"/>
  <c r="I24" i="23"/>
  <c r="H24" i="23"/>
  <c r="P24" i="23" s="1"/>
  <c r="G24" i="23"/>
  <c r="F24" i="23"/>
  <c r="C24" i="23"/>
  <c r="B24" i="23"/>
  <c r="U23" i="23"/>
  <c r="S23" i="23"/>
  <c r="R23" i="23"/>
  <c r="Q23" i="23"/>
  <c r="P23" i="23"/>
  <c r="E23" i="23"/>
  <c r="T23" i="23" s="1"/>
  <c r="T22" i="23"/>
  <c r="S22" i="23"/>
  <c r="R22" i="23"/>
  <c r="Q22" i="23"/>
  <c r="P22" i="23"/>
  <c r="E22" i="23"/>
  <c r="U22" i="23" s="1"/>
  <c r="S21" i="23"/>
  <c r="R21" i="23"/>
  <c r="Q21" i="23"/>
  <c r="P21" i="23"/>
  <c r="E21" i="23"/>
  <c r="U21" i="23" s="1"/>
  <c r="S20" i="23"/>
  <c r="R20" i="23"/>
  <c r="Q20" i="23"/>
  <c r="P20" i="23"/>
  <c r="E20" i="23"/>
  <c r="U20" i="23" s="1"/>
  <c r="S19" i="23"/>
  <c r="R19" i="23"/>
  <c r="Q19" i="23"/>
  <c r="P19" i="23"/>
  <c r="E19" i="23"/>
  <c r="T19" i="23" s="1"/>
  <c r="U18" i="23"/>
  <c r="S18" i="23"/>
  <c r="R18" i="23"/>
  <c r="Q18" i="23"/>
  <c r="P18" i="23"/>
  <c r="E18" i="23"/>
  <c r="T18" i="23" s="1"/>
  <c r="T17" i="23"/>
  <c r="S17" i="23"/>
  <c r="R17" i="23"/>
  <c r="Q17" i="23"/>
  <c r="P17" i="23"/>
  <c r="E17" i="23"/>
  <c r="U17" i="23" s="1"/>
  <c r="W15" i="23"/>
  <c r="V15" i="23"/>
  <c r="O15" i="23"/>
  <c r="S15" i="23" s="1"/>
  <c r="N15" i="23"/>
  <c r="R15" i="23" s="1"/>
  <c r="M15" i="23"/>
  <c r="L15" i="23"/>
  <c r="K15" i="23"/>
  <c r="J15" i="23"/>
  <c r="I15" i="23"/>
  <c r="H15" i="23"/>
  <c r="G15" i="23"/>
  <c r="F15" i="23"/>
  <c r="C15" i="23"/>
  <c r="B15" i="23"/>
  <c r="U14" i="23"/>
  <c r="S14" i="23"/>
  <c r="R14" i="23"/>
  <c r="Q14" i="23"/>
  <c r="P14" i="23"/>
  <c r="E14" i="23"/>
  <c r="T14" i="23" s="1"/>
  <c r="S13" i="23"/>
  <c r="R13" i="23"/>
  <c r="Q13" i="23"/>
  <c r="P13" i="23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U11" i="23" s="1"/>
  <c r="S10" i="23"/>
  <c r="R10" i="23"/>
  <c r="Q10" i="23"/>
  <c r="P10" i="23"/>
  <c r="E10" i="23"/>
  <c r="S9" i="23"/>
  <c r="R9" i="23"/>
  <c r="Q9" i="23"/>
  <c r="P9" i="23"/>
  <c r="E9" i="23"/>
  <c r="T9" i="23" s="1"/>
  <c r="T93" i="22"/>
  <c r="S93" i="22"/>
  <c r="R93" i="22"/>
  <c r="Q93" i="22"/>
  <c r="P93" i="22"/>
  <c r="E93" i="22"/>
  <c r="U93" i="22" s="1"/>
  <c r="S92" i="22"/>
  <c r="R92" i="22"/>
  <c r="Q92" i="22"/>
  <c r="P92" i="22"/>
  <c r="E92" i="22"/>
  <c r="U92" i="22" s="1"/>
  <c r="U91" i="22"/>
  <c r="T91" i="22"/>
  <c r="S91" i="22"/>
  <c r="R91" i="22"/>
  <c r="Q91" i="22"/>
  <c r="P91" i="22"/>
  <c r="E91" i="22"/>
  <c r="S90" i="22"/>
  <c r="R90" i="22"/>
  <c r="Q90" i="22"/>
  <c r="P90" i="22"/>
  <c r="E90" i="22"/>
  <c r="S89" i="22"/>
  <c r="R89" i="22"/>
  <c r="Q89" i="22"/>
  <c r="P89" i="22"/>
  <c r="E89" i="22"/>
  <c r="U89" i="22" s="1"/>
  <c r="S88" i="22"/>
  <c r="R88" i="22"/>
  <c r="Q88" i="22"/>
  <c r="P88" i="22"/>
  <c r="E88" i="22"/>
  <c r="U88" i="22" s="1"/>
  <c r="U87" i="22"/>
  <c r="T87" i="22"/>
  <c r="S87" i="22"/>
  <c r="R87" i="22"/>
  <c r="Q87" i="22"/>
  <c r="P87" i="22"/>
  <c r="E87" i="22"/>
  <c r="U86" i="22"/>
  <c r="T86" i="22"/>
  <c r="S86" i="22"/>
  <c r="R86" i="22"/>
  <c r="Q86" i="22"/>
  <c r="P86" i="22"/>
  <c r="E86" i="22"/>
  <c r="W72" i="22"/>
  <c r="V72" i="22"/>
  <c r="O72" i="22"/>
  <c r="N72" i="22"/>
  <c r="M72" i="22"/>
  <c r="L72" i="22"/>
  <c r="R72" i="22" s="1"/>
  <c r="K72" i="22"/>
  <c r="J72" i="22"/>
  <c r="I72" i="22"/>
  <c r="H72" i="22"/>
  <c r="P72" i="22" s="1"/>
  <c r="G72" i="22"/>
  <c r="F72" i="22"/>
  <c r="C72" i="22"/>
  <c r="B72" i="22"/>
  <c r="E72" i="22" s="1"/>
  <c r="W71" i="22"/>
  <c r="V71" i="22"/>
  <c r="O71" i="22"/>
  <c r="N71" i="22"/>
  <c r="R71" i="22" s="1"/>
  <c r="M71" i="22"/>
  <c r="L71" i="22"/>
  <c r="K71" i="22"/>
  <c r="J71" i="22"/>
  <c r="I71" i="22"/>
  <c r="Q71" i="22" s="1"/>
  <c r="H71" i="22"/>
  <c r="G71" i="22"/>
  <c r="F71" i="22"/>
  <c r="C71" i="22"/>
  <c r="B71" i="22"/>
  <c r="E71" i="22" s="1"/>
  <c r="W70" i="22"/>
  <c r="V70" i="22"/>
  <c r="O70" i="22"/>
  <c r="N70" i="22"/>
  <c r="M70" i="22"/>
  <c r="L70" i="22"/>
  <c r="K70" i="22"/>
  <c r="J70" i="22"/>
  <c r="I70" i="22"/>
  <c r="H70" i="22"/>
  <c r="P70" i="22" s="1"/>
  <c r="G70" i="22"/>
  <c r="F70" i="22"/>
  <c r="C70" i="22"/>
  <c r="B70" i="22"/>
  <c r="E70" i="22" s="1"/>
  <c r="S69" i="22"/>
  <c r="R69" i="22"/>
  <c r="Q69" i="22"/>
  <c r="U69" i="22" s="1"/>
  <c r="P69" i="22"/>
  <c r="T69" i="22" s="1"/>
  <c r="E69" i="22"/>
  <c r="W67" i="22"/>
  <c r="V67" i="22"/>
  <c r="O67" i="22"/>
  <c r="N67" i="22"/>
  <c r="M67" i="22"/>
  <c r="L67" i="22"/>
  <c r="R67" i="22" s="1"/>
  <c r="K67" i="22"/>
  <c r="J67" i="22"/>
  <c r="I67" i="22"/>
  <c r="H67" i="22"/>
  <c r="G67" i="22"/>
  <c r="F67" i="22"/>
  <c r="C67" i="22"/>
  <c r="B67" i="22"/>
  <c r="E67" i="22" s="1"/>
  <c r="W66" i="22"/>
  <c r="V66" i="22"/>
  <c r="O66" i="22"/>
  <c r="N66" i="22"/>
  <c r="M66" i="22"/>
  <c r="S66" i="22" s="1"/>
  <c r="L66" i="22"/>
  <c r="R66" i="22" s="1"/>
  <c r="K66" i="22"/>
  <c r="J66" i="22"/>
  <c r="I66" i="22"/>
  <c r="H66" i="22"/>
  <c r="G66" i="22"/>
  <c r="F66" i="22"/>
  <c r="C66" i="22"/>
  <c r="B66" i="22"/>
  <c r="E66" i="22" s="1"/>
  <c r="U65" i="22"/>
  <c r="S65" i="22"/>
  <c r="R65" i="22"/>
  <c r="Q65" i="22"/>
  <c r="P65" i="22"/>
  <c r="E65" i="22"/>
  <c r="T65" i="22" s="1"/>
  <c r="U64" i="22"/>
  <c r="T64" i="22"/>
  <c r="S64" i="22"/>
  <c r="R64" i="22"/>
  <c r="Q64" i="22"/>
  <c r="P64" i="22"/>
  <c r="E64" i="22"/>
  <c r="S63" i="22"/>
  <c r="R63" i="22"/>
  <c r="Q63" i="22"/>
  <c r="P63" i="22"/>
  <c r="E63" i="22"/>
  <c r="U63" i="22" s="1"/>
  <c r="S62" i="22"/>
  <c r="R62" i="22"/>
  <c r="Q62" i="22"/>
  <c r="P62" i="22"/>
  <c r="E62" i="22"/>
  <c r="U62" i="22" s="1"/>
  <c r="S61" i="22"/>
  <c r="R61" i="22"/>
  <c r="Q61" i="22"/>
  <c r="P61" i="22"/>
  <c r="E61" i="22"/>
  <c r="T61" i="22" s="1"/>
  <c r="V59" i="22"/>
  <c r="O59" i="22"/>
  <c r="N59" i="22"/>
  <c r="M59" i="22"/>
  <c r="S59" i="22" s="1"/>
  <c r="L59" i="22"/>
  <c r="R59" i="22" s="1"/>
  <c r="K59" i="22"/>
  <c r="J59" i="22"/>
  <c r="I59" i="22"/>
  <c r="Q59" i="22" s="1"/>
  <c r="H59" i="22"/>
  <c r="G59" i="22"/>
  <c r="F59" i="22"/>
  <c r="C59" i="22"/>
  <c r="B59" i="22"/>
  <c r="S58" i="22"/>
  <c r="R58" i="22"/>
  <c r="Q58" i="22"/>
  <c r="P58" i="22"/>
  <c r="E58" i="22"/>
  <c r="U58" i="22" s="1"/>
  <c r="S57" i="22"/>
  <c r="R57" i="22"/>
  <c r="Q57" i="22"/>
  <c r="P57" i="22"/>
  <c r="E57" i="22"/>
  <c r="S56" i="22"/>
  <c r="R56" i="22"/>
  <c r="Q56" i="22"/>
  <c r="P56" i="22"/>
  <c r="E56" i="22"/>
  <c r="T56" i="22" s="1"/>
  <c r="T55" i="22"/>
  <c r="S55" i="22"/>
  <c r="R55" i="22"/>
  <c r="Q55" i="22"/>
  <c r="P55" i="22"/>
  <c r="E55" i="22"/>
  <c r="U55" i="22" s="1"/>
  <c r="W53" i="22"/>
  <c r="V53" i="22"/>
  <c r="O53" i="22"/>
  <c r="N53" i="22"/>
  <c r="M53" i="22"/>
  <c r="L53" i="22"/>
  <c r="R53" i="22" s="1"/>
  <c r="K53" i="22"/>
  <c r="J53" i="22"/>
  <c r="I53" i="22"/>
  <c r="H53" i="22"/>
  <c r="P53" i="22" s="1"/>
  <c r="G53" i="22"/>
  <c r="F53" i="22"/>
  <c r="C53" i="22"/>
  <c r="B53" i="22"/>
  <c r="U52" i="22"/>
  <c r="T52" i="22"/>
  <c r="S52" i="22"/>
  <c r="R52" i="22"/>
  <c r="Q52" i="22"/>
  <c r="P52" i="22"/>
  <c r="E52" i="22"/>
  <c r="S51" i="22"/>
  <c r="R51" i="22"/>
  <c r="Q51" i="22"/>
  <c r="P51" i="22"/>
  <c r="E51" i="22"/>
  <c r="T50" i="22"/>
  <c r="S50" i="22"/>
  <c r="R50" i="22"/>
  <c r="Q50" i="22"/>
  <c r="P50" i="22"/>
  <c r="E50" i="22"/>
  <c r="U50" i="22" s="1"/>
  <c r="S49" i="22"/>
  <c r="R49" i="22"/>
  <c r="Q49" i="22"/>
  <c r="P49" i="22"/>
  <c r="E49" i="22"/>
  <c r="U49" i="22" s="1"/>
  <c r="U48" i="22"/>
  <c r="T48" i="22"/>
  <c r="S48" i="22"/>
  <c r="R48" i="22"/>
  <c r="Q48" i="22"/>
  <c r="P48" i="22"/>
  <c r="E48" i="22"/>
  <c r="S47" i="22"/>
  <c r="R47" i="22"/>
  <c r="Q47" i="22"/>
  <c r="P47" i="22"/>
  <c r="E47" i="22"/>
  <c r="S46" i="22"/>
  <c r="R46" i="22"/>
  <c r="Q46" i="22"/>
  <c r="P46" i="22"/>
  <c r="E46" i="22"/>
  <c r="U46" i="22" s="1"/>
  <c r="S45" i="22"/>
  <c r="R45" i="22"/>
  <c r="Q45" i="22"/>
  <c r="P45" i="22"/>
  <c r="E45" i="22"/>
  <c r="U45" i="22" s="1"/>
  <c r="S44" i="22"/>
  <c r="R44" i="22"/>
  <c r="Q44" i="22"/>
  <c r="P44" i="22"/>
  <c r="E44" i="22"/>
  <c r="S43" i="22"/>
  <c r="R43" i="22"/>
  <c r="Q43" i="22"/>
  <c r="P43" i="22"/>
  <c r="E43" i="22"/>
  <c r="T43" i="22" s="1"/>
  <c r="T42" i="22"/>
  <c r="S42" i="22"/>
  <c r="R42" i="22"/>
  <c r="Q42" i="22"/>
  <c r="P42" i="22"/>
  <c r="E42" i="22"/>
  <c r="U42" i="22" s="1"/>
  <c r="W40" i="22"/>
  <c r="V40" i="22"/>
  <c r="S40" i="22"/>
  <c r="O40" i="22"/>
  <c r="N40" i="22"/>
  <c r="M40" i="22"/>
  <c r="L40" i="22"/>
  <c r="K40" i="22"/>
  <c r="J40" i="22"/>
  <c r="I40" i="22"/>
  <c r="Q40" i="22" s="1"/>
  <c r="H40" i="22"/>
  <c r="P40" i="22" s="1"/>
  <c r="G40" i="22"/>
  <c r="F40" i="22"/>
  <c r="C40" i="22"/>
  <c r="B40" i="22"/>
  <c r="U39" i="22"/>
  <c r="T39" i="22"/>
  <c r="S39" i="22"/>
  <c r="R39" i="22"/>
  <c r="Q39" i="22"/>
  <c r="P39" i="22"/>
  <c r="E39" i="22"/>
  <c r="U38" i="22"/>
  <c r="T38" i="22"/>
  <c r="S38" i="22"/>
  <c r="R38" i="22"/>
  <c r="Q38" i="22"/>
  <c r="P38" i="22"/>
  <c r="E38" i="22"/>
  <c r="S37" i="22"/>
  <c r="R37" i="22"/>
  <c r="Q37" i="22"/>
  <c r="P37" i="22"/>
  <c r="E37" i="22"/>
  <c r="S36" i="22"/>
  <c r="R36" i="22"/>
  <c r="Q36" i="22"/>
  <c r="P36" i="22"/>
  <c r="E36" i="22"/>
  <c r="U36" i="22" s="1"/>
  <c r="S35" i="22"/>
  <c r="R35" i="22"/>
  <c r="Q35" i="22"/>
  <c r="U35" i="22" s="1"/>
  <c r="P35" i="22"/>
  <c r="T35" i="22" s="1"/>
  <c r="E35" i="22"/>
  <c r="W33" i="22"/>
  <c r="V33" i="22"/>
  <c r="O33" i="22"/>
  <c r="N33" i="22"/>
  <c r="M33" i="22"/>
  <c r="S33" i="22" s="1"/>
  <c r="L33" i="22"/>
  <c r="R33" i="22" s="1"/>
  <c r="K33" i="22"/>
  <c r="J33" i="22"/>
  <c r="I33" i="22"/>
  <c r="H33" i="22"/>
  <c r="G33" i="22"/>
  <c r="F33" i="22"/>
  <c r="C33" i="22"/>
  <c r="E33" i="22" s="1"/>
  <c r="B33" i="22"/>
  <c r="S32" i="22"/>
  <c r="R32" i="22"/>
  <c r="Q32" i="22"/>
  <c r="P32" i="22"/>
  <c r="E32" i="22"/>
  <c r="U32" i="22" s="1"/>
  <c r="W30" i="22"/>
  <c r="V30" i="22"/>
  <c r="O30" i="22"/>
  <c r="N30" i="22"/>
  <c r="M30" i="22"/>
  <c r="S30" i="22" s="1"/>
  <c r="L30" i="22"/>
  <c r="R30" i="22" s="1"/>
  <c r="K30" i="22"/>
  <c r="J30" i="22"/>
  <c r="I30" i="22"/>
  <c r="H30" i="22"/>
  <c r="G30" i="22"/>
  <c r="F30" i="22"/>
  <c r="C30" i="22"/>
  <c r="B30" i="22"/>
  <c r="E30" i="22" s="1"/>
  <c r="U29" i="22"/>
  <c r="T29" i="22"/>
  <c r="S29" i="22"/>
  <c r="R29" i="22"/>
  <c r="Q29" i="22"/>
  <c r="P29" i="22"/>
  <c r="E29" i="22"/>
  <c r="U28" i="22"/>
  <c r="T28" i="22"/>
  <c r="S28" i="22"/>
  <c r="R28" i="22"/>
  <c r="Q28" i="22"/>
  <c r="P28" i="22"/>
  <c r="E28" i="22"/>
  <c r="T27" i="22"/>
  <c r="S27" i="22"/>
  <c r="R27" i="22"/>
  <c r="Q27" i="22"/>
  <c r="P27" i="22"/>
  <c r="E27" i="22"/>
  <c r="U27" i="22" s="1"/>
  <c r="S26" i="22"/>
  <c r="R26" i="22"/>
  <c r="Q26" i="22"/>
  <c r="P26" i="22"/>
  <c r="E26" i="22"/>
  <c r="U26" i="22" s="1"/>
  <c r="W24" i="22"/>
  <c r="V24" i="22"/>
  <c r="O24" i="22"/>
  <c r="N24" i="22"/>
  <c r="M24" i="22"/>
  <c r="S24" i="22" s="1"/>
  <c r="L24" i="22"/>
  <c r="R24" i="22" s="1"/>
  <c r="K24" i="22"/>
  <c r="J24" i="22"/>
  <c r="I24" i="22"/>
  <c r="H24" i="22"/>
  <c r="G24" i="22"/>
  <c r="F24" i="22"/>
  <c r="C24" i="22"/>
  <c r="B24" i="22"/>
  <c r="E24" i="22" s="1"/>
  <c r="U23" i="22"/>
  <c r="S23" i="22"/>
  <c r="R23" i="22"/>
  <c r="Q23" i="22"/>
  <c r="P23" i="22"/>
  <c r="E23" i="22"/>
  <c r="T23" i="22" s="1"/>
  <c r="T22" i="22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S19" i="22"/>
  <c r="R19" i="22"/>
  <c r="Q19" i="22"/>
  <c r="P19" i="22"/>
  <c r="E19" i="22"/>
  <c r="T19" i="22" s="1"/>
  <c r="T18" i="22"/>
  <c r="S18" i="22"/>
  <c r="R18" i="22"/>
  <c r="Q18" i="22"/>
  <c r="P18" i="22"/>
  <c r="E18" i="22"/>
  <c r="U18" i="22" s="1"/>
  <c r="S17" i="22"/>
  <c r="R17" i="22"/>
  <c r="Q17" i="22"/>
  <c r="P17" i="22"/>
  <c r="E17" i="22"/>
  <c r="U17" i="22" s="1"/>
  <c r="W15" i="22"/>
  <c r="V15" i="22"/>
  <c r="O15" i="22"/>
  <c r="N15" i="22"/>
  <c r="M15" i="22"/>
  <c r="S15" i="22" s="1"/>
  <c r="L15" i="22"/>
  <c r="K15" i="22"/>
  <c r="J15" i="22"/>
  <c r="I15" i="22"/>
  <c r="H15" i="22"/>
  <c r="G15" i="22"/>
  <c r="F15" i="22"/>
  <c r="C15" i="22"/>
  <c r="E15" i="22" s="1"/>
  <c r="B15" i="22"/>
  <c r="S14" i="22"/>
  <c r="R14" i="22"/>
  <c r="Q14" i="22"/>
  <c r="P14" i="22"/>
  <c r="E14" i="22"/>
  <c r="S13" i="22"/>
  <c r="R13" i="22"/>
  <c r="Q13" i="22"/>
  <c r="P13" i="22"/>
  <c r="E13" i="22"/>
  <c r="U13" i="22" s="1"/>
  <c r="S12" i="22"/>
  <c r="R12" i="22"/>
  <c r="Q12" i="22"/>
  <c r="P12" i="22"/>
  <c r="E12" i="22"/>
  <c r="U12" i="22" s="1"/>
  <c r="U11" i="22"/>
  <c r="T11" i="22"/>
  <c r="S11" i="22"/>
  <c r="R11" i="22"/>
  <c r="Q11" i="22"/>
  <c r="P11" i="22"/>
  <c r="E11" i="22"/>
  <c r="S10" i="22"/>
  <c r="R10" i="22"/>
  <c r="Q10" i="22"/>
  <c r="P10" i="22"/>
  <c r="T10" i="22" s="1"/>
  <c r="E10" i="22"/>
  <c r="T9" i="22"/>
  <c r="S9" i="22"/>
  <c r="R9" i="22"/>
  <c r="Q9" i="22"/>
  <c r="P9" i="22"/>
  <c r="E9" i="22"/>
  <c r="U9" i="22" s="1"/>
  <c r="S93" i="21"/>
  <c r="R93" i="21"/>
  <c r="Q93" i="21"/>
  <c r="P93" i="21"/>
  <c r="E93" i="21"/>
  <c r="U93" i="21" s="1"/>
  <c r="U92" i="21"/>
  <c r="T92" i="21"/>
  <c r="S92" i="21"/>
  <c r="R92" i="21"/>
  <c r="Q92" i="21"/>
  <c r="P92" i="21"/>
  <c r="E92" i="21"/>
  <c r="S91" i="21"/>
  <c r="R91" i="21"/>
  <c r="Q91" i="21"/>
  <c r="P91" i="21"/>
  <c r="E91" i="21"/>
  <c r="S90" i="21"/>
  <c r="R90" i="21"/>
  <c r="Q90" i="21"/>
  <c r="P90" i="21"/>
  <c r="E90" i="21"/>
  <c r="U90" i="21" s="1"/>
  <c r="S89" i="21"/>
  <c r="R89" i="21"/>
  <c r="Q89" i="21"/>
  <c r="P89" i="21"/>
  <c r="E89" i="21"/>
  <c r="U89" i="21" s="1"/>
  <c r="U88" i="21"/>
  <c r="T88" i="21"/>
  <c r="S88" i="21"/>
  <c r="R88" i="21"/>
  <c r="Q88" i="21"/>
  <c r="P88" i="21"/>
  <c r="E88" i="21"/>
  <c r="U87" i="21"/>
  <c r="T87" i="21"/>
  <c r="S87" i="21"/>
  <c r="R87" i="21"/>
  <c r="Q87" i="21"/>
  <c r="P87" i="21"/>
  <c r="E87" i="21"/>
  <c r="S86" i="21"/>
  <c r="R86" i="21"/>
  <c r="Q86" i="21"/>
  <c r="P86" i="21"/>
  <c r="E86" i="21"/>
  <c r="U86" i="21" s="1"/>
  <c r="W72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E72" i="21" s="1"/>
  <c r="W71" i="21"/>
  <c r="V71" i="21"/>
  <c r="O71" i="21"/>
  <c r="N71" i="21"/>
  <c r="M71" i="21"/>
  <c r="L71" i="21"/>
  <c r="K71" i="21"/>
  <c r="J71" i="21"/>
  <c r="I71" i="21"/>
  <c r="H71" i="21"/>
  <c r="P71" i="21" s="1"/>
  <c r="G71" i="21"/>
  <c r="F71" i="21"/>
  <c r="C71" i="21"/>
  <c r="B71" i="21"/>
  <c r="E71" i="21" s="1"/>
  <c r="W70" i="21"/>
  <c r="V70" i="21"/>
  <c r="O70" i="21"/>
  <c r="N70" i="21"/>
  <c r="M70" i="21"/>
  <c r="L70" i="21"/>
  <c r="K70" i="21"/>
  <c r="J70" i="21"/>
  <c r="I70" i="21"/>
  <c r="H70" i="21"/>
  <c r="G70" i="21"/>
  <c r="F70" i="21"/>
  <c r="E70" i="21"/>
  <c r="C70" i="21"/>
  <c r="B70" i="21"/>
  <c r="S69" i="21"/>
  <c r="R69" i="21"/>
  <c r="Q69" i="21"/>
  <c r="P69" i="21"/>
  <c r="E69" i="21"/>
  <c r="U69" i="21" s="1"/>
  <c r="W67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W66" i="21"/>
  <c r="V66" i="21"/>
  <c r="O66" i="21"/>
  <c r="N66" i="21"/>
  <c r="M66" i="21"/>
  <c r="S66" i="21" s="1"/>
  <c r="L66" i="21"/>
  <c r="R66" i="21" s="1"/>
  <c r="K66" i="21"/>
  <c r="J66" i="21"/>
  <c r="I66" i="21"/>
  <c r="Q66" i="21" s="1"/>
  <c r="H66" i="21"/>
  <c r="G66" i="21"/>
  <c r="F66" i="21"/>
  <c r="C66" i="21"/>
  <c r="B66" i="21"/>
  <c r="E66" i="21" s="1"/>
  <c r="T65" i="21"/>
  <c r="S65" i="21"/>
  <c r="R65" i="21"/>
  <c r="Q65" i="21"/>
  <c r="P65" i="21"/>
  <c r="E65" i="21"/>
  <c r="U65" i="21" s="1"/>
  <c r="T64" i="2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S62" i="21"/>
  <c r="R62" i="21"/>
  <c r="Q62" i="21"/>
  <c r="P62" i="21"/>
  <c r="E62" i="21"/>
  <c r="T62" i="21" s="1"/>
  <c r="U61" i="21"/>
  <c r="S61" i="21"/>
  <c r="R61" i="21"/>
  <c r="Q61" i="21"/>
  <c r="P61" i="21"/>
  <c r="E61" i="21"/>
  <c r="T61" i="21" s="1"/>
  <c r="V59" i="21"/>
  <c r="O59" i="21"/>
  <c r="N59" i="21"/>
  <c r="M59" i="21"/>
  <c r="S59" i="21" s="1"/>
  <c r="L59" i="21"/>
  <c r="R59" i="21" s="1"/>
  <c r="K59" i="21"/>
  <c r="J59" i="21"/>
  <c r="I59" i="21"/>
  <c r="H59" i="21"/>
  <c r="G59" i="21"/>
  <c r="F59" i="21"/>
  <c r="C59" i="21"/>
  <c r="B59" i="21"/>
  <c r="E59" i="21" s="1"/>
  <c r="S58" i="21"/>
  <c r="R58" i="21"/>
  <c r="Q58" i="21"/>
  <c r="P58" i="21"/>
  <c r="E58" i="21"/>
  <c r="T58" i="21" s="1"/>
  <c r="S57" i="21"/>
  <c r="R57" i="21"/>
  <c r="Q57" i="21"/>
  <c r="P57" i="21"/>
  <c r="E57" i="21"/>
  <c r="S56" i="21"/>
  <c r="R56" i="21"/>
  <c r="Q56" i="21"/>
  <c r="P56" i="21"/>
  <c r="E56" i="21"/>
  <c r="U56" i="21" s="1"/>
  <c r="S55" i="21"/>
  <c r="R55" i="21"/>
  <c r="Q55" i="21"/>
  <c r="P55" i="21"/>
  <c r="E55" i="21"/>
  <c r="U55" i="21" s="1"/>
  <c r="W53" i="21"/>
  <c r="V53" i="21"/>
  <c r="O53" i="21"/>
  <c r="N53" i="21"/>
  <c r="M53" i="21"/>
  <c r="L53" i="21"/>
  <c r="K53" i="21"/>
  <c r="J53" i="21"/>
  <c r="I53" i="21"/>
  <c r="H53" i="21"/>
  <c r="P53" i="21" s="1"/>
  <c r="G53" i="21"/>
  <c r="F53" i="21"/>
  <c r="C53" i="21"/>
  <c r="B53" i="21"/>
  <c r="S52" i="21"/>
  <c r="R52" i="21"/>
  <c r="Q52" i="21"/>
  <c r="P52" i="21"/>
  <c r="E52" i="21"/>
  <c r="S51" i="21"/>
  <c r="R51" i="21"/>
  <c r="Q51" i="21"/>
  <c r="P51" i="21"/>
  <c r="E51" i="21"/>
  <c r="U51" i="21" s="1"/>
  <c r="S50" i="21"/>
  <c r="R50" i="21"/>
  <c r="Q50" i="21"/>
  <c r="P50" i="21"/>
  <c r="E50" i="21"/>
  <c r="U50" i="21" s="1"/>
  <c r="S49" i="21"/>
  <c r="R49" i="21"/>
  <c r="Q49" i="21"/>
  <c r="P49" i="21"/>
  <c r="E49" i="21"/>
  <c r="U49" i="21" s="1"/>
  <c r="S48" i="21"/>
  <c r="R48" i="21"/>
  <c r="Q48" i="21"/>
  <c r="P48" i="21"/>
  <c r="E48" i="2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U45" i="21"/>
  <c r="T45" i="21"/>
  <c r="S45" i="21"/>
  <c r="R45" i="21"/>
  <c r="Q45" i="21"/>
  <c r="P45" i="21"/>
  <c r="E45" i="21"/>
  <c r="S44" i="21"/>
  <c r="R44" i="21"/>
  <c r="Q44" i="21"/>
  <c r="U44" i="21" s="1"/>
  <c r="P44" i="21"/>
  <c r="T44" i="21" s="1"/>
  <c r="E44" i="21"/>
  <c r="S43" i="21"/>
  <c r="R43" i="21"/>
  <c r="Q43" i="21"/>
  <c r="P43" i="21"/>
  <c r="E43" i="21"/>
  <c r="U43" i="21" s="1"/>
  <c r="S42" i="21"/>
  <c r="R42" i="21"/>
  <c r="Q42" i="21"/>
  <c r="P42" i="21"/>
  <c r="E42" i="21"/>
  <c r="U42" i="21" s="1"/>
  <c r="W40" i="21"/>
  <c r="V40" i="21"/>
  <c r="O40" i="21"/>
  <c r="N40" i="21"/>
  <c r="M40" i="21"/>
  <c r="L40" i="21"/>
  <c r="R40" i="21" s="1"/>
  <c r="K40" i="21"/>
  <c r="J40" i="21"/>
  <c r="I40" i="21"/>
  <c r="H40" i="21"/>
  <c r="G40" i="21"/>
  <c r="F40" i="21"/>
  <c r="C40" i="21"/>
  <c r="E40" i="21" s="1"/>
  <c r="B40" i="21"/>
  <c r="S39" i="21"/>
  <c r="R39" i="21"/>
  <c r="Q39" i="21"/>
  <c r="P39" i="21"/>
  <c r="E39" i="21"/>
  <c r="S38" i="21"/>
  <c r="R38" i="21"/>
  <c r="Q38" i="21"/>
  <c r="P38" i="21"/>
  <c r="E38" i="21"/>
  <c r="U38" i="21" s="1"/>
  <c r="S37" i="21"/>
  <c r="R37" i="21"/>
  <c r="Q37" i="21"/>
  <c r="P37" i="21"/>
  <c r="E37" i="21"/>
  <c r="S36" i="21"/>
  <c r="R36" i="21"/>
  <c r="Q36" i="21"/>
  <c r="P36" i="21"/>
  <c r="E36" i="21"/>
  <c r="S35" i="21"/>
  <c r="R35" i="21"/>
  <c r="Q35" i="21"/>
  <c r="P35" i="21"/>
  <c r="T35" i="21" s="1"/>
  <c r="E35" i="21"/>
  <c r="U35" i="21" s="1"/>
  <c r="W33" i="21"/>
  <c r="V33" i="21"/>
  <c r="O33" i="21"/>
  <c r="N33" i="21"/>
  <c r="M33" i="21"/>
  <c r="S33" i="21" s="1"/>
  <c r="L33" i="21"/>
  <c r="R33" i="21" s="1"/>
  <c r="K33" i="21"/>
  <c r="J33" i="21"/>
  <c r="I33" i="21"/>
  <c r="Q33" i="21" s="1"/>
  <c r="H33" i="21"/>
  <c r="G33" i="21"/>
  <c r="F33" i="21"/>
  <c r="C33" i="21"/>
  <c r="B33" i="21"/>
  <c r="E33" i="21" s="1"/>
  <c r="S32" i="21"/>
  <c r="R32" i="21"/>
  <c r="Q32" i="21"/>
  <c r="P32" i="21"/>
  <c r="E32" i="21"/>
  <c r="W30" i="21"/>
  <c r="V30" i="21"/>
  <c r="R30" i="21"/>
  <c r="O30" i="21"/>
  <c r="N30" i="21"/>
  <c r="M30" i="21"/>
  <c r="S30" i="21" s="1"/>
  <c r="L30" i="21"/>
  <c r="K30" i="21"/>
  <c r="J30" i="21"/>
  <c r="I30" i="21"/>
  <c r="H30" i="21"/>
  <c r="P30" i="21" s="1"/>
  <c r="G30" i="21"/>
  <c r="F30" i="21"/>
  <c r="E30" i="21"/>
  <c r="C30" i="21"/>
  <c r="B30" i="21"/>
  <c r="T29" i="21"/>
  <c r="S29" i="21"/>
  <c r="R29" i="21"/>
  <c r="Q29" i="21"/>
  <c r="P29" i="21"/>
  <c r="E29" i="21"/>
  <c r="U29" i="21" s="1"/>
  <c r="S28" i="21"/>
  <c r="R28" i="21"/>
  <c r="Q28" i="21"/>
  <c r="P28" i="21"/>
  <c r="E28" i="21"/>
  <c r="U28" i="21" s="1"/>
  <c r="S27" i="21"/>
  <c r="R27" i="21"/>
  <c r="Q27" i="21"/>
  <c r="P27" i="21"/>
  <c r="E27" i="21"/>
  <c r="U26" i="21"/>
  <c r="T26" i="21"/>
  <c r="S26" i="21"/>
  <c r="R26" i="21"/>
  <c r="Q26" i="21"/>
  <c r="P26" i="21"/>
  <c r="E26" i="21"/>
  <c r="W24" i="21"/>
  <c r="V24" i="21"/>
  <c r="O24" i="21"/>
  <c r="N24" i="21"/>
  <c r="M24" i="21"/>
  <c r="S24" i="21" s="1"/>
  <c r="L24" i="21"/>
  <c r="R24" i="21" s="1"/>
  <c r="K24" i="21"/>
  <c r="J24" i="21"/>
  <c r="I24" i="21"/>
  <c r="H24" i="21"/>
  <c r="P24" i="21" s="1"/>
  <c r="G24" i="21"/>
  <c r="F24" i="21"/>
  <c r="E24" i="21"/>
  <c r="C24" i="21"/>
  <c r="B24" i="21"/>
  <c r="S23" i="21"/>
  <c r="R23" i="21"/>
  <c r="Q23" i="21"/>
  <c r="P23" i="21"/>
  <c r="E23" i="21"/>
  <c r="S22" i="21"/>
  <c r="R22" i="21"/>
  <c r="Q22" i="21"/>
  <c r="P22" i="21"/>
  <c r="E22" i="21"/>
  <c r="U21" i="21"/>
  <c r="S21" i="21"/>
  <c r="R21" i="21"/>
  <c r="Q21" i="21"/>
  <c r="P21" i="21"/>
  <c r="E21" i="21"/>
  <c r="T21" i="21" s="1"/>
  <c r="U20" i="21"/>
  <c r="T20" i="21"/>
  <c r="S20" i="21"/>
  <c r="R20" i="21"/>
  <c r="Q20" i="21"/>
  <c r="P20" i="21"/>
  <c r="E20" i="21"/>
  <c r="T19" i="21"/>
  <c r="S19" i="21"/>
  <c r="R19" i="21"/>
  <c r="Q19" i="21"/>
  <c r="P19" i="21"/>
  <c r="E19" i="21"/>
  <c r="U19" i="21" s="1"/>
  <c r="S18" i="21"/>
  <c r="R18" i="21"/>
  <c r="Q18" i="21"/>
  <c r="P18" i="21"/>
  <c r="E18" i="21"/>
  <c r="T17" i="21"/>
  <c r="S17" i="21"/>
  <c r="R17" i="21"/>
  <c r="Q17" i="21"/>
  <c r="P17" i="21"/>
  <c r="E17" i="21"/>
  <c r="U17" i="21" s="1"/>
  <c r="W15" i="21"/>
  <c r="V15" i="21"/>
  <c r="Q15" i="21"/>
  <c r="O15" i="21"/>
  <c r="N15" i="21"/>
  <c r="M15" i="21"/>
  <c r="L15" i="21"/>
  <c r="R15" i="21" s="1"/>
  <c r="K15" i="21"/>
  <c r="J15" i="21"/>
  <c r="I15" i="21"/>
  <c r="H15" i="21"/>
  <c r="P15" i="21" s="1"/>
  <c r="G15" i="21"/>
  <c r="F15" i="21"/>
  <c r="C15" i="21"/>
  <c r="B15" i="21"/>
  <c r="E15" i="21" s="1"/>
  <c r="S14" i="21"/>
  <c r="R14" i="21"/>
  <c r="Q14" i="21"/>
  <c r="P14" i="21"/>
  <c r="E14" i="21"/>
  <c r="U14" i="21" s="1"/>
  <c r="S13" i="21"/>
  <c r="R13" i="21"/>
  <c r="Q13" i="21"/>
  <c r="P13" i="21"/>
  <c r="E13" i="21"/>
  <c r="U12" i="21"/>
  <c r="S12" i="21"/>
  <c r="R12" i="21"/>
  <c r="Q12" i="21"/>
  <c r="P12" i="21"/>
  <c r="E12" i="21"/>
  <c r="T12" i="21" s="1"/>
  <c r="T11" i="21"/>
  <c r="S11" i="21"/>
  <c r="R11" i="21"/>
  <c r="Q11" i="21"/>
  <c r="P11" i="21"/>
  <c r="E11" i="21"/>
  <c r="U11" i="21" s="1"/>
  <c r="S10" i="21"/>
  <c r="R10" i="21"/>
  <c r="Q10" i="21"/>
  <c r="P10" i="21"/>
  <c r="E10" i="21"/>
  <c r="S9" i="21"/>
  <c r="R9" i="21"/>
  <c r="Q9" i="21"/>
  <c r="P9" i="21"/>
  <c r="E9" i="21"/>
  <c r="U93" i="20"/>
  <c r="S93" i="20"/>
  <c r="R93" i="20"/>
  <c r="Q93" i="20"/>
  <c r="P93" i="20"/>
  <c r="E93" i="20"/>
  <c r="T93" i="20" s="1"/>
  <c r="T92" i="20"/>
  <c r="S92" i="20"/>
  <c r="R92" i="20"/>
  <c r="Q92" i="20"/>
  <c r="P92" i="20"/>
  <c r="E92" i="20"/>
  <c r="U92" i="20" s="1"/>
  <c r="T91" i="20"/>
  <c r="S91" i="20"/>
  <c r="R91" i="20"/>
  <c r="Q91" i="20"/>
  <c r="P91" i="20"/>
  <c r="E91" i="20"/>
  <c r="U91" i="20" s="1"/>
  <c r="S90" i="20"/>
  <c r="R90" i="20"/>
  <c r="Q90" i="20"/>
  <c r="P90" i="20"/>
  <c r="E90" i="20"/>
  <c r="S89" i="20"/>
  <c r="R89" i="20"/>
  <c r="Q89" i="20"/>
  <c r="P89" i="20"/>
  <c r="E89" i="20"/>
  <c r="T89" i="20" s="1"/>
  <c r="S88" i="20"/>
  <c r="R88" i="20"/>
  <c r="Q88" i="20"/>
  <c r="P88" i="20"/>
  <c r="E88" i="20"/>
  <c r="U88" i="20" s="1"/>
  <c r="T87" i="20"/>
  <c r="S87" i="20"/>
  <c r="R87" i="20"/>
  <c r="Q87" i="20"/>
  <c r="P87" i="20"/>
  <c r="E87" i="20"/>
  <c r="U87" i="20" s="1"/>
  <c r="S86" i="20"/>
  <c r="R86" i="20"/>
  <c r="Q86" i="20"/>
  <c r="P86" i="20"/>
  <c r="E86" i="20"/>
  <c r="T86" i="20" s="1"/>
  <c r="W72" i="20"/>
  <c r="V72" i="20"/>
  <c r="O72" i="20"/>
  <c r="N72" i="20"/>
  <c r="M72" i="20"/>
  <c r="S72" i="20" s="1"/>
  <c r="L72" i="20"/>
  <c r="R72" i="20" s="1"/>
  <c r="K72" i="20"/>
  <c r="J72" i="20"/>
  <c r="I72" i="20"/>
  <c r="Q72" i="20" s="1"/>
  <c r="H72" i="20"/>
  <c r="G72" i="20"/>
  <c r="F72" i="20"/>
  <c r="C72" i="20"/>
  <c r="B72" i="20"/>
  <c r="E72" i="20" s="1"/>
  <c r="W71" i="20"/>
  <c r="V71" i="20"/>
  <c r="O71" i="20"/>
  <c r="N71" i="20"/>
  <c r="M71" i="20"/>
  <c r="S71" i="20" s="1"/>
  <c r="L71" i="20"/>
  <c r="R71" i="20" s="1"/>
  <c r="K71" i="20"/>
  <c r="J71" i="20"/>
  <c r="I71" i="20"/>
  <c r="Q71" i="20" s="1"/>
  <c r="H71" i="20"/>
  <c r="G71" i="20"/>
  <c r="F71" i="20"/>
  <c r="C71" i="20"/>
  <c r="B71" i="20"/>
  <c r="E71" i="20" s="1"/>
  <c r="W70" i="20"/>
  <c r="V70" i="20"/>
  <c r="S70" i="20"/>
  <c r="O70" i="20"/>
  <c r="N70" i="20"/>
  <c r="M70" i="20"/>
  <c r="L70" i="20"/>
  <c r="R70" i="20" s="1"/>
  <c r="K70" i="20"/>
  <c r="J70" i="20"/>
  <c r="I70" i="20"/>
  <c r="Q70" i="20" s="1"/>
  <c r="H70" i="20"/>
  <c r="G70" i="20"/>
  <c r="F70" i="20"/>
  <c r="C70" i="20"/>
  <c r="B70" i="20"/>
  <c r="S69" i="20"/>
  <c r="R69" i="20"/>
  <c r="Q69" i="20"/>
  <c r="P69" i="20"/>
  <c r="E69" i="20"/>
  <c r="W67" i="20"/>
  <c r="V67" i="20"/>
  <c r="O67" i="20"/>
  <c r="N67" i="20"/>
  <c r="M67" i="20"/>
  <c r="S67" i="20" s="1"/>
  <c r="L67" i="20"/>
  <c r="R67" i="20" s="1"/>
  <c r="K67" i="20"/>
  <c r="J67" i="20"/>
  <c r="I67" i="20"/>
  <c r="H67" i="20"/>
  <c r="G67" i="20"/>
  <c r="F67" i="20"/>
  <c r="C67" i="20"/>
  <c r="B67" i="20"/>
  <c r="W66" i="20"/>
  <c r="V66" i="20"/>
  <c r="O66" i="20"/>
  <c r="N66" i="20"/>
  <c r="M66" i="20"/>
  <c r="S66" i="20" s="1"/>
  <c r="L66" i="20"/>
  <c r="R66" i="20" s="1"/>
  <c r="K66" i="20"/>
  <c r="J66" i="20"/>
  <c r="I66" i="20"/>
  <c r="H66" i="20"/>
  <c r="G66" i="20"/>
  <c r="F66" i="20"/>
  <c r="C66" i="20"/>
  <c r="B66" i="20"/>
  <c r="E66" i="20" s="1"/>
  <c r="T65" i="20"/>
  <c r="S65" i="20"/>
  <c r="R65" i="20"/>
  <c r="Q65" i="20"/>
  <c r="P65" i="20"/>
  <c r="E65" i="20"/>
  <c r="U65" i="20" s="1"/>
  <c r="S64" i="20"/>
  <c r="R64" i="20"/>
  <c r="Q64" i="20"/>
  <c r="P64" i="20"/>
  <c r="E64" i="20"/>
  <c r="T64" i="20" s="1"/>
  <c r="T63" i="20"/>
  <c r="S63" i="20"/>
  <c r="R63" i="20"/>
  <c r="Q63" i="20"/>
  <c r="P63" i="20"/>
  <c r="E63" i="20"/>
  <c r="U63" i="20" s="1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O59" i="20"/>
  <c r="N59" i="20"/>
  <c r="M59" i="20"/>
  <c r="S59" i="20" s="1"/>
  <c r="L59" i="20"/>
  <c r="R59" i="20" s="1"/>
  <c r="K59" i="20"/>
  <c r="J59" i="20"/>
  <c r="I59" i="20"/>
  <c r="H59" i="20"/>
  <c r="P59" i="20" s="1"/>
  <c r="G59" i="20"/>
  <c r="F59" i="20"/>
  <c r="C59" i="20"/>
  <c r="B59" i="20"/>
  <c r="S58" i="20"/>
  <c r="R58" i="20"/>
  <c r="Q58" i="20"/>
  <c r="P58" i="20"/>
  <c r="E58" i="20"/>
  <c r="T58" i="20" s="1"/>
  <c r="S57" i="20"/>
  <c r="R57" i="20"/>
  <c r="Q57" i="20"/>
  <c r="P57" i="20"/>
  <c r="E57" i="20"/>
  <c r="U57" i="20" s="1"/>
  <c r="T56" i="20"/>
  <c r="S56" i="20"/>
  <c r="R56" i="20"/>
  <c r="Q56" i="20"/>
  <c r="P56" i="20"/>
  <c r="E56" i="20"/>
  <c r="U56" i="20" s="1"/>
  <c r="S55" i="20"/>
  <c r="R55" i="20"/>
  <c r="Q55" i="20"/>
  <c r="P55" i="20"/>
  <c r="E55" i="20"/>
  <c r="U55" i="20" s="1"/>
  <c r="W53" i="20"/>
  <c r="V53" i="20"/>
  <c r="O53" i="20"/>
  <c r="N53" i="20"/>
  <c r="M53" i="20"/>
  <c r="S53" i="20" s="1"/>
  <c r="L53" i="20"/>
  <c r="K53" i="20"/>
  <c r="J53" i="20"/>
  <c r="I53" i="20"/>
  <c r="Q53" i="20" s="1"/>
  <c r="H53" i="20"/>
  <c r="G53" i="20"/>
  <c r="F53" i="20"/>
  <c r="C53" i="20"/>
  <c r="B53" i="20"/>
  <c r="S52" i="20"/>
  <c r="R52" i="20"/>
  <c r="Q52" i="20"/>
  <c r="U52" i="20" s="1"/>
  <c r="P52" i="20"/>
  <c r="T52" i="20" s="1"/>
  <c r="E52" i="20"/>
  <c r="S51" i="20"/>
  <c r="R51" i="20"/>
  <c r="Q51" i="20"/>
  <c r="P51" i="20"/>
  <c r="T51" i="20" s="1"/>
  <c r="E51" i="20"/>
  <c r="S50" i="20"/>
  <c r="R50" i="20"/>
  <c r="Q50" i="20"/>
  <c r="P50" i="20"/>
  <c r="E50" i="20"/>
  <c r="U50" i="20" s="1"/>
  <c r="S49" i="20"/>
  <c r="R49" i="20"/>
  <c r="Q49" i="20"/>
  <c r="P49" i="20"/>
  <c r="E49" i="20"/>
  <c r="T49" i="20" s="1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S45" i="20"/>
  <c r="R45" i="20"/>
  <c r="Q45" i="20"/>
  <c r="P45" i="20"/>
  <c r="E45" i="20"/>
  <c r="T45" i="20" s="1"/>
  <c r="S44" i="20"/>
  <c r="R44" i="20"/>
  <c r="Q44" i="20"/>
  <c r="P44" i="20"/>
  <c r="E44" i="20"/>
  <c r="T43" i="20"/>
  <c r="S43" i="20"/>
  <c r="R43" i="20"/>
  <c r="Q43" i="20"/>
  <c r="P43" i="20"/>
  <c r="E43" i="20"/>
  <c r="S42" i="20"/>
  <c r="R42" i="20"/>
  <c r="Q42" i="20"/>
  <c r="P42" i="20"/>
  <c r="E42" i="20"/>
  <c r="U42" i="20" s="1"/>
  <c r="W40" i="20"/>
  <c r="V40" i="20"/>
  <c r="O40" i="20"/>
  <c r="N40" i="20"/>
  <c r="M40" i="20"/>
  <c r="S40" i="20" s="1"/>
  <c r="L40" i="20"/>
  <c r="R40" i="20" s="1"/>
  <c r="K40" i="20"/>
  <c r="J40" i="20"/>
  <c r="I40" i="20"/>
  <c r="H40" i="20"/>
  <c r="G40" i="20"/>
  <c r="F40" i="20"/>
  <c r="C40" i="20"/>
  <c r="B40" i="20"/>
  <c r="E40" i="20" s="1"/>
  <c r="S39" i="20"/>
  <c r="R39" i="20"/>
  <c r="Q39" i="20"/>
  <c r="P39" i="20"/>
  <c r="E39" i="20"/>
  <c r="T39" i="20" s="1"/>
  <c r="T38" i="20"/>
  <c r="S38" i="20"/>
  <c r="R38" i="20"/>
  <c r="Q38" i="20"/>
  <c r="P38" i="20"/>
  <c r="E38" i="20"/>
  <c r="U38" i="20" s="1"/>
  <c r="S37" i="20"/>
  <c r="R37" i="20"/>
  <c r="Q37" i="20"/>
  <c r="P37" i="20"/>
  <c r="E37" i="20"/>
  <c r="U37" i="20" s="1"/>
  <c r="S36" i="20"/>
  <c r="R36" i="20"/>
  <c r="Q36" i="20"/>
  <c r="U36" i="20" s="1"/>
  <c r="P36" i="20"/>
  <c r="E36" i="20"/>
  <c r="S35" i="20"/>
  <c r="R35" i="20"/>
  <c r="Q35" i="20"/>
  <c r="P35" i="20"/>
  <c r="E35" i="20"/>
  <c r="W33" i="20"/>
  <c r="V33" i="20"/>
  <c r="S33" i="20"/>
  <c r="O33" i="20"/>
  <c r="N33" i="20"/>
  <c r="M33" i="20"/>
  <c r="L33" i="20"/>
  <c r="R33" i="20" s="1"/>
  <c r="K33" i="20"/>
  <c r="J33" i="20"/>
  <c r="I33" i="20"/>
  <c r="H33" i="20"/>
  <c r="G33" i="20"/>
  <c r="F33" i="20"/>
  <c r="C33" i="20"/>
  <c r="B33" i="20"/>
  <c r="E33" i="20" s="1"/>
  <c r="S32" i="20"/>
  <c r="R32" i="20"/>
  <c r="Q32" i="20"/>
  <c r="P32" i="20"/>
  <c r="E32" i="20"/>
  <c r="U32" i="20" s="1"/>
  <c r="W30" i="20"/>
  <c r="V30" i="20"/>
  <c r="O30" i="20"/>
  <c r="N30" i="20"/>
  <c r="M30" i="20"/>
  <c r="S30" i="20" s="1"/>
  <c r="L30" i="20"/>
  <c r="R30" i="20" s="1"/>
  <c r="K30" i="20"/>
  <c r="J30" i="20"/>
  <c r="I30" i="20"/>
  <c r="H30" i="20"/>
  <c r="G30" i="20"/>
  <c r="F30" i="20"/>
  <c r="C30" i="20"/>
  <c r="B30" i="20"/>
  <c r="E30" i="20" s="1"/>
  <c r="S29" i="20"/>
  <c r="R29" i="20"/>
  <c r="Q29" i="20"/>
  <c r="P29" i="20"/>
  <c r="E29" i="20"/>
  <c r="T29" i="20" s="1"/>
  <c r="T28" i="20"/>
  <c r="S28" i="20"/>
  <c r="R28" i="20"/>
  <c r="Q28" i="20"/>
  <c r="P28" i="20"/>
  <c r="E28" i="20"/>
  <c r="U28" i="20" s="1"/>
  <c r="S27" i="20"/>
  <c r="R27" i="20"/>
  <c r="Q27" i="20"/>
  <c r="P27" i="20"/>
  <c r="E27" i="20"/>
  <c r="U27" i="20" s="1"/>
  <c r="S26" i="20"/>
  <c r="R26" i="20"/>
  <c r="Q26" i="20"/>
  <c r="P26" i="20"/>
  <c r="E26" i="20"/>
  <c r="W24" i="20"/>
  <c r="V24" i="20"/>
  <c r="O24" i="20"/>
  <c r="N24" i="20"/>
  <c r="M24" i="20"/>
  <c r="S24" i="20" s="1"/>
  <c r="L24" i="20"/>
  <c r="R24" i="20" s="1"/>
  <c r="K24" i="20"/>
  <c r="J24" i="20"/>
  <c r="I24" i="20"/>
  <c r="H24" i="20"/>
  <c r="G24" i="20"/>
  <c r="F24" i="20"/>
  <c r="E24" i="20"/>
  <c r="C24" i="20"/>
  <c r="B24" i="20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S21" i="20"/>
  <c r="R21" i="20"/>
  <c r="Q21" i="20"/>
  <c r="P21" i="20"/>
  <c r="E21" i="20"/>
  <c r="S20" i="20"/>
  <c r="R20" i="20"/>
  <c r="Q20" i="20"/>
  <c r="P20" i="20"/>
  <c r="E20" i="20"/>
  <c r="T20" i="20" s="1"/>
  <c r="T19" i="20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S17" i="20"/>
  <c r="R17" i="20"/>
  <c r="Q17" i="20"/>
  <c r="P17" i="20"/>
  <c r="E17" i="20"/>
  <c r="W15" i="20"/>
  <c r="V15" i="20"/>
  <c r="O15" i="20"/>
  <c r="N15" i="20"/>
  <c r="M15" i="20"/>
  <c r="S15" i="20" s="1"/>
  <c r="L15" i="20"/>
  <c r="K15" i="20"/>
  <c r="J15" i="20"/>
  <c r="I15" i="20"/>
  <c r="H15" i="20"/>
  <c r="G15" i="20"/>
  <c r="F15" i="20"/>
  <c r="E15" i="20"/>
  <c r="C15" i="20"/>
  <c r="B15" i="20"/>
  <c r="T14" i="20"/>
  <c r="S14" i="20"/>
  <c r="R14" i="20"/>
  <c r="Q14" i="20"/>
  <c r="P14" i="20"/>
  <c r="E14" i="20"/>
  <c r="U14" i="20" s="1"/>
  <c r="S13" i="20"/>
  <c r="R13" i="20"/>
  <c r="Q13" i="20"/>
  <c r="P13" i="20"/>
  <c r="E13" i="20"/>
  <c r="U13" i="20" s="1"/>
  <c r="S12" i="20"/>
  <c r="R12" i="20"/>
  <c r="Q12" i="20"/>
  <c r="P12" i="20"/>
  <c r="E12" i="20"/>
  <c r="S11" i="20"/>
  <c r="R11" i="20"/>
  <c r="Q11" i="20"/>
  <c r="P11" i="20"/>
  <c r="E11" i="20"/>
  <c r="T11" i="20" s="1"/>
  <c r="S10" i="20"/>
  <c r="R10" i="20"/>
  <c r="Q10" i="20"/>
  <c r="P10" i="20"/>
  <c r="E10" i="20"/>
  <c r="U10" i="20" s="1"/>
  <c r="S9" i="20"/>
  <c r="R9" i="20"/>
  <c r="Q9" i="20"/>
  <c r="P9" i="20"/>
  <c r="E9" i="20"/>
  <c r="S93" i="19"/>
  <c r="R93" i="19"/>
  <c r="Q93" i="19"/>
  <c r="P93" i="19"/>
  <c r="E93" i="19"/>
  <c r="T93" i="19" s="1"/>
  <c r="U92" i="19"/>
  <c r="S92" i="19"/>
  <c r="R92" i="19"/>
  <c r="Q92" i="19"/>
  <c r="P92" i="19"/>
  <c r="E92" i="19"/>
  <c r="T92" i="19" s="1"/>
  <c r="S91" i="19"/>
  <c r="R91" i="19"/>
  <c r="Q91" i="19"/>
  <c r="P91" i="19"/>
  <c r="E91" i="19"/>
  <c r="U91" i="19" s="1"/>
  <c r="S90" i="19"/>
  <c r="R90" i="19"/>
  <c r="Q90" i="19"/>
  <c r="P90" i="19"/>
  <c r="E90" i="19"/>
  <c r="U90" i="19" s="1"/>
  <c r="S89" i="19"/>
  <c r="R89" i="19"/>
  <c r="Q89" i="19"/>
  <c r="P89" i="19"/>
  <c r="E89" i="19"/>
  <c r="T89" i="19" s="1"/>
  <c r="U88" i="19"/>
  <c r="S88" i="19"/>
  <c r="R88" i="19"/>
  <c r="Q88" i="19"/>
  <c r="P88" i="19"/>
  <c r="E88" i="19"/>
  <c r="T88" i="19" s="1"/>
  <c r="S87" i="19"/>
  <c r="R87" i="19"/>
  <c r="Q87" i="19"/>
  <c r="P87" i="19"/>
  <c r="E87" i="19"/>
  <c r="U87" i="19" s="1"/>
  <c r="S86" i="19"/>
  <c r="R86" i="19"/>
  <c r="Q86" i="19"/>
  <c r="P86" i="19"/>
  <c r="E86" i="19"/>
  <c r="U86" i="19" s="1"/>
  <c r="W72" i="19"/>
  <c r="V72" i="19"/>
  <c r="O72" i="19"/>
  <c r="N72" i="19"/>
  <c r="M72" i="19"/>
  <c r="L72" i="19"/>
  <c r="K72" i="19"/>
  <c r="J72" i="19"/>
  <c r="I72" i="19"/>
  <c r="H72" i="19"/>
  <c r="G72" i="19"/>
  <c r="F72" i="19"/>
  <c r="C72" i="19"/>
  <c r="B72" i="19"/>
  <c r="E72" i="19" s="1"/>
  <c r="W71" i="19"/>
  <c r="V71" i="19"/>
  <c r="O71" i="19"/>
  <c r="N71" i="19"/>
  <c r="M71" i="19"/>
  <c r="S71" i="19" s="1"/>
  <c r="L71" i="19"/>
  <c r="R71" i="19" s="1"/>
  <c r="K71" i="19"/>
  <c r="J71" i="19"/>
  <c r="I71" i="19"/>
  <c r="Q71" i="19" s="1"/>
  <c r="H71" i="19"/>
  <c r="G71" i="19"/>
  <c r="F71" i="19"/>
  <c r="C71" i="19"/>
  <c r="E71" i="19" s="1"/>
  <c r="B71" i="19"/>
  <c r="W70" i="19"/>
  <c r="V70" i="19"/>
  <c r="O70" i="19"/>
  <c r="N70" i="19"/>
  <c r="M70" i="19"/>
  <c r="S70" i="19" s="1"/>
  <c r="L70" i="19"/>
  <c r="R70" i="19" s="1"/>
  <c r="K70" i="19"/>
  <c r="J70" i="19"/>
  <c r="I70" i="19"/>
  <c r="Q70" i="19" s="1"/>
  <c r="H70" i="19"/>
  <c r="G70" i="19"/>
  <c r="F70" i="19"/>
  <c r="C70" i="19"/>
  <c r="B70" i="19"/>
  <c r="E70" i="19" s="1"/>
  <c r="S69" i="19"/>
  <c r="R69" i="19"/>
  <c r="Q69" i="19"/>
  <c r="P69" i="19"/>
  <c r="E69" i="19"/>
  <c r="W67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E67" i="19" s="1"/>
  <c r="B67" i="19"/>
  <c r="W66" i="19"/>
  <c r="V66" i="19"/>
  <c r="O66" i="19"/>
  <c r="N66" i="19"/>
  <c r="M66" i="19"/>
  <c r="S66" i="19" s="1"/>
  <c r="L66" i="19"/>
  <c r="R66" i="19" s="1"/>
  <c r="K66" i="19"/>
  <c r="J66" i="19"/>
  <c r="I66" i="19"/>
  <c r="H66" i="19"/>
  <c r="G66" i="19"/>
  <c r="F66" i="19"/>
  <c r="C66" i="19"/>
  <c r="B66" i="19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U62" i="19"/>
  <c r="S62" i="19"/>
  <c r="R62" i="19"/>
  <c r="Q62" i="19"/>
  <c r="P62" i="19"/>
  <c r="E62" i="19"/>
  <c r="T62" i="19" s="1"/>
  <c r="S61" i="19"/>
  <c r="R61" i="19"/>
  <c r="Q61" i="19"/>
  <c r="P61" i="19"/>
  <c r="E61" i="19"/>
  <c r="V59" i="19"/>
  <c r="O59" i="19"/>
  <c r="N59" i="19"/>
  <c r="M59" i="19"/>
  <c r="S59" i="19" s="1"/>
  <c r="L59" i="19"/>
  <c r="R59" i="19" s="1"/>
  <c r="K59" i="19"/>
  <c r="J59" i="19"/>
  <c r="I59" i="19"/>
  <c r="H59" i="19"/>
  <c r="G59" i="19"/>
  <c r="F59" i="19"/>
  <c r="C59" i="19"/>
  <c r="B59" i="19"/>
  <c r="E59" i="19" s="1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S56" i="19"/>
  <c r="R56" i="19"/>
  <c r="Q56" i="19"/>
  <c r="P56" i="19"/>
  <c r="E56" i="19"/>
  <c r="U56" i="19" s="1"/>
  <c r="U55" i="19"/>
  <c r="S55" i="19"/>
  <c r="R55" i="19"/>
  <c r="Q55" i="19"/>
  <c r="P55" i="19"/>
  <c r="E55" i="19"/>
  <c r="T55" i="19" s="1"/>
  <c r="W53" i="19"/>
  <c r="V53" i="19"/>
  <c r="O53" i="19"/>
  <c r="N53" i="19"/>
  <c r="M53" i="19"/>
  <c r="S53" i="19" s="1"/>
  <c r="L53" i="19"/>
  <c r="R53" i="19" s="1"/>
  <c r="K53" i="19"/>
  <c r="J53" i="19"/>
  <c r="I53" i="19"/>
  <c r="H53" i="19"/>
  <c r="G53" i="19"/>
  <c r="F53" i="19"/>
  <c r="C53" i="19"/>
  <c r="B53" i="19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S50" i="19"/>
  <c r="R50" i="19"/>
  <c r="Q50" i="19"/>
  <c r="P50" i="19"/>
  <c r="E50" i="19"/>
  <c r="T50" i="19" s="1"/>
  <c r="U49" i="19"/>
  <c r="T49" i="19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U46" i="19"/>
  <c r="S46" i="19"/>
  <c r="R46" i="19"/>
  <c r="Q46" i="19"/>
  <c r="P46" i="19"/>
  <c r="E46" i="19"/>
  <c r="T46" i="19" s="1"/>
  <c r="U45" i="19"/>
  <c r="T45" i="19"/>
  <c r="S45" i="19"/>
  <c r="R45" i="19"/>
  <c r="Q45" i="19"/>
  <c r="P45" i="19"/>
  <c r="E45" i="19"/>
  <c r="S44" i="19"/>
  <c r="R44" i="19"/>
  <c r="Q44" i="19"/>
  <c r="P44" i="19"/>
  <c r="E44" i="19"/>
  <c r="S43" i="19"/>
  <c r="R43" i="19"/>
  <c r="Q43" i="19"/>
  <c r="P43" i="19"/>
  <c r="E43" i="19"/>
  <c r="U42" i="19"/>
  <c r="S42" i="19"/>
  <c r="R42" i="19"/>
  <c r="Q42" i="19"/>
  <c r="P42" i="19"/>
  <c r="E42" i="19"/>
  <c r="T42" i="19" s="1"/>
  <c r="W40" i="19"/>
  <c r="V40" i="19"/>
  <c r="O40" i="19"/>
  <c r="N40" i="19"/>
  <c r="M40" i="19"/>
  <c r="S40" i="19" s="1"/>
  <c r="L40" i="19"/>
  <c r="R40" i="19" s="1"/>
  <c r="K40" i="19"/>
  <c r="J40" i="19"/>
  <c r="I40" i="19"/>
  <c r="H40" i="19"/>
  <c r="G40" i="19"/>
  <c r="F40" i="19"/>
  <c r="C40" i="19"/>
  <c r="B40" i="19"/>
  <c r="S39" i="19"/>
  <c r="R39" i="19"/>
  <c r="Q39" i="19"/>
  <c r="P39" i="19"/>
  <c r="E39" i="19"/>
  <c r="U39" i="19" s="1"/>
  <c r="S38" i="19"/>
  <c r="R38" i="19"/>
  <c r="Q38" i="19"/>
  <c r="P38" i="19"/>
  <c r="E38" i="19"/>
  <c r="U38" i="19" s="1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P35" i="19"/>
  <c r="E35" i="19"/>
  <c r="W33" i="19"/>
  <c r="V33" i="19"/>
  <c r="S33" i="19"/>
  <c r="O33" i="19"/>
  <c r="N33" i="19"/>
  <c r="M33" i="19"/>
  <c r="L33" i="19"/>
  <c r="K33" i="19"/>
  <c r="J33" i="19"/>
  <c r="I33" i="19"/>
  <c r="Q33" i="19" s="1"/>
  <c r="H33" i="19"/>
  <c r="G33" i="19"/>
  <c r="F33" i="19"/>
  <c r="C33" i="19"/>
  <c r="B33" i="19"/>
  <c r="E33" i="19" s="1"/>
  <c r="S32" i="19"/>
  <c r="R32" i="19"/>
  <c r="Q32" i="19"/>
  <c r="P32" i="19"/>
  <c r="E32" i="19"/>
  <c r="T32" i="19" s="1"/>
  <c r="W30" i="19"/>
  <c r="V30" i="19"/>
  <c r="O30" i="19"/>
  <c r="N30" i="19"/>
  <c r="M30" i="19"/>
  <c r="S30" i="19" s="1"/>
  <c r="L30" i="19"/>
  <c r="R30" i="19" s="1"/>
  <c r="K30" i="19"/>
  <c r="J30" i="19"/>
  <c r="I30" i="19"/>
  <c r="H30" i="19"/>
  <c r="P30" i="19" s="1"/>
  <c r="G30" i="19"/>
  <c r="F30" i="19"/>
  <c r="C30" i="19"/>
  <c r="B30" i="19"/>
  <c r="S29" i="19"/>
  <c r="R29" i="19"/>
  <c r="Q29" i="19"/>
  <c r="P29" i="19"/>
  <c r="E29" i="19"/>
  <c r="S28" i="19"/>
  <c r="R28" i="19"/>
  <c r="Q28" i="19"/>
  <c r="P28" i="19"/>
  <c r="E28" i="19"/>
  <c r="U28" i="19" s="1"/>
  <c r="S27" i="19"/>
  <c r="R27" i="19"/>
  <c r="Q27" i="19"/>
  <c r="P27" i="19"/>
  <c r="E27" i="19"/>
  <c r="T27" i="19" s="1"/>
  <c r="S26" i="19"/>
  <c r="R26" i="19"/>
  <c r="Q26" i="19"/>
  <c r="P26" i="19"/>
  <c r="E26" i="19"/>
  <c r="U26" i="19" s="1"/>
  <c r="W24" i="19"/>
  <c r="V24" i="19"/>
  <c r="S24" i="19"/>
  <c r="O24" i="19"/>
  <c r="N24" i="19"/>
  <c r="M24" i="19"/>
  <c r="L24" i="19"/>
  <c r="R24" i="19" s="1"/>
  <c r="K24" i="19"/>
  <c r="J24" i="19"/>
  <c r="I24" i="19"/>
  <c r="H24" i="19"/>
  <c r="G24" i="19"/>
  <c r="F24" i="19"/>
  <c r="C24" i="19"/>
  <c r="B24" i="19"/>
  <c r="S23" i="19"/>
  <c r="R23" i="19"/>
  <c r="Q23" i="19"/>
  <c r="P23" i="19"/>
  <c r="E23" i="19"/>
  <c r="U23" i="19" s="1"/>
  <c r="U22" i="19"/>
  <c r="S22" i="19"/>
  <c r="R22" i="19"/>
  <c r="Q22" i="19"/>
  <c r="P22" i="19"/>
  <c r="E22" i="19"/>
  <c r="T22" i="19" s="1"/>
  <c r="S21" i="19"/>
  <c r="R21" i="19"/>
  <c r="Q21" i="19"/>
  <c r="P21" i="19"/>
  <c r="E21" i="19"/>
  <c r="U21" i="19" s="1"/>
  <c r="S20" i="19"/>
  <c r="R20" i="19"/>
  <c r="Q20" i="19"/>
  <c r="P20" i="19"/>
  <c r="E20" i="19"/>
  <c r="U20" i="19" s="1"/>
  <c r="S19" i="19"/>
  <c r="R19" i="19"/>
  <c r="Q19" i="19"/>
  <c r="P19" i="19"/>
  <c r="E19" i="19"/>
  <c r="S18" i="19"/>
  <c r="R18" i="19"/>
  <c r="Q18" i="19"/>
  <c r="P18" i="19"/>
  <c r="E18" i="19"/>
  <c r="T18" i="19" s="1"/>
  <c r="S17" i="19"/>
  <c r="R17" i="19"/>
  <c r="Q17" i="19"/>
  <c r="P17" i="19"/>
  <c r="E17" i="19"/>
  <c r="U17" i="19" s="1"/>
  <c r="W15" i="19"/>
  <c r="V15" i="19"/>
  <c r="O15" i="19"/>
  <c r="S15" i="19" s="1"/>
  <c r="N15" i="19"/>
  <c r="M15" i="19"/>
  <c r="L15" i="19"/>
  <c r="K15" i="19"/>
  <c r="J15" i="19"/>
  <c r="I15" i="19"/>
  <c r="H15" i="19"/>
  <c r="G15" i="19"/>
  <c r="F15" i="19"/>
  <c r="C15" i="19"/>
  <c r="B15" i="19"/>
  <c r="E15" i="19" s="1"/>
  <c r="S14" i="19"/>
  <c r="R14" i="19"/>
  <c r="Q14" i="19"/>
  <c r="P14" i="19"/>
  <c r="E14" i="19"/>
  <c r="U13" i="19"/>
  <c r="S13" i="19"/>
  <c r="R13" i="19"/>
  <c r="Q13" i="19"/>
  <c r="P13" i="19"/>
  <c r="E13" i="19"/>
  <c r="T13" i="19" s="1"/>
  <c r="S12" i="19"/>
  <c r="R12" i="19"/>
  <c r="Q12" i="19"/>
  <c r="P12" i="19"/>
  <c r="E12" i="19"/>
  <c r="U12" i="19" s="1"/>
  <c r="S11" i="19"/>
  <c r="R11" i="19"/>
  <c r="Q11" i="19"/>
  <c r="P11" i="19"/>
  <c r="E11" i="19"/>
  <c r="U11" i="19" s="1"/>
  <c r="S10" i="19"/>
  <c r="R10" i="19"/>
  <c r="Q10" i="19"/>
  <c r="P10" i="19"/>
  <c r="E10" i="19"/>
  <c r="S9" i="19"/>
  <c r="R9" i="19"/>
  <c r="Q9" i="19"/>
  <c r="P9" i="19"/>
  <c r="E9" i="19"/>
  <c r="U9" i="19" s="1"/>
  <c r="S93" i="18"/>
  <c r="R93" i="18"/>
  <c r="Q93" i="18"/>
  <c r="P93" i="18"/>
  <c r="E93" i="18"/>
  <c r="U93" i="18" s="1"/>
  <c r="S92" i="18"/>
  <c r="R92" i="18"/>
  <c r="Q92" i="18"/>
  <c r="P92" i="18"/>
  <c r="E92" i="18"/>
  <c r="U92" i="18" s="1"/>
  <c r="S91" i="18"/>
  <c r="R91" i="18"/>
  <c r="Q91" i="18"/>
  <c r="P91" i="18"/>
  <c r="E91" i="18"/>
  <c r="S90" i="18"/>
  <c r="R90" i="18"/>
  <c r="Q90" i="18"/>
  <c r="P90" i="18"/>
  <c r="E90" i="18"/>
  <c r="T90" i="18" s="1"/>
  <c r="U89" i="18"/>
  <c r="T89" i="18"/>
  <c r="S89" i="18"/>
  <c r="R89" i="18"/>
  <c r="Q89" i="18"/>
  <c r="P89" i="18"/>
  <c r="E89" i="18"/>
  <c r="S88" i="18"/>
  <c r="R88" i="18"/>
  <c r="Q88" i="18"/>
  <c r="P88" i="18"/>
  <c r="E88" i="18"/>
  <c r="U88" i="18" s="1"/>
  <c r="S87" i="18"/>
  <c r="R87" i="18"/>
  <c r="Q87" i="18"/>
  <c r="P87" i="18"/>
  <c r="E87" i="18"/>
  <c r="U87" i="18" s="1"/>
  <c r="U86" i="18"/>
  <c r="S86" i="18"/>
  <c r="R86" i="18"/>
  <c r="Q86" i="18"/>
  <c r="P86" i="18"/>
  <c r="E86" i="18"/>
  <c r="T86" i="18" s="1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W71" i="18"/>
  <c r="V71" i="18"/>
  <c r="O71" i="18"/>
  <c r="N71" i="18"/>
  <c r="M71" i="18"/>
  <c r="S71" i="18" s="1"/>
  <c r="L71" i="18"/>
  <c r="K71" i="18"/>
  <c r="J71" i="18"/>
  <c r="I71" i="18"/>
  <c r="H71" i="18"/>
  <c r="G71" i="18"/>
  <c r="F71" i="18"/>
  <c r="C71" i="18"/>
  <c r="B71" i="18"/>
  <c r="E71" i="18" s="1"/>
  <c r="W70" i="18"/>
  <c r="V70" i="18"/>
  <c r="O70" i="18"/>
  <c r="N70" i="18"/>
  <c r="M70" i="18"/>
  <c r="S70" i="18" s="1"/>
  <c r="L70" i="18"/>
  <c r="K70" i="18"/>
  <c r="J70" i="18"/>
  <c r="I70" i="18"/>
  <c r="H70" i="18"/>
  <c r="G70" i="18"/>
  <c r="F70" i="18"/>
  <c r="C70" i="18"/>
  <c r="B70" i="18"/>
  <c r="E70" i="18" s="1"/>
  <c r="S69" i="18"/>
  <c r="R69" i="18"/>
  <c r="Q69" i="18"/>
  <c r="P69" i="18"/>
  <c r="E69" i="18"/>
  <c r="U69" i="18" s="1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O66" i="18"/>
  <c r="N66" i="18"/>
  <c r="M66" i="18"/>
  <c r="S66" i="18" s="1"/>
  <c r="L66" i="18"/>
  <c r="R66" i="18" s="1"/>
  <c r="K66" i="18"/>
  <c r="J66" i="18"/>
  <c r="I66" i="18"/>
  <c r="H66" i="18"/>
  <c r="P66" i="18" s="1"/>
  <c r="G66" i="18"/>
  <c r="F66" i="18"/>
  <c r="C66" i="18"/>
  <c r="B66" i="18"/>
  <c r="E66" i="18" s="1"/>
  <c r="S65" i="18"/>
  <c r="R65" i="18"/>
  <c r="Q65" i="18"/>
  <c r="P65" i="18"/>
  <c r="E65" i="18"/>
  <c r="U65" i="18" s="1"/>
  <c r="S64" i="18"/>
  <c r="R64" i="18"/>
  <c r="Q64" i="18"/>
  <c r="P64" i="18"/>
  <c r="E64" i="18"/>
  <c r="U64" i="18" s="1"/>
  <c r="S63" i="18"/>
  <c r="R63" i="18"/>
  <c r="Q63" i="18"/>
  <c r="P63" i="18"/>
  <c r="E63" i="18"/>
  <c r="U63" i="18" s="1"/>
  <c r="S62" i="18"/>
  <c r="R62" i="18"/>
  <c r="Q62" i="18"/>
  <c r="P62" i="18"/>
  <c r="E62" i="18"/>
  <c r="T62" i="18" s="1"/>
  <c r="S61" i="18"/>
  <c r="R61" i="18"/>
  <c r="Q61" i="18"/>
  <c r="P61" i="18"/>
  <c r="E61" i="18"/>
  <c r="U61" i="18" s="1"/>
  <c r="V59" i="18"/>
  <c r="O59" i="18"/>
  <c r="N59" i="18"/>
  <c r="M59" i="18"/>
  <c r="S59" i="18" s="1"/>
  <c r="L59" i="18"/>
  <c r="R59" i="18" s="1"/>
  <c r="K59" i="18"/>
  <c r="J59" i="18"/>
  <c r="I59" i="18"/>
  <c r="H59" i="18"/>
  <c r="G59" i="18"/>
  <c r="F59" i="18"/>
  <c r="C59" i="18"/>
  <c r="B59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W53" i="18"/>
  <c r="V53" i="18"/>
  <c r="O53" i="18"/>
  <c r="N53" i="18"/>
  <c r="M53" i="18"/>
  <c r="S53" i="18" s="1"/>
  <c r="L53" i="18"/>
  <c r="K53" i="18"/>
  <c r="J53" i="18"/>
  <c r="I53" i="18"/>
  <c r="H53" i="18"/>
  <c r="G53" i="18"/>
  <c r="F53" i="18"/>
  <c r="C53" i="18"/>
  <c r="B53" i="18"/>
  <c r="E53" i="18" s="1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U48" i="18"/>
  <c r="T48" i="18"/>
  <c r="S48" i="18"/>
  <c r="R48" i="18"/>
  <c r="Q48" i="18"/>
  <c r="P48" i="18"/>
  <c r="E48" i="18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U45" i="18"/>
  <c r="S45" i="18"/>
  <c r="R45" i="18"/>
  <c r="Q45" i="18"/>
  <c r="P45" i="18"/>
  <c r="E45" i="18"/>
  <c r="T45" i="18" s="1"/>
  <c r="S44" i="18"/>
  <c r="R44" i="18"/>
  <c r="Q44" i="18"/>
  <c r="P44" i="18"/>
  <c r="E44" i="18"/>
  <c r="S43" i="18"/>
  <c r="R43" i="18"/>
  <c r="Q43" i="18"/>
  <c r="P43" i="18"/>
  <c r="E43" i="18"/>
  <c r="S42" i="18"/>
  <c r="R42" i="18"/>
  <c r="Q42" i="18"/>
  <c r="P42" i="18"/>
  <c r="E42" i="18"/>
  <c r="U42" i="18" s="1"/>
  <c r="W40" i="18"/>
  <c r="V40" i="18"/>
  <c r="O40" i="18"/>
  <c r="N40" i="18"/>
  <c r="M40" i="18"/>
  <c r="S40" i="18" s="1"/>
  <c r="L40" i="18"/>
  <c r="R40" i="18" s="1"/>
  <c r="K40" i="18"/>
  <c r="J40" i="18"/>
  <c r="I40" i="18"/>
  <c r="Q40" i="18" s="1"/>
  <c r="H40" i="18"/>
  <c r="G40" i="18"/>
  <c r="F40" i="18"/>
  <c r="C40" i="18"/>
  <c r="E40" i="18" s="1"/>
  <c r="B40" i="18"/>
  <c r="S39" i="18"/>
  <c r="R39" i="18"/>
  <c r="Q39" i="18"/>
  <c r="P39" i="18"/>
  <c r="E39" i="18"/>
  <c r="S38" i="18"/>
  <c r="R38" i="18"/>
  <c r="Q38" i="18"/>
  <c r="P38" i="18"/>
  <c r="E38" i="18"/>
  <c r="U38" i="18" s="1"/>
  <c r="S37" i="18"/>
  <c r="R37" i="18"/>
  <c r="Q37" i="18"/>
  <c r="P37" i="18"/>
  <c r="E37" i="18"/>
  <c r="U37" i="18" s="1"/>
  <c r="S36" i="18"/>
  <c r="R36" i="18"/>
  <c r="Q36" i="18"/>
  <c r="P36" i="18"/>
  <c r="E36" i="18"/>
  <c r="T36" i="18" s="1"/>
  <c r="S35" i="18"/>
  <c r="R35" i="18"/>
  <c r="Q35" i="18"/>
  <c r="P35" i="18"/>
  <c r="E35" i="18"/>
  <c r="W33" i="18"/>
  <c r="V33" i="18"/>
  <c r="S33" i="18"/>
  <c r="O33" i="18"/>
  <c r="N33" i="18"/>
  <c r="M33" i="18"/>
  <c r="L33" i="18"/>
  <c r="R33" i="18" s="1"/>
  <c r="K33" i="18"/>
  <c r="J33" i="18"/>
  <c r="I33" i="18"/>
  <c r="H33" i="18"/>
  <c r="G33" i="18"/>
  <c r="F33" i="18"/>
  <c r="C33" i="18"/>
  <c r="B33" i="18"/>
  <c r="E33" i="18" s="1"/>
  <c r="S32" i="18"/>
  <c r="R32" i="18"/>
  <c r="Q32" i="18"/>
  <c r="P32" i="18"/>
  <c r="E32" i="18"/>
  <c r="U32" i="18" s="1"/>
  <c r="W30" i="18"/>
  <c r="V30" i="18"/>
  <c r="R30" i="18"/>
  <c r="O30" i="18"/>
  <c r="N30" i="18"/>
  <c r="M30" i="18"/>
  <c r="S30" i="18" s="1"/>
  <c r="L30" i="18"/>
  <c r="K30" i="18"/>
  <c r="J30" i="18"/>
  <c r="I30" i="18"/>
  <c r="H30" i="18"/>
  <c r="P30" i="18" s="1"/>
  <c r="G30" i="18"/>
  <c r="F30" i="18"/>
  <c r="C30" i="18"/>
  <c r="B30" i="18"/>
  <c r="E30" i="18" s="1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U27" i="18" s="1"/>
  <c r="S26" i="18"/>
  <c r="R26" i="18"/>
  <c r="Q26" i="18"/>
  <c r="P26" i="18"/>
  <c r="E26" i="18"/>
  <c r="T26" i="18" s="1"/>
  <c r="W24" i="18"/>
  <c r="V24" i="18"/>
  <c r="O24" i="18"/>
  <c r="N24" i="18"/>
  <c r="M24" i="18"/>
  <c r="S24" i="18" s="1"/>
  <c r="L24" i="18"/>
  <c r="R24" i="18" s="1"/>
  <c r="K24" i="18"/>
  <c r="J24" i="18"/>
  <c r="I24" i="18"/>
  <c r="H24" i="18"/>
  <c r="P24" i="18" s="1"/>
  <c r="G24" i="18"/>
  <c r="F24" i="18"/>
  <c r="C24" i="18"/>
  <c r="B24" i="18"/>
  <c r="S23" i="18"/>
  <c r="R23" i="18"/>
  <c r="Q23" i="18"/>
  <c r="P23" i="18"/>
  <c r="E23" i="18"/>
  <c r="U23" i="18" s="1"/>
  <c r="S22" i="18"/>
  <c r="R22" i="18"/>
  <c r="Q22" i="18"/>
  <c r="P22" i="18"/>
  <c r="E22" i="18"/>
  <c r="U22" i="18" s="1"/>
  <c r="S21" i="18"/>
  <c r="R21" i="18"/>
  <c r="Q21" i="18"/>
  <c r="P21" i="18"/>
  <c r="E21" i="18"/>
  <c r="T21" i="18" s="1"/>
  <c r="S20" i="18"/>
  <c r="R20" i="18"/>
  <c r="Q20" i="18"/>
  <c r="P20" i="18"/>
  <c r="E20" i="18"/>
  <c r="U20" i="18" s="1"/>
  <c r="S19" i="18"/>
  <c r="R19" i="18"/>
  <c r="Q19" i="18"/>
  <c r="P19" i="18"/>
  <c r="E19" i="18"/>
  <c r="U19" i="18" s="1"/>
  <c r="S18" i="18"/>
  <c r="R18" i="18"/>
  <c r="Q18" i="18"/>
  <c r="P18" i="18"/>
  <c r="E18" i="18"/>
  <c r="U18" i="18" s="1"/>
  <c r="S17" i="18"/>
  <c r="R17" i="18"/>
  <c r="Q17" i="18"/>
  <c r="P17" i="18"/>
  <c r="E17" i="18"/>
  <c r="T17" i="18" s="1"/>
  <c r="W15" i="18"/>
  <c r="V15" i="18"/>
  <c r="O15" i="18"/>
  <c r="N15" i="18"/>
  <c r="M15" i="18"/>
  <c r="S15" i="18" s="1"/>
  <c r="L15" i="18"/>
  <c r="R15" i="18" s="1"/>
  <c r="K15" i="18"/>
  <c r="J15" i="18"/>
  <c r="I15" i="18"/>
  <c r="Q15" i="18" s="1"/>
  <c r="H15" i="18"/>
  <c r="G15" i="18"/>
  <c r="F15" i="18"/>
  <c r="C15" i="18"/>
  <c r="B15" i="18"/>
  <c r="E15" i="18" s="1"/>
  <c r="S14" i="18"/>
  <c r="R14" i="18"/>
  <c r="Q14" i="18"/>
  <c r="P14" i="18"/>
  <c r="E14" i="18"/>
  <c r="U14" i="18" s="1"/>
  <c r="S13" i="18"/>
  <c r="R13" i="18"/>
  <c r="Q13" i="18"/>
  <c r="P13" i="18"/>
  <c r="E13" i="18"/>
  <c r="U13" i="18" s="1"/>
  <c r="S12" i="18"/>
  <c r="R12" i="18"/>
  <c r="Q12" i="18"/>
  <c r="P12" i="18"/>
  <c r="E12" i="18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U10" i="18" s="1"/>
  <c r="S9" i="18"/>
  <c r="R9" i="18"/>
  <c r="Q9" i="18"/>
  <c r="P9" i="18"/>
  <c r="E9" i="18"/>
  <c r="U93" i="17"/>
  <c r="S93" i="17"/>
  <c r="R93" i="17"/>
  <c r="Q93" i="17"/>
  <c r="P93" i="17"/>
  <c r="E93" i="17"/>
  <c r="T93" i="17" s="1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S90" i="17"/>
  <c r="R90" i="17"/>
  <c r="Q90" i="17"/>
  <c r="P90" i="17"/>
  <c r="E90" i="17"/>
  <c r="U90" i="17" s="1"/>
  <c r="S89" i="17"/>
  <c r="R89" i="17"/>
  <c r="Q89" i="17"/>
  <c r="P89" i="17"/>
  <c r="E89" i="17"/>
  <c r="T89" i="17" s="1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S86" i="17"/>
  <c r="R86" i="17"/>
  <c r="Q86" i="17"/>
  <c r="P86" i="17"/>
  <c r="E86" i="17"/>
  <c r="U86" i="17" s="1"/>
  <c r="W72" i="17"/>
  <c r="V72" i="17"/>
  <c r="O72" i="17"/>
  <c r="N72" i="17"/>
  <c r="M72" i="17"/>
  <c r="S72" i="17" s="1"/>
  <c r="L72" i="17"/>
  <c r="K72" i="17"/>
  <c r="J72" i="17"/>
  <c r="I72" i="17"/>
  <c r="Q72" i="17" s="1"/>
  <c r="H72" i="17"/>
  <c r="G72" i="17"/>
  <c r="F72" i="17"/>
  <c r="C72" i="17"/>
  <c r="B72" i="17"/>
  <c r="E72" i="17" s="1"/>
  <c r="W71" i="17"/>
  <c r="V71" i="17"/>
  <c r="O71" i="17"/>
  <c r="N71" i="17"/>
  <c r="M71" i="17"/>
  <c r="L71" i="17"/>
  <c r="K71" i="17"/>
  <c r="J71" i="17"/>
  <c r="I71" i="17"/>
  <c r="H71" i="17"/>
  <c r="G71" i="17"/>
  <c r="F71" i="17"/>
  <c r="C71" i="17"/>
  <c r="B71" i="17"/>
  <c r="W70" i="17"/>
  <c r="V70" i="17"/>
  <c r="O70" i="17"/>
  <c r="S70" i="17" s="1"/>
  <c r="N70" i="17"/>
  <c r="R70" i="17" s="1"/>
  <c r="M70" i="17"/>
  <c r="L70" i="17"/>
  <c r="K70" i="17"/>
  <c r="J70" i="17"/>
  <c r="I70" i="17"/>
  <c r="H70" i="17"/>
  <c r="P70" i="17" s="1"/>
  <c r="G70" i="17"/>
  <c r="F70" i="17"/>
  <c r="C70" i="17"/>
  <c r="B70" i="17"/>
  <c r="E70" i="17" s="1"/>
  <c r="S69" i="17"/>
  <c r="R69" i="17"/>
  <c r="Q69" i="17"/>
  <c r="P69" i="17"/>
  <c r="E69" i="17"/>
  <c r="U69" i="17" s="1"/>
  <c r="W67" i="17"/>
  <c r="V67" i="17"/>
  <c r="O67" i="17"/>
  <c r="N67" i="17"/>
  <c r="M67" i="17"/>
  <c r="S67" i="17" s="1"/>
  <c r="L67" i="17"/>
  <c r="K67" i="17"/>
  <c r="J67" i="17"/>
  <c r="I67" i="17"/>
  <c r="Q67" i="17" s="1"/>
  <c r="H67" i="17"/>
  <c r="G67" i="17"/>
  <c r="F67" i="17"/>
  <c r="C67" i="17"/>
  <c r="B67" i="17"/>
  <c r="E67" i="17" s="1"/>
  <c r="W66" i="17"/>
  <c r="V66" i="17"/>
  <c r="O66" i="17"/>
  <c r="N66" i="17"/>
  <c r="M66" i="17"/>
  <c r="S66" i="17" s="1"/>
  <c r="L66" i="17"/>
  <c r="R66" i="17" s="1"/>
  <c r="K66" i="17"/>
  <c r="J66" i="17"/>
  <c r="I66" i="17"/>
  <c r="Q66" i="17" s="1"/>
  <c r="H66" i="17"/>
  <c r="G66" i="17"/>
  <c r="F66" i="17"/>
  <c r="C66" i="17"/>
  <c r="B66" i="17"/>
  <c r="E66" i="17" s="1"/>
  <c r="S65" i="17"/>
  <c r="R65" i="17"/>
  <c r="Q65" i="17"/>
  <c r="P65" i="17"/>
  <c r="E65" i="17"/>
  <c r="U65" i="17" s="1"/>
  <c r="U64" i="17"/>
  <c r="S64" i="17"/>
  <c r="R64" i="17"/>
  <c r="Q64" i="17"/>
  <c r="P64" i="17"/>
  <c r="E64" i="17"/>
  <c r="T64" i="17" s="1"/>
  <c r="S63" i="17"/>
  <c r="R63" i="17"/>
  <c r="Q63" i="17"/>
  <c r="P63" i="17"/>
  <c r="E63" i="17"/>
  <c r="T63" i="17" s="1"/>
  <c r="T62" i="17"/>
  <c r="S62" i="17"/>
  <c r="R62" i="17"/>
  <c r="Q62" i="17"/>
  <c r="P62" i="17"/>
  <c r="E62" i="17"/>
  <c r="U62" i="17" s="1"/>
  <c r="S61" i="17"/>
  <c r="R61" i="17"/>
  <c r="Q61" i="17"/>
  <c r="P61" i="17"/>
  <c r="E61" i="17"/>
  <c r="V59" i="17"/>
  <c r="O59" i="17"/>
  <c r="N59" i="17"/>
  <c r="M59" i="17"/>
  <c r="S59" i="17" s="1"/>
  <c r="L59" i="17"/>
  <c r="R59" i="17" s="1"/>
  <c r="K59" i="17"/>
  <c r="J59" i="17"/>
  <c r="I59" i="17"/>
  <c r="H59" i="17"/>
  <c r="P59" i="17" s="1"/>
  <c r="G59" i="17"/>
  <c r="F59" i="17"/>
  <c r="C59" i="17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T56" i="17"/>
  <c r="S56" i="17"/>
  <c r="R56" i="17"/>
  <c r="Q56" i="17"/>
  <c r="P56" i="17"/>
  <c r="E56" i="17"/>
  <c r="U56" i="17" s="1"/>
  <c r="S55" i="17"/>
  <c r="R55" i="17"/>
  <c r="Q55" i="17"/>
  <c r="P55" i="17"/>
  <c r="E55" i="17"/>
  <c r="T55" i="17" s="1"/>
  <c r="W53" i="17"/>
  <c r="V53" i="17"/>
  <c r="O53" i="17"/>
  <c r="N53" i="17"/>
  <c r="M53" i="17"/>
  <c r="L53" i="17"/>
  <c r="R53" i="17" s="1"/>
  <c r="K53" i="17"/>
  <c r="J53" i="17"/>
  <c r="I53" i="17"/>
  <c r="H53" i="17"/>
  <c r="P53" i="17" s="1"/>
  <c r="G53" i="17"/>
  <c r="F53" i="17"/>
  <c r="C53" i="17"/>
  <c r="B53" i="17"/>
  <c r="S52" i="17"/>
  <c r="R52" i="17"/>
  <c r="Q52" i="17"/>
  <c r="P52" i="17"/>
  <c r="E52" i="17"/>
  <c r="U52" i="17" s="1"/>
  <c r="S51" i="17"/>
  <c r="R51" i="17"/>
  <c r="Q51" i="17"/>
  <c r="U51" i="17" s="1"/>
  <c r="P51" i="17"/>
  <c r="E51" i="17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S46" i="17"/>
  <c r="R46" i="17"/>
  <c r="Q46" i="17"/>
  <c r="P46" i="17"/>
  <c r="E46" i="17"/>
  <c r="T45" i="17"/>
  <c r="S45" i="17"/>
  <c r="R45" i="17"/>
  <c r="Q45" i="17"/>
  <c r="P45" i="17"/>
  <c r="E45" i="17"/>
  <c r="U45" i="17" s="1"/>
  <c r="S44" i="17"/>
  <c r="R44" i="17"/>
  <c r="Q44" i="17"/>
  <c r="P44" i="17"/>
  <c r="E44" i="17"/>
  <c r="S43" i="17"/>
  <c r="R43" i="17"/>
  <c r="Q43" i="17"/>
  <c r="P43" i="17"/>
  <c r="E43" i="17"/>
  <c r="U43" i="17" s="1"/>
  <c r="S42" i="17"/>
  <c r="R42" i="17"/>
  <c r="Q42" i="17"/>
  <c r="P42" i="17"/>
  <c r="E42" i="17"/>
  <c r="W40" i="17"/>
  <c r="V40" i="17"/>
  <c r="O40" i="17"/>
  <c r="S40" i="17" s="1"/>
  <c r="N40" i="17"/>
  <c r="M40" i="17"/>
  <c r="L40" i="17"/>
  <c r="R40" i="17" s="1"/>
  <c r="K40" i="17"/>
  <c r="J40" i="17"/>
  <c r="I40" i="17"/>
  <c r="Q40" i="17" s="1"/>
  <c r="H40" i="17"/>
  <c r="G40" i="17"/>
  <c r="F40" i="17"/>
  <c r="C40" i="17"/>
  <c r="B40" i="17"/>
  <c r="E40" i="17" s="1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S36" i="17"/>
  <c r="R36" i="17"/>
  <c r="Q36" i="17"/>
  <c r="P36" i="17"/>
  <c r="E36" i="17"/>
  <c r="S35" i="17"/>
  <c r="R35" i="17"/>
  <c r="Q35" i="17"/>
  <c r="P35" i="17"/>
  <c r="E35" i="17"/>
  <c r="W33" i="17"/>
  <c r="V33" i="17"/>
  <c r="O33" i="17"/>
  <c r="N33" i="17"/>
  <c r="M33" i="17"/>
  <c r="S33" i="17" s="1"/>
  <c r="L33" i="17"/>
  <c r="R33" i="17" s="1"/>
  <c r="K33" i="17"/>
  <c r="J33" i="17"/>
  <c r="I33" i="17"/>
  <c r="H33" i="17"/>
  <c r="P33" i="17" s="1"/>
  <c r="G33" i="17"/>
  <c r="F33" i="17"/>
  <c r="C33" i="17"/>
  <c r="E33" i="17" s="1"/>
  <c r="B33" i="17"/>
  <c r="S32" i="17"/>
  <c r="R32" i="17"/>
  <c r="Q32" i="17"/>
  <c r="P32" i="17"/>
  <c r="E32" i="17"/>
  <c r="W30" i="17"/>
  <c r="V30" i="17"/>
  <c r="O30" i="17"/>
  <c r="N30" i="17"/>
  <c r="M30" i="17"/>
  <c r="S30" i="17" s="1"/>
  <c r="L30" i="17"/>
  <c r="R30" i="17" s="1"/>
  <c r="K30" i="17"/>
  <c r="J30" i="17"/>
  <c r="I30" i="17"/>
  <c r="Q30" i="17" s="1"/>
  <c r="H30" i="17"/>
  <c r="G30" i="17"/>
  <c r="F30" i="17"/>
  <c r="C30" i="17"/>
  <c r="B30" i="17"/>
  <c r="E30" i="17" s="1"/>
  <c r="S29" i="17"/>
  <c r="R29" i="17"/>
  <c r="Q29" i="17"/>
  <c r="P29" i="17"/>
  <c r="E29" i="17"/>
  <c r="U29" i="17" s="1"/>
  <c r="S28" i="17"/>
  <c r="R28" i="17"/>
  <c r="Q28" i="17"/>
  <c r="P28" i="17"/>
  <c r="E28" i="17"/>
  <c r="U28" i="17" s="1"/>
  <c r="U27" i="17"/>
  <c r="S27" i="17"/>
  <c r="R27" i="17"/>
  <c r="Q27" i="17"/>
  <c r="P27" i="17"/>
  <c r="E27" i="17"/>
  <c r="T27" i="17" s="1"/>
  <c r="T26" i="17"/>
  <c r="S26" i="17"/>
  <c r="R26" i="17"/>
  <c r="Q26" i="17"/>
  <c r="P26" i="17"/>
  <c r="E26" i="17"/>
  <c r="U26" i="17" s="1"/>
  <c r="W24" i="17"/>
  <c r="V24" i="17"/>
  <c r="S24" i="17"/>
  <c r="O24" i="17"/>
  <c r="N24" i="17"/>
  <c r="M24" i="17"/>
  <c r="L24" i="17"/>
  <c r="R24" i="17" s="1"/>
  <c r="K24" i="17"/>
  <c r="J24" i="17"/>
  <c r="I24" i="17"/>
  <c r="Q24" i="17" s="1"/>
  <c r="H24" i="17"/>
  <c r="G24" i="17"/>
  <c r="F24" i="17"/>
  <c r="C24" i="17"/>
  <c r="B24" i="17"/>
  <c r="E24" i="17" s="1"/>
  <c r="S23" i="17"/>
  <c r="R23" i="17"/>
  <c r="Q23" i="17"/>
  <c r="P23" i="17"/>
  <c r="E23" i="17"/>
  <c r="U23" i="17" s="1"/>
  <c r="U22" i="17"/>
  <c r="S22" i="17"/>
  <c r="R22" i="17"/>
  <c r="Q22" i="17"/>
  <c r="P22" i="17"/>
  <c r="E22" i="17"/>
  <c r="T22" i="17" s="1"/>
  <c r="S21" i="17"/>
  <c r="R21" i="17"/>
  <c r="Q21" i="17"/>
  <c r="P21" i="17"/>
  <c r="E21" i="17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U18" i="17"/>
  <c r="S18" i="17"/>
  <c r="R18" i="17"/>
  <c r="Q18" i="17"/>
  <c r="P18" i="17"/>
  <c r="E18" i="17"/>
  <c r="T18" i="17" s="1"/>
  <c r="S17" i="17"/>
  <c r="R17" i="17"/>
  <c r="Q17" i="17"/>
  <c r="P17" i="17"/>
  <c r="E17" i="17"/>
  <c r="W15" i="17"/>
  <c r="V15" i="17"/>
  <c r="O15" i="17"/>
  <c r="N15" i="17"/>
  <c r="R15" i="17" s="1"/>
  <c r="M15" i="17"/>
  <c r="L15" i="17"/>
  <c r="K15" i="17"/>
  <c r="J15" i="17"/>
  <c r="I15" i="17"/>
  <c r="H15" i="17"/>
  <c r="G15" i="17"/>
  <c r="F15" i="17"/>
  <c r="C15" i="17"/>
  <c r="B15" i="17"/>
  <c r="T14" i="17"/>
  <c r="S14" i="17"/>
  <c r="R14" i="17"/>
  <c r="Q14" i="17"/>
  <c r="P14" i="17"/>
  <c r="E14" i="17"/>
  <c r="U14" i="17" s="1"/>
  <c r="S13" i="17"/>
  <c r="R13" i="17"/>
  <c r="Q13" i="17"/>
  <c r="P13" i="17"/>
  <c r="E13" i="17"/>
  <c r="T13" i="17" s="1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U10" i="17" s="1"/>
  <c r="P10" i="17"/>
  <c r="T10" i="17" s="1"/>
  <c r="E10" i="17"/>
  <c r="S9" i="17"/>
  <c r="R9" i="17"/>
  <c r="Q9" i="17"/>
  <c r="P9" i="17"/>
  <c r="E9" i="17"/>
  <c r="U9" i="17" s="1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T90" i="16" s="1"/>
  <c r="S89" i="16"/>
  <c r="R89" i="16"/>
  <c r="Q89" i="16"/>
  <c r="P89" i="16"/>
  <c r="E89" i="16"/>
  <c r="U89" i="16" s="1"/>
  <c r="S88" i="16"/>
  <c r="R88" i="16"/>
  <c r="Q88" i="16"/>
  <c r="P88" i="16"/>
  <c r="E88" i="16"/>
  <c r="U88" i="16" s="1"/>
  <c r="S87" i="16"/>
  <c r="R87" i="16"/>
  <c r="Q87" i="16"/>
  <c r="P87" i="16"/>
  <c r="E87" i="16"/>
  <c r="U87" i="16" s="1"/>
  <c r="S86" i="16"/>
  <c r="R86" i="16"/>
  <c r="Q86" i="16"/>
  <c r="P86" i="16"/>
  <c r="E86" i="16"/>
  <c r="T86" i="16" s="1"/>
  <c r="W72" i="16"/>
  <c r="V72" i="16"/>
  <c r="O72" i="16"/>
  <c r="N72" i="16"/>
  <c r="M72" i="16"/>
  <c r="S72" i="16" s="1"/>
  <c r="L72" i="16"/>
  <c r="K72" i="16"/>
  <c r="J72" i="16"/>
  <c r="I72" i="16"/>
  <c r="H72" i="16"/>
  <c r="G72" i="16"/>
  <c r="F72" i="16"/>
  <c r="C72" i="16"/>
  <c r="B72" i="16"/>
  <c r="W71" i="16"/>
  <c r="V71" i="16"/>
  <c r="O71" i="16"/>
  <c r="N71" i="16"/>
  <c r="M71" i="16"/>
  <c r="S71" i="16" s="1"/>
  <c r="L71" i="16"/>
  <c r="K71" i="16"/>
  <c r="J71" i="16"/>
  <c r="I71" i="16"/>
  <c r="H71" i="16"/>
  <c r="G71" i="16"/>
  <c r="F71" i="16"/>
  <c r="C71" i="16"/>
  <c r="B71" i="16"/>
  <c r="E71" i="16" s="1"/>
  <c r="W70" i="16"/>
  <c r="V70" i="16"/>
  <c r="O70" i="16"/>
  <c r="N70" i="16"/>
  <c r="R70" i="16" s="1"/>
  <c r="M70" i="16"/>
  <c r="S70" i="16" s="1"/>
  <c r="L70" i="16"/>
  <c r="K70" i="16"/>
  <c r="J70" i="16"/>
  <c r="I70" i="16"/>
  <c r="Q70" i="16" s="1"/>
  <c r="H70" i="16"/>
  <c r="P70" i="16" s="1"/>
  <c r="G70" i="16"/>
  <c r="F70" i="16"/>
  <c r="C70" i="16"/>
  <c r="B70" i="16"/>
  <c r="E70" i="16" s="1"/>
  <c r="S69" i="16"/>
  <c r="R69" i="16"/>
  <c r="Q69" i="16"/>
  <c r="U69" i="16" s="1"/>
  <c r="P69" i="16"/>
  <c r="E69" i="16"/>
  <c r="W67" i="16"/>
  <c r="V67" i="16"/>
  <c r="O67" i="16"/>
  <c r="N67" i="16"/>
  <c r="M67" i="16"/>
  <c r="S67" i="16" s="1"/>
  <c r="L67" i="16"/>
  <c r="K67" i="16"/>
  <c r="J67" i="16"/>
  <c r="I67" i="16"/>
  <c r="H67" i="16"/>
  <c r="G67" i="16"/>
  <c r="F67" i="16"/>
  <c r="C67" i="16"/>
  <c r="B67" i="16"/>
  <c r="W66" i="16"/>
  <c r="V66" i="16"/>
  <c r="O66" i="16"/>
  <c r="N66" i="16"/>
  <c r="M66" i="16"/>
  <c r="S66" i="16" s="1"/>
  <c r="L66" i="16"/>
  <c r="R66" i="16" s="1"/>
  <c r="K66" i="16"/>
  <c r="J66" i="16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T65" i="16" s="1"/>
  <c r="T64" i="16"/>
  <c r="S64" i="16"/>
  <c r="R64" i="16"/>
  <c r="Q64" i="16"/>
  <c r="P64" i="16"/>
  <c r="E64" i="16"/>
  <c r="U64" i="16" s="1"/>
  <c r="T63" i="16"/>
  <c r="S63" i="16"/>
  <c r="R63" i="16"/>
  <c r="Q63" i="16"/>
  <c r="P63" i="16"/>
  <c r="E63" i="16"/>
  <c r="U63" i="16" s="1"/>
  <c r="S62" i="16"/>
  <c r="R62" i="16"/>
  <c r="Q62" i="16"/>
  <c r="P62" i="16"/>
  <c r="E62" i="16"/>
  <c r="U62" i="16" s="1"/>
  <c r="S61" i="16"/>
  <c r="R61" i="16"/>
  <c r="Q61" i="16"/>
  <c r="P61" i="16"/>
  <c r="E61" i="16"/>
  <c r="V59" i="16"/>
  <c r="O59" i="16"/>
  <c r="N59" i="16"/>
  <c r="M59" i="16"/>
  <c r="S59" i="16" s="1"/>
  <c r="L59" i="16"/>
  <c r="R59" i="16" s="1"/>
  <c r="K59" i="16"/>
  <c r="J59" i="16"/>
  <c r="I59" i="16"/>
  <c r="Q59" i="16" s="1"/>
  <c r="H59" i="16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U56" i="16"/>
  <c r="T56" i="16"/>
  <c r="S56" i="16"/>
  <c r="R56" i="16"/>
  <c r="Q56" i="16"/>
  <c r="P56" i="16"/>
  <c r="E56" i="16"/>
  <c r="T55" i="16"/>
  <c r="S55" i="16"/>
  <c r="R55" i="16"/>
  <c r="Q55" i="16"/>
  <c r="P55" i="16"/>
  <c r="E55" i="16"/>
  <c r="U55" i="16" s="1"/>
  <c r="W53" i="16"/>
  <c r="V53" i="16"/>
  <c r="O53" i="16"/>
  <c r="N53" i="16"/>
  <c r="M53" i="16"/>
  <c r="S53" i="16" s="1"/>
  <c r="L53" i="16"/>
  <c r="R53" i="16" s="1"/>
  <c r="K53" i="16"/>
  <c r="J53" i="16"/>
  <c r="I53" i="16"/>
  <c r="H53" i="16"/>
  <c r="G53" i="16"/>
  <c r="F53" i="16"/>
  <c r="C53" i="16"/>
  <c r="B53" i="16"/>
  <c r="E53" i="16" s="1"/>
  <c r="S52" i="16"/>
  <c r="R52" i="16"/>
  <c r="Q52" i="16"/>
  <c r="P52" i="16"/>
  <c r="E52" i="16"/>
  <c r="U52" i="16" s="1"/>
  <c r="S51" i="16"/>
  <c r="R51" i="16"/>
  <c r="Q51" i="16"/>
  <c r="U51" i="16" s="1"/>
  <c r="P51" i="16"/>
  <c r="T51" i="16" s="1"/>
  <c r="E51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T46" i="16"/>
  <c r="S46" i="16"/>
  <c r="R46" i="16"/>
  <c r="Q46" i="16"/>
  <c r="P46" i="16"/>
  <c r="E46" i="16"/>
  <c r="U46" i="16" s="1"/>
  <c r="S45" i="16"/>
  <c r="R45" i="16"/>
  <c r="Q45" i="16"/>
  <c r="P45" i="16"/>
  <c r="E45" i="16"/>
  <c r="U45" i="16" s="1"/>
  <c r="S44" i="16"/>
  <c r="R44" i="16"/>
  <c r="Q44" i="16"/>
  <c r="P44" i="16"/>
  <c r="E44" i="16"/>
  <c r="U44" i="16" s="1"/>
  <c r="U43" i="16"/>
  <c r="T43" i="16"/>
  <c r="S43" i="16"/>
  <c r="R43" i="16"/>
  <c r="Q43" i="16"/>
  <c r="P43" i="16"/>
  <c r="E43" i="16"/>
  <c r="T42" i="16"/>
  <c r="S42" i="16"/>
  <c r="R42" i="16"/>
  <c r="Q42" i="16"/>
  <c r="P42" i="16"/>
  <c r="E42" i="16"/>
  <c r="U42" i="16" s="1"/>
  <c r="W40" i="16"/>
  <c r="V40" i="16"/>
  <c r="S40" i="16"/>
  <c r="O40" i="16"/>
  <c r="N40" i="16"/>
  <c r="M40" i="16"/>
  <c r="L40" i="16"/>
  <c r="R40" i="16" s="1"/>
  <c r="K40" i="16"/>
  <c r="J40" i="16"/>
  <c r="I40" i="16"/>
  <c r="H40" i="16"/>
  <c r="G40" i="16"/>
  <c r="F40" i="16"/>
  <c r="C40" i="16"/>
  <c r="B40" i="16"/>
  <c r="E40" i="16" s="1"/>
  <c r="S39" i="16"/>
  <c r="R39" i="16"/>
  <c r="Q39" i="16"/>
  <c r="P39" i="16"/>
  <c r="E39" i="16"/>
  <c r="U39" i="16" s="1"/>
  <c r="U38" i="16"/>
  <c r="S38" i="16"/>
  <c r="R38" i="16"/>
  <c r="Q38" i="16"/>
  <c r="P38" i="16"/>
  <c r="E38" i="16"/>
  <c r="T38" i="16" s="1"/>
  <c r="T37" i="16"/>
  <c r="S37" i="16"/>
  <c r="R37" i="16"/>
  <c r="Q37" i="16"/>
  <c r="P37" i="16"/>
  <c r="E37" i="16"/>
  <c r="U37" i="16" s="1"/>
  <c r="S36" i="16"/>
  <c r="R36" i="16"/>
  <c r="Q36" i="16"/>
  <c r="P36" i="16"/>
  <c r="E36" i="16"/>
  <c r="S35" i="16"/>
  <c r="R35" i="16"/>
  <c r="Q35" i="16"/>
  <c r="P35" i="16"/>
  <c r="E35" i="16"/>
  <c r="W33" i="16"/>
  <c r="V33" i="16"/>
  <c r="O33" i="16"/>
  <c r="N33" i="16"/>
  <c r="M33" i="16"/>
  <c r="S33" i="16" s="1"/>
  <c r="L33" i="16"/>
  <c r="R33" i="16" s="1"/>
  <c r="K33" i="16"/>
  <c r="J33" i="16"/>
  <c r="I33" i="16"/>
  <c r="Q33" i="16" s="1"/>
  <c r="H33" i="16"/>
  <c r="P33" i="16" s="1"/>
  <c r="G33" i="16"/>
  <c r="F33" i="16"/>
  <c r="C33" i="16"/>
  <c r="B33" i="16"/>
  <c r="E33" i="16" s="1"/>
  <c r="S32" i="16"/>
  <c r="R32" i="16"/>
  <c r="Q32" i="16"/>
  <c r="U32" i="16" s="1"/>
  <c r="P32" i="16"/>
  <c r="T32" i="16" s="1"/>
  <c r="E32" i="16"/>
  <c r="W30" i="16"/>
  <c r="V30" i="16"/>
  <c r="O30" i="16"/>
  <c r="N30" i="16"/>
  <c r="M30" i="16"/>
  <c r="S30" i="16" s="1"/>
  <c r="L30" i="16"/>
  <c r="R30" i="16" s="1"/>
  <c r="K30" i="16"/>
  <c r="J30" i="16"/>
  <c r="I30" i="16"/>
  <c r="H30" i="16"/>
  <c r="G30" i="16"/>
  <c r="F30" i="16"/>
  <c r="C30" i="16"/>
  <c r="B30" i="16"/>
  <c r="S29" i="16"/>
  <c r="R29" i="16"/>
  <c r="Q29" i="16"/>
  <c r="P29" i="16"/>
  <c r="E29" i="16"/>
  <c r="U29" i="16" s="1"/>
  <c r="U28" i="16"/>
  <c r="T28" i="16"/>
  <c r="S28" i="16"/>
  <c r="R28" i="16"/>
  <c r="Q28" i="16"/>
  <c r="P28" i="16"/>
  <c r="E28" i="16"/>
  <c r="S27" i="16"/>
  <c r="R27" i="16"/>
  <c r="Q27" i="16"/>
  <c r="P27" i="16"/>
  <c r="E27" i="16"/>
  <c r="U27" i="16" s="1"/>
  <c r="S26" i="16"/>
  <c r="R26" i="16"/>
  <c r="Q26" i="16"/>
  <c r="P26" i="16"/>
  <c r="E26" i="16"/>
  <c r="U26" i="16" s="1"/>
  <c r="W24" i="16"/>
  <c r="V24" i="16"/>
  <c r="O24" i="16"/>
  <c r="N24" i="16"/>
  <c r="M24" i="16"/>
  <c r="S24" i="16" s="1"/>
  <c r="L24" i="16"/>
  <c r="R24" i="16" s="1"/>
  <c r="K24" i="16"/>
  <c r="J24" i="16"/>
  <c r="I24" i="16"/>
  <c r="H24" i="16"/>
  <c r="G24" i="16"/>
  <c r="F24" i="16"/>
  <c r="C24" i="16"/>
  <c r="B24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S19" i="16"/>
  <c r="R19" i="16"/>
  <c r="Q19" i="16"/>
  <c r="P19" i="16"/>
  <c r="E19" i="16"/>
  <c r="S18" i="16"/>
  <c r="R18" i="16"/>
  <c r="Q18" i="16"/>
  <c r="P18" i="16"/>
  <c r="E18" i="16"/>
  <c r="U18" i="16" s="1"/>
  <c r="S17" i="16"/>
  <c r="R17" i="16"/>
  <c r="Q17" i="16"/>
  <c r="P17" i="16"/>
  <c r="E17" i="16"/>
  <c r="U17" i="16" s="1"/>
  <c r="W15" i="16"/>
  <c r="V15" i="16"/>
  <c r="S15" i="16"/>
  <c r="O15" i="16"/>
  <c r="N15" i="16"/>
  <c r="R15" i="16" s="1"/>
  <c r="M15" i="16"/>
  <c r="L15" i="16"/>
  <c r="K15" i="16"/>
  <c r="J15" i="16"/>
  <c r="I15" i="16"/>
  <c r="H15" i="16"/>
  <c r="P15" i="16" s="1"/>
  <c r="G15" i="16"/>
  <c r="F15" i="16"/>
  <c r="C15" i="16"/>
  <c r="B15" i="16"/>
  <c r="E15" i="16" s="1"/>
  <c r="U14" i="16"/>
  <c r="T14" i="16"/>
  <c r="S14" i="16"/>
  <c r="R14" i="16"/>
  <c r="Q14" i="16"/>
  <c r="P14" i="16"/>
  <c r="E14" i="16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S10" i="16"/>
  <c r="R10" i="16"/>
  <c r="Q10" i="16"/>
  <c r="P10" i="16"/>
  <c r="E10" i="16"/>
  <c r="S9" i="16"/>
  <c r="R9" i="16"/>
  <c r="Q9" i="16"/>
  <c r="P9" i="16"/>
  <c r="E9" i="16"/>
  <c r="U9" i="16" s="1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S91" i="15"/>
  <c r="R91" i="15"/>
  <c r="Q91" i="15"/>
  <c r="P91" i="15"/>
  <c r="E91" i="15"/>
  <c r="T91" i="15" s="1"/>
  <c r="U90" i="15"/>
  <c r="S90" i="15"/>
  <c r="R90" i="15"/>
  <c r="Q90" i="15"/>
  <c r="P90" i="15"/>
  <c r="E90" i="15"/>
  <c r="T90" i="15" s="1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S87" i="15"/>
  <c r="R87" i="15"/>
  <c r="Q87" i="15"/>
  <c r="P87" i="15"/>
  <c r="E87" i="15"/>
  <c r="U87" i="15" s="1"/>
  <c r="U86" i="15"/>
  <c r="S86" i="15"/>
  <c r="R86" i="15"/>
  <c r="Q86" i="15"/>
  <c r="P86" i="15"/>
  <c r="E86" i="15"/>
  <c r="T86" i="15" s="1"/>
  <c r="W72" i="15"/>
  <c r="V72" i="15"/>
  <c r="O72" i="15"/>
  <c r="N72" i="15"/>
  <c r="M72" i="15"/>
  <c r="S72" i="15" s="1"/>
  <c r="L72" i="15"/>
  <c r="K72" i="15"/>
  <c r="J72" i="15"/>
  <c r="I72" i="15"/>
  <c r="Q72" i="15" s="1"/>
  <c r="H72" i="15"/>
  <c r="G72" i="15"/>
  <c r="F72" i="15"/>
  <c r="C72" i="15"/>
  <c r="B72" i="15"/>
  <c r="W71" i="15"/>
  <c r="V71" i="15"/>
  <c r="S71" i="15"/>
  <c r="O71" i="15"/>
  <c r="N71" i="15"/>
  <c r="R71" i="15" s="1"/>
  <c r="M71" i="15"/>
  <c r="L71" i="15"/>
  <c r="K71" i="15"/>
  <c r="J71" i="15"/>
  <c r="I71" i="15"/>
  <c r="H71" i="15"/>
  <c r="P71" i="15" s="1"/>
  <c r="G71" i="15"/>
  <c r="F71" i="15"/>
  <c r="C71" i="15"/>
  <c r="B71" i="15"/>
  <c r="E71" i="15" s="1"/>
  <c r="W70" i="15"/>
  <c r="V70" i="15"/>
  <c r="O70" i="15"/>
  <c r="N70" i="15"/>
  <c r="R70" i="15" s="1"/>
  <c r="M70" i="15"/>
  <c r="S70" i="15" s="1"/>
  <c r="L70" i="15"/>
  <c r="K70" i="15"/>
  <c r="J70" i="15"/>
  <c r="I70" i="15"/>
  <c r="H70" i="15"/>
  <c r="G70" i="15"/>
  <c r="F70" i="15"/>
  <c r="E70" i="15"/>
  <c r="C70" i="15"/>
  <c r="B70" i="15"/>
  <c r="S69" i="15"/>
  <c r="R69" i="15"/>
  <c r="Q69" i="15"/>
  <c r="P69" i="15"/>
  <c r="E69" i="15"/>
  <c r="W67" i="15"/>
  <c r="V67" i="15"/>
  <c r="O67" i="15"/>
  <c r="N67" i="15"/>
  <c r="M67" i="15"/>
  <c r="S67" i="15" s="1"/>
  <c r="L67" i="15"/>
  <c r="K67" i="15"/>
  <c r="J67" i="15"/>
  <c r="I67" i="15"/>
  <c r="H67" i="15"/>
  <c r="G67" i="15"/>
  <c r="F67" i="15"/>
  <c r="C67" i="15"/>
  <c r="B67" i="15"/>
  <c r="W66" i="15"/>
  <c r="V66" i="15"/>
  <c r="S66" i="15"/>
  <c r="R66" i="15"/>
  <c r="O66" i="15"/>
  <c r="N66" i="15"/>
  <c r="M66" i="15"/>
  <c r="L66" i="15"/>
  <c r="K66" i="15"/>
  <c r="J66" i="15"/>
  <c r="I66" i="15"/>
  <c r="Q66" i="15" s="1"/>
  <c r="H66" i="15"/>
  <c r="P66" i="15" s="1"/>
  <c r="G66" i="15"/>
  <c r="F66" i="15"/>
  <c r="C66" i="15"/>
  <c r="B66" i="15"/>
  <c r="S65" i="15"/>
  <c r="R65" i="15"/>
  <c r="Q65" i="15"/>
  <c r="P65" i="15"/>
  <c r="E65" i="15"/>
  <c r="T65" i="15" s="1"/>
  <c r="U64" i="15"/>
  <c r="S64" i="15"/>
  <c r="R64" i="15"/>
  <c r="Q64" i="15"/>
  <c r="P64" i="15"/>
  <c r="E64" i="15"/>
  <c r="T64" i="15" s="1"/>
  <c r="S63" i="15"/>
  <c r="R63" i="15"/>
  <c r="Q63" i="15"/>
  <c r="P63" i="15"/>
  <c r="E63" i="15"/>
  <c r="U63" i="15" s="1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O59" i="15"/>
  <c r="N59" i="15"/>
  <c r="M59" i="15"/>
  <c r="S59" i="15" s="1"/>
  <c r="L59" i="15"/>
  <c r="R59" i="15" s="1"/>
  <c r="K59" i="15"/>
  <c r="J59" i="15"/>
  <c r="I59" i="15"/>
  <c r="H59" i="15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T57" i="15" s="1"/>
  <c r="S56" i="15"/>
  <c r="R56" i="15"/>
  <c r="Q56" i="15"/>
  <c r="P56" i="15"/>
  <c r="E56" i="15"/>
  <c r="U56" i="15" s="1"/>
  <c r="S55" i="15"/>
  <c r="R55" i="15"/>
  <c r="Q55" i="15"/>
  <c r="P55" i="15"/>
  <c r="E55" i="15"/>
  <c r="U55" i="15" s="1"/>
  <c r="W53" i="15"/>
  <c r="V53" i="15"/>
  <c r="O53" i="15"/>
  <c r="N53" i="15"/>
  <c r="M53" i="15"/>
  <c r="S53" i="15" s="1"/>
  <c r="L53" i="15"/>
  <c r="K53" i="15"/>
  <c r="J53" i="15"/>
  <c r="I53" i="15"/>
  <c r="H53" i="15"/>
  <c r="G53" i="15"/>
  <c r="F53" i="15"/>
  <c r="C53" i="15"/>
  <c r="B53" i="15"/>
  <c r="E53" i="15" s="1"/>
  <c r="S52" i="15"/>
  <c r="R52" i="15"/>
  <c r="Q52" i="15"/>
  <c r="P52" i="15"/>
  <c r="E52" i="15"/>
  <c r="U52" i="15" s="1"/>
  <c r="S51" i="15"/>
  <c r="R51" i="15"/>
  <c r="Q51" i="15"/>
  <c r="P51" i="15"/>
  <c r="E51" i="15"/>
  <c r="U51" i="15" s="1"/>
  <c r="S50" i="15"/>
  <c r="R50" i="15"/>
  <c r="Q50" i="15"/>
  <c r="P50" i="15"/>
  <c r="E50" i="15"/>
  <c r="U50" i="15" s="1"/>
  <c r="S49" i="15"/>
  <c r="R49" i="15"/>
  <c r="Q49" i="15"/>
  <c r="P49" i="15"/>
  <c r="E49" i="15"/>
  <c r="T49" i="15" s="1"/>
  <c r="U48" i="15"/>
  <c r="S48" i="15"/>
  <c r="R48" i="15"/>
  <c r="Q48" i="15"/>
  <c r="P48" i="15"/>
  <c r="E48" i="15"/>
  <c r="T48" i="15" s="1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S45" i="15"/>
  <c r="R45" i="15"/>
  <c r="Q45" i="15"/>
  <c r="P45" i="15"/>
  <c r="E45" i="15"/>
  <c r="T45" i="15" s="1"/>
  <c r="S44" i="15"/>
  <c r="R44" i="15"/>
  <c r="Q44" i="15"/>
  <c r="P44" i="15"/>
  <c r="E44" i="15"/>
  <c r="S43" i="15"/>
  <c r="R43" i="15"/>
  <c r="Q43" i="15"/>
  <c r="P43" i="15"/>
  <c r="E43" i="15"/>
  <c r="U43" i="15" s="1"/>
  <c r="S42" i="15"/>
  <c r="R42" i="15"/>
  <c r="Q42" i="15"/>
  <c r="P42" i="15"/>
  <c r="E42" i="15"/>
  <c r="U42" i="15" s="1"/>
  <c r="W40" i="15"/>
  <c r="V40" i="15"/>
  <c r="O40" i="15"/>
  <c r="N40" i="15"/>
  <c r="M40" i="15"/>
  <c r="S40" i="15" s="1"/>
  <c r="L40" i="15"/>
  <c r="R40" i="15" s="1"/>
  <c r="K40" i="15"/>
  <c r="J40" i="15"/>
  <c r="I40" i="15"/>
  <c r="Q40" i="15" s="1"/>
  <c r="H40" i="15"/>
  <c r="G40" i="15"/>
  <c r="F40" i="15"/>
  <c r="C40" i="15"/>
  <c r="B40" i="15"/>
  <c r="E40" i="15" s="1"/>
  <c r="S39" i="15"/>
  <c r="R39" i="15"/>
  <c r="Q39" i="15"/>
  <c r="P39" i="15"/>
  <c r="E39" i="15"/>
  <c r="S38" i="15"/>
  <c r="R38" i="15"/>
  <c r="Q38" i="15"/>
  <c r="P38" i="15"/>
  <c r="E38" i="15"/>
  <c r="U38" i="15" s="1"/>
  <c r="S37" i="15"/>
  <c r="R37" i="15"/>
  <c r="Q37" i="15"/>
  <c r="P37" i="15"/>
  <c r="E37" i="15"/>
  <c r="U37" i="15" s="1"/>
  <c r="S36" i="15"/>
  <c r="R36" i="15"/>
  <c r="Q36" i="15"/>
  <c r="P36" i="15"/>
  <c r="E36" i="15"/>
  <c r="T36" i="15" s="1"/>
  <c r="S35" i="15"/>
  <c r="R35" i="15"/>
  <c r="Q35" i="15"/>
  <c r="P35" i="15"/>
  <c r="E35" i="15"/>
  <c r="W33" i="15"/>
  <c r="V33" i="15"/>
  <c r="S33" i="15"/>
  <c r="O33" i="15"/>
  <c r="N33" i="15"/>
  <c r="M33" i="15"/>
  <c r="L33" i="15"/>
  <c r="R33" i="15" s="1"/>
  <c r="K33" i="15"/>
  <c r="J33" i="15"/>
  <c r="I33" i="15"/>
  <c r="H33" i="15"/>
  <c r="G33" i="15"/>
  <c r="F33" i="15"/>
  <c r="C33" i="15"/>
  <c r="B33" i="15"/>
  <c r="E33" i="15" s="1"/>
  <c r="S32" i="15"/>
  <c r="R32" i="15"/>
  <c r="Q32" i="15"/>
  <c r="P32" i="15"/>
  <c r="E32" i="15"/>
  <c r="U32" i="15" s="1"/>
  <c r="W30" i="15"/>
  <c r="V30" i="15"/>
  <c r="Q30" i="15"/>
  <c r="O30" i="15"/>
  <c r="N30" i="15"/>
  <c r="M30" i="15"/>
  <c r="S30" i="15" s="1"/>
  <c r="L30" i="15"/>
  <c r="R30" i="15" s="1"/>
  <c r="K30" i="15"/>
  <c r="J30" i="15"/>
  <c r="I30" i="15"/>
  <c r="H30" i="15"/>
  <c r="G30" i="15"/>
  <c r="F30" i="15"/>
  <c r="C30" i="15"/>
  <c r="E30" i="15" s="1"/>
  <c r="B30" i="15"/>
  <c r="S29" i="15"/>
  <c r="R29" i="15"/>
  <c r="Q29" i="15"/>
  <c r="P29" i="15"/>
  <c r="E29" i="15"/>
  <c r="S28" i="15"/>
  <c r="R28" i="15"/>
  <c r="Q28" i="15"/>
  <c r="P28" i="15"/>
  <c r="E28" i="15"/>
  <c r="S27" i="15"/>
  <c r="R27" i="15"/>
  <c r="Q27" i="15"/>
  <c r="P27" i="15"/>
  <c r="E27" i="15"/>
  <c r="U27" i="15" s="1"/>
  <c r="S26" i="15"/>
  <c r="R26" i="15"/>
  <c r="Q26" i="15"/>
  <c r="P26" i="15"/>
  <c r="E26" i="15"/>
  <c r="W24" i="15"/>
  <c r="V24" i="15"/>
  <c r="O24" i="15"/>
  <c r="N24" i="15"/>
  <c r="M24" i="15"/>
  <c r="S24" i="15" s="1"/>
  <c r="L24" i="15"/>
  <c r="R24" i="15" s="1"/>
  <c r="K24" i="15"/>
  <c r="J24" i="15"/>
  <c r="I24" i="15"/>
  <c r="H24" i="15"/>
  <c r="G24" i="15"/>
  <c r="F24" i="15"/>
  <c r="C24" i="15"/>
  <c r="E24" i="15" s="1"/>
  <c r="B24" i="15"/>
  <c r="S23" i="15"/>
  <c r="R23" i="15"/>
  <c r="Q23" i="15"/>
  <c r="P23" i="15"/>
  <c r="E23" i="15"/>
  <c r="S22" i="15"/>
  <c r="R22" i="15"/>
  <c r="Q22" i="15"/>
  <c r="P22" i="15"/>
  <c r="E22" i="15"/>
  <c r="U22" i="15" s="1"/>
  <c r="S21" i="15"/>
  <c r="R21" i="15"/>
  <c r="Q21" i="15"/>
  <c r="P21" i="15"/>
  <c r="E21" i="15"/>
  <c r="T21" i="15" s="1"/>
  <c r="T20" i="15"/>
  <c r="S20" i="15"/>
  <c r="R20" i="15"/>
  <c r="Q20" i="15"/>
  <c r="P20" i="15"/>
  <c r="E20" i="15"/>
  <c r="U20" i="15" s="1"/>
  <c r="S19" i="15"/>
  <c r="R19" i="15"/>
  <c r="Q19" i="15"/>
  <c r="P19" i="15"/>
  <c r="E19" i="15"/>
  <c r="S18" i="15"/>
  <c r="R18" i="15"/>
  <c r="Q18" i="15"/>
  <c r="P18" i="15"/>
  <c r="E18" i="15"/>
  <c r="U18" i="15" s="1"/>
  <c r="U17" i="15"/>
  <c r="S17" i="15"/>
  <c r="R17" i="15"/>
  <c r="Q17" i="15"/>
  <c r="P17" i="15"/>
  <c r="E17" i="15"/>
  <c r="T17" i="15" s="1"/>
  <c r="W15" i="15"/>
  <c r="V15" i="15"/>
  <c r="O15" i="15"/>
  <c r="N15" i="15"/>
  <c r="M15" i="15"/>
  <c r="S15" i="15" s="1"/>
  <c r="L15" i="15"/>
  <c r="R15" i="15" s="1"/>
  <c r="K15" i="15"/>
  <c r="J15" i="15"/>
  <c r="I15" i="15"/>
  <c r="H15" i="15"/>
  <c r="P15" i="15" s="1"/>
  <c r="G15" i="15"/>
  <c r="F15" i="15"/>
  <c r="C15" i="15"/>
  <c r="B15" i="15"/>
  <c r="S14" i="15"/>
  <c r="R14" i="15"/>
  <c r="Q14" i="15"/>
  <c r="P14" i="15"/>
  <c r="E14" i="15"/>
  <c r="S13" i="15"/>
  <c r="R13" i="15"/>
  <c r="Q13" i="15"/>
  <c r="P13" i="15"/>
  <c r="E13" i="15"/>
  <c r="U13" i="15" s="1"/>
  <c r="S12" i="15"/>
  <c r="R12" i="15"/>
  <c r="Q12" i="15"/>
  <c r="P12" i="15"/>
  <c r="E12" i="15"/>
  <c r="T12" i="15" s="1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R9" i="15"/>
  <c r="Q9" i="15"/>
  <c r="P9" i="15"/>
  <c r="E9" i="15"/>
  <c r="S93" i="14"/>
  <c r="R93" i="14"/>
  <c r="Q93" i="14"/>
  <c r="P93" i="14"/>
  <c r="E93" i="14"/>
  <c r="T93" i="14" s="1"/>
  <c r="U92" i="14"/>
  <c r="T92" i="14"/>
  <c r="S92" i="14"/>
  <c r="R92" i="14"/>
  <c r="Q92" i="14"/>
  <c r="P92" i="14"/>
  <c r="E92" i="14"/>
  <c r="S91" i="14"/>
  <c r="R91" i="14"/>
  <c r="Q91" i="14"/>
  <c r="P91" i="14"/>
  <c r="E91" i="14"/>
  <c r="S90" i="14"/>
  <c r="R90" i="14"/>
  <c r="Q90" i="14"/>
  <c r="P90" i="14"/>
  <c r="E90" i="14"/>
  <c r="U90" i="14" s="1"/>
  <c r="U89" i="14"/>
  <c r="S89" i="14"/>
  <c r="R89" i="14"/>
  <c r="Q89" i="14"/>
  <c r="P89" i="14"/>
  <c r="E89" i="14"/>
  <c r="T89" i="14" s="1"/>
  <c r="S88" i="14"/>
  <c r="R88" i="14"/>
  <c r="Q88" i="14"/>
  <c r="P88" i="14"/>
  <c r="E88" i="14"/>
  <c r="S87" i="14"/>
  <c r="R87" i="14"/>
  <c r="Q87" i="14"/>
  <c r="P87" i="14"/>
  <c r="E87" i="14"/>
  <c r="S86" i="14"/>
  <c r="R86" i="14"/>
  <c r="Q86" i="14"/>
  <c r="P86" i="14"/>
  <c r="E86" i="14"/>
  <c r="U86" i="14" s="1"/>
  <c r="W72" i="14"/>
  <c r="V72" i="14"/>
  <c r="O72" i="14"/>
  <c r="N72" i="14"/>
  <c r="M72" i="14"/>
  <c r="S72" i="14" s="1"/>
  <c r="L72" i="14"/>
  <c r="K72" i="14"/>
  <c r="J72" i="14"/>
  <c r="I72" i="14"/>
  <c r="H72" i="14"/>
  <c r="G72" i="14"/>
  <c r="F72" i="14"/>
  <c r="C72" i="14"/>
  <c r="B72" i="14"/>
  <c r="E72" i="14" s="1"/>
  <c r="W71" i="14"/>
  <c r="V71" i="14"/>
  <c r="O71" i="14"/>
  <c r="N71" i="14"/>
  <c r="M71" i="14"/>
  <c r="S71" i="14" s="1"/>
  <c r="L71" i="14"/>
  <c r="R71" i="14" s="1"/>
  <c r="K71" i="14"/>
  <c r="J71" i="14"/>
  <c r="I71" i="14"/>
  <c r="H71" i="14"/>
  <c r="G71" i="14"/>
  <c r="F71" i="14"/>
  <c r="C71" i="14"/>
  <c r="B71" i="14"/>
  <c r="W70" i="14"/>
  <c r="V70" i="14"/>
  <c r="O70" i="14"/>
  <c r="N70" i="14"/>
  <c r="M70" i="14"/>
  <c r="S70" i="14" s="1"/>
  <c r="L70" i="14"/>
  <c r="R70" i="14" s="1"/>
  <c r="K70" i="14"/>
  <c r="J70" i="14"/>
  <c r="I70" i="14"/>
  <c r="H70" i="14"/>
  <c r="G70" i="14"/>
  <c r="F70" i="14"/>
  <c r="C70" i="14"/>
  <c r="B70" i="14"/>
  <c r="E70" i="14" s="1"/>
  <c r="S69" i="14"/>
  <c r="R69" i="14"/>
  <c r="Q69" i="14"/>
  <c r="P69" i="14"/>
  <c r="E69" i="14"/>
  <c r="W67" i="14"/>
  <c r="V67" i="14"/>
  <c r="O67" i="14"/>
  <c r="N67" i="14"/>
  <c r="M67" i="14"/>
  <c r="S67" i="14" s="1"/>
  <c r="L67" i="14"/>
  <c r="K67" i="14"/>
  <c r="J67" i="14"/>
  <c r="I67" i="14"/>
  <c r="H67" i="14"/>
  <c r="G67" i="14"/>
  <c r="F67" i="14"/>
  <c r="C67" i="14"/>
  <c r="B67" i="14"/>
  <c r="E67" i="14" s="1"/>
  <c r="W66" i="14"/>
  <c r="V66" i="14"/>
  <c r="O66" i="14"/>
  <c r="N66" i="14"/>
  <c r="M66" i="14"/>
  <c r="S66" i="14" s="1"/>
  <c r="L66" i="14"/>
  <c r="R66" i="14" s="1"/>
  <c r="K66" i="14"/>
  <c r="J66" i="14"/>
  <c r="I66" i="14"/>
  <c r="H66" i="14"/>
  <c r="G66" i="14"/>
  <c r="F66" i="14"/>
  <c r="E66" i="14"/>
  <c r="C66" i="14"/>
  <c r="B66" i="14"/>
  <c r="T65" i="14"/>
  <c r="S65" i="14"/>
  <c r="R65" i="14"/>
  <c r="Q65" i="14"/>
  <c r="P65" i="14"/>
  <c r="E65" i="14"/>
  <c r="U65" i="14" s="1"/>
  <c r="S64" i="14"/>
  <c r="R64" i="14"/>
  <c r="Q64" i="14"/>
  <c r="P64" i="14"/>
  <c r="E64" i="14"/>
  <c r="S63" i="14"/>
  <c r="R63" i="14"/>
  <c r="Q63" i="14"/>
  <c r="P63" i="14"/>
  <c r="E63" i="14"/>
  <c r="S62" i="14"/>
  <c r="R62" i="14"/>
  <c r="Q62" i="14"/>
  <c r="P62" i="14"/>
  <c r="E62" i="14"/>
  <c r="U62" i="14" s="1"/>
  <c r="T61" i="14"/>
  <c r="S61" i="14"/>
  <c r="R61" i="14"/>
  <c r="Q61" i="14"/>
  <c r="P61" i="14"/>
  <c r="E61" i="14"/>
  <c r="V59" i="14"/>
  <c r="R59" i="14"/>
  <c r="O59" i="14"/>
  <c r="N59" i="14"/>
  <c r="M59" i="14"/>
  <c r="S59" i="14" s="1"/>
  <c r="L59" i="14"/>
  <c r="K59" i="14"/>
  <c r="J59" i="14"/>
  <c r="I59" i="14"/>
  <c r="H59" i="14"/>
  <c r="G59" i="14"/>
  <c r="F59" i="14"/>
  <c r="C59" i="14"/>
  <c r="B59" i="14"/>
  <c r="E59" i="14" s="1"/>
  <c r="U58" i="14"/>
  <c r="T58" i="14"/>
  <c r="S58" i="14"/>
  <c r="R58" i="14"/>
  <c r="Q58" i="14"/>
  <c r="P58" i="14"/>
  <c r="E58" i="14"/>
  <c r="S57" i="14"/>
  <c r="R57" i="14"/>
  <c r="Q57" i="14"/>
  <c r="P57" i="14"/>
  <c r="E57" i="14"/>
  <c r="U57" i="14" s="1"/>
  <c r="S56" i="14"/>
  <c r="R56" i="14"/>
  <c r="Q56" i="14"/>
  <c r="P56" i="14"/>
  <c r="E56" i="14"/>
  <c r="U55" i="14"/>
  <c r="S55" i="14"/>
  <c r="R55" i="14"/>
  <c r="Q55" i="14"/>
  <c r="P55" i="14"/>
  <c r="E55" i="14"/>
  <c r="T55" i="14" s="1"/>
  <c r="W53" i="14"/>
  <c r="V53" i="14"/>
  <c r="O53" i="14"/>
  <c r="N53" i="14"/>
  <c r="M53" i="14"/>
  <c r="S53" i="14" s="1"/>
  <c r="L53" i="14"/>
  <c r="K53" i="14"/>
  <c r="J53" i="14"/>
  <c r="I53" i="14"/>
  <c r="H53" i="14"/>
  <c r="P53" i="14" s="1"/>
  <c r="G53" i="14"/>
  <c r="F53" i="14"/>
  <c r="C53" i="14"/>
  <c r="B53" i="14"/>
  <c r="S52" i="14"/>
  <c r="R52" i="14"/>
  <c r="Q52" i="14"/>
  <c r="P52" i="14"/>
  <c r="T52" i="14" s="1"/>
  <c r="E52" i="14"/>
  <c r="S51" i="14"/>
  <c r="R51" i="14"/>
  <c r="Q51" i="14"/>
  <c r="P51" i="14"/>
  <c r="E51" i="14"/>
  <c r="S50" i="14"/>
  <c r="R50" i="14"/>
  <c r="Q50" i="14"/>
  <c r="P50" i="14"/>
  <c r="E50" i="14"/>
  <c r="T50" i="14" s="1"/>
  <c r="S49" i="14"/>
  <c r="R49" i="14"/>
  <c r="Q49" i="14"/>
  <c r="P49" i="14"/>
  <c r="E49" i="14"/>
  <c r="U49" i="14" s="1"/>
  <c r="U48" i="14"/>
  <c r="S48" i="14"/>
  <c r="R48" i="14"/>
  <c r="Q48" i="14"/>
  <c r="P48" i="14"/>
  <c r="E48" i="14"/>
  <c r="T48" i="14" s="1"/>
  <c r="U47" i="14"/>
  <c r="S47" i="14"/>
  <c r="R47" i="14"/>
  <c r="Q47" i="14"/>
  <c r="P47" i="14"/>
  <c r="E47" i="14"/>
  <c r="T47" i="14" s="1"/>
  <c r="S46" i="14"/>
  <c r="R46" i="14"/>
  <c r="Q46" i="14"/>
  <c r="P46" i="14"/>
  <c r="E46" i="14"/>
  <c r="T46" i="14" s="1"/>
  <c r="S45" i="14"/>
  <c r="R45" i="14"/>
  <c r="Q45" i="14"/>
  <c r="P45" i="14"/>
  <c r="E45" i="14"/>
  <c r="U45" i="14" s="1"/>
  <c r="S44" i="14"/>
  <c r="R44" i="14"/>
  <c r="Q44" i="14"/>
  <c r="U44" i="14" s="1"/>
  <c r="P44" i="14"/>
  <c r="T44" i="14" s="1"/>
  <c r="E44" i="14"/>
  <c r="S43" i="14"/>
  <c r="R43" i="14"/>
  <c r="Q43" i="14"/>
  <c r="P43" i="14"/>
  <c r="T43" i="14" s="1"/>
  <c r="E43" i="14"/>
  <c r="S42" i="14"/>
  <c r="R42" i="14"/>
  <c r="Q42" i="14"/>
  <c r="P42" i="14"/>
  <c r="E42" i="14"/>
  <c r="T42" i="14" s="1"/>
  <c r="W40" i="14"/>
  <c r="V40" i="14"/>
  <c r="S40" i="14"/>
  <c r="O40" i="14"/>
  <c r="N40" i="14"/>
  <c r="M40" i="14"/>
  <c r="L40" i="14"/>
  <c r="R40" i="14" s="1"/>
  <c r="K40" i="14"/>
  <c r="J40" i="14"/>
  <c r="I40" i="14"/>
  <c r="H40" i="14"/>
  <c r="G40" i="14"/>
  <c r="F40" i="14"/>
  <c r="C40" i="14"/>
  <c r="B40" i="14"/>
  <c r="E40" i="14" s="1"/>
  <c r="T39" i="14"/>
  <c r="S39" i="14"/>
  <c r="R39" i="14"/>
  <c r="Q39" i="14"/>
  <c r="P39" i="14"/>
  <c r="E39" i="14"/>
  <c r="U39" i="14" s="1"/>
  <c r="U38" i="14"/>
  <c r="T38" i="14"/>
  <c r="S38" i="14"/>
  <c r="R38" i="14"/>
  <c r="Q38" i="14"/>
  <c r="P38" i="14"/>
  <c r="E38" i="14"/>
  <c r="S37" i="14"/>
  <c r="R37" i="14"/>
  <c r="Q37" i="14"/>
  <c r="P37" i="14"/>
  <c r="E37" i="14"/>
  <c r="T37" i="14" s="1"/>
  <c r="S36" i="14"/>
  <c r="R36" i="14"/>
  <c r="Q36" i="14"/>
  <c r="P36" i="14"/>
  <c r="E36" i="14"/>
  <c r="U36" i="14" s="1"/>
  <c r="S35" i="14"/>
  <c r="R35" i="14"/>
  <c r="Q35" i="14"/>
  <c r="P35" i="14"/>
  <c r="E35" i="14"/>
  <c r="W33" i="14"/>
  <c r="V33" i="14"/>
  <c r="O33" i="14"/>
  <c r="N33" i="14"/>
  <c r="M33" i="14"/>
  <c r="S33" i="14" s="1"/>
  <c r="L33" i="14"/>
  <c r="R33" i="14" s="1"/>
  <c r="K33" i="14"/>
  <c r="J33" i="14"/>
  <c r="I33" i="14"/>
  <c r="H33" i="14"/>
  <c r="G33" i="14"/>
  <c r="F33" i="14"/>
  <c r="C33" i="14"/>
  <c r="B33" i="14"/>
  <c r="S32" i="14"/>
  <c r="R32" i="14"/>
  <c r="Q32" i="14"/>
  <c r="P32" i="14"/>
  <c r="E32" i="14"/>
  <c r="T32" i="14" s="1"/>
  <c r="W30" i="14"/>
  <c r="V30" i="14"/>
  <c r="R30" i="14"/>
  <c r="O30" i="14"/>
  <c r="N30" i="14"/>
  <c r="M30" i="14"/>
  <c r="S30" i="14" s="1"/>
  <c r="L30" i="14"/>
  <c r="K30" i="14"/>
  <c r="J30" i="14"/>
  <c r="I30" i="14"/>
  <c r="Q30" i="14" s="1"/>
  <c r="H30" i="14"/>
  <c r="G30" i="14"/>
  <c r="F30" i="14"/>
  <c r="C30" i="14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S27" i="14"/>
  <c r="R27" i="14"/>
  <c r="Q27" i="14"/>
  <c r="P27" i="14"/>
  <c r="E27" i="14"/>
  <c r="T27" i="14" s="1"/>
  <c r="S26" i="14"/>
  <c r="R26" i="14"/>
  <c r="Q26" i="14"/>
  <c r="P26" i="14"/>
  <c r="E26" i="14"/>
  <c r="U26" i="14" s="1"/>
  <c r="W24" i="14"/>
  <c r="V24" i="14"/>
  <c r="O24" i="14"/>
  <c r="N24" i="14"/>
  <c r="M24" i="14"/>
  <c r="S24" i="14" s="1"/>
  <c r="L24" i="14"/>
  <c r="R24" i="14" s="1"/>
  <c r="K24" i="14"/>
  <c r="J24" i="14"/>
  <c r="I24" i="14"/>
  <c r="H24" i="14"/>
  <c r="G24" i="14"/>
  <c r="F24" i="14"/>
  <c r="C24" i="14"/>
  <c r="B24" i="14"/>
  <c r="E24" i="14" s="1"/>
  <c r="S23" i="14"/>
  <c r="R23" i="14"/>
  <c r="Q23" i="14"/>
  <c r="P23" i="14"/>
  <c r="E23" i="14"/>
  <c r="U23" i="14" s="1"/>
  <c r="S22" i="14"/>
  <c r="R22" i="14"/>
  <c r="Q22" i="14"/>
  <c r="P22" i="14"/>
  <c r="E22" i="14"/>
  <c r="T22" i="14" s="1"/>
  <c r="S21" i="14"/>
  <c r="R21" i="14"/>
  <c r="Q21" i="14"/>
  <c r="P21" i="14"/>
  <c r="E21" i="14"/>
  <c r="T21" i="14" s="1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T18" i="14" s="1"/>
  <c r="S17" i="14"/>
  <c r="R17" i="14"/>
  <c r="Q17" i="14"/>
  <c r="P17" i="14"/>
  <c r="E17" i="14"/>
  <c r="T17" i="14" s="1"/>
  <c r="W15" i="14"/>
  <c r="V15" i="14"/>
  <c r="O15" i="14"/>
  <c r="N15" i="14"/>
  <c r="M15" i="14"/>
  <c r="S15" i="14" s="1"/>
  <c r="L15" i="14"/>
  <c r="K15" i="14"/>
  <c r="J15" i="14"/>
  <c r="I15" i="14"/>
  <c r="H15" i="14"/>
  <c r="P15" i="14" s="1"/>
  <c r="G15" i="14"/>
  <c r="F15" i="14"/>
  <c r="C15" i="14"/>
  <c r="B15" i="14"/>
  <c r="E15" i="14" s="1"/>
  <c r="S14" i="14"/>
  <c r="R14" i="14"/>
  <c r="Q14" i="14"/>
  <c r="P14" i="14"/>
  <c r="E14" i="14"/>
  <c r="U14" i="14" s="1"/>
  <c r="S13" i="14"/>
  <c r="R13" i="14"/>
  <c r="Q13" i="14"/>
  <c r="P13" i="14"/>
  <c r="E13" i="14"/>
  <c r="T13" i="14" s="1"/>
  <c r="S12" i="14"/>
  <c r="R12" i="14"/>
  <c r="Q12" i="14"/>
  <c r="P12" i="14"/>
  <c r="E12" i="14"/>
  <c r="T12" i="14" s="1"/>
  <c r="S11" i="14"/>
  <c r="R11" i="14"/>
  <c r="Q11" i="14"/>
  <c r="P11" i="14"/>
  <c r="E11" i="14"/>
  <c r="S10" i="14"/>
  <c r="R10" i="14"/>
  <c r="Q10" i="14"/>
  <c r="P10" i="14"/>
  <c r="E10" i="14"/>
  <c r="S9" i="14"/>
  <c r="R9" i="14"/>
  <c r="Q9" i="14"/>
  <c r="P9" i="14"/>
  <c r="E9" i="14"/>
  <c r="U9" i="14" s="1"/>
  <c r="S93" i="13"/>
  <c r="R93" i="13"/>
  <c r="Q93" i="13"/>
  <c r="P93" i="13"/>
  <c r="E93" i="13"/>
  <c r="S92" i="13"/>
  <c r="R92" i="13"/>
  <c r="Q92" i="13"/>
  <c r="P92" i="13"/>
  <c r="E92" i="13"/>
  <c r="U92" i="13" s="1"/>
  <c r="T91" i="13"/>
  <c r="S91" i="13"/>
  <c r="R91" i="13"/>
  <c r="Q91" i="13"/>
  <c r="P91" i="13"/>
  <c r="E91" i="13"/>
  <c r="U91" i="13" s="1"/>
  <c r="S90" i="13"/>
  <c r="R90" i="13"/>
  <c r="Q90" i="13"/>
  <c r="P90" i="13"/>
  <c r="E90" i="13"/>
  <c r="T90" i="13" s="1"/>
  <c r="S89" i="13"/>
  <c r="R89" i="13"/>
  <c r="Q89" i="13"/>
  <c r="P89" i="13"/>
  <c r="E89" i="13"/>
  <c r="S88" i="13"/>
  <c r="R88" i="13"/>
  <c r="Q88" i="13"/>
  <c r="P88" i="13"/>
  <c r="E88" i="13"/>
  <c r="U88" i="13" s="1"/>
  <c r="T87" i="13"/>
  <c r="S87" i="13"/>
  <c r="R87" i="13"/>
  <c r="Q87" i="13"/>
  <c r="P87" i="13"/>
  <c r="E87" i="13"/>
  <c r="U87" i="13" s="1"/>
  <c r="S86" i="13"/>
  <c r="R86" i="13"/>
  <c r="Q86" i="13"/>
  <c r="P86" i="13"/>
  <c r="E86" i="13"/>
  <c r="T86" i="13" s="1"/>
  <c r="W72" i="13"/>
  <c r="V72" i="13"/>
  <c r="O72" i="13"/>
  <c r="N72" i="13"/>
  <c r="M72" i="13"/>
  <c r="S72" i="13" s="1"/>
  <c r="L72" i="13"/>
  <c r="K72" i="13"/>
  <c r="J72" i="13"/>
  <c r="I72" i="13"/>
  <c r="Q72" i="13" s="1"/>
  <c r="H72" i="13"/>
  <c r="G72" i="13"/>
  <c r="F72" i="13"/>
  <c r="C72" i="13"/>
  <c r="B72" i="13"/>
  <c r="W71" i="13"/>
  <c r="V71" i="13"/>
  <c r="O71" i="13"/>
  <c r="N71" i="13"/>
  <c r="M71" i="13"/>
  <c r="S71" i="13" s="1"/>
  <c r="L71" i="13"/>
  <c r="K71" i="13"/>
  <c r="J71" i="13"/>
  <c r="I71" i="13"/>
  <c r="H71" i="13"/>
  <c r="P71" i="13" s="1"/>
  <c r="G71" i="13"/>
  <c r="F71" i="13"/>
  <c r="C71" i="13"/>
  <c r="B71" i="13"/>
  <c r="E71" i="13" s="1"/>
  <c r="W70" i="13"/>
  <c r="V70" i="13"/>
  <c r="O70" i="13"/>
  <c r="S70" i="13" s="1"/>
  <c r="N70" i="13"/>
  <c r="M70" i="13"/>
  <c r="L70" i="13"/>
  <c r="R70" i="13" s="1"/>
  <c r="K70" i="13"/>
  <c r="J70" i="13"/>
  <c r="I70" i="13"/>
  <c r="H70" i="13"/>
  <c r="G70" i="13"/>
  <c r="F70" i="13"/>
  <c r="C70" i="13"/>
  <c r="B70" i="13"/>
  <c r="E70" i="13" s="1"/>
  <c r="S69" i="13"/>
  <c r="R69" i="13"/>
  <c r="Q69" i="13"/>
  <c r="P69" i="13"/>
  <c r="E69" i="13"/>
  <c r="T69" i="13" s="1"/>
  <c r="W67" i="13"/>
  <c r="V67" i="13"/>
  <c r="O67" i="13"/>
  <c r="N67" i="13"/>
  <c r="R67" i="13" s="1"/>
  <c r="M67" i="13"/>
  <c r="L67" i="13"/>
  <c r="K67" i="13"/>
  <c r="J67" i="13"/>
  <c r="I67" i="13"/>
  <c r="H67" i="13"/>
  <c r="G67" i="13"/>
  <c r="F67" i="13"/>
  <c r="C67" i="13"/>
  <c r="B67" i="13"/>
  <c r="W66" i="13"/>
  <c r="V66" i="13"/>
  <c r="O66" i="13"/>
  <c r="N66" i="13"/>
  <c r="M66" i="13"/>
  <c r="S66" i="13" s="1"/>
  <c r="L66" i="13"/>
  <c r="R66" i="13" s="1"/>
  <c r="K66" i="13"/>
  <c r="J66" i="13"/>
  <c r="I66" i="13"/>
  <c r="H66" i="13"/>
  <c r="G66" i="13"/>
  <c r="F66" i="13"/>
  <c r="C66" i="13"/>
  <c r="B66" i="13"/>
  <c r="E66" i="13" s="1"/>
  <c r="S65" i="13"/>
  <c r="R65" i="13"/>
  <c r="Q65" i="13"/>
  <c r="P65" i="13"/>
  <c r="E65" i="13"/>
  <c r="U65" i="13" s="1"/>
  <c r="S64" i="13"/>
  <c r="R64" i="13"/>
  <c r="Q64" i="13"/>
  <c r="P64" i="13"/>
  <c r="E64" i="13"/>
  <c r="T64" i="13" s="1"/>
  <c r="S63" i="13"/>
  <c r="R63" i="13"/>
  <c r="Q63" i="13"/>
  <c r="P63" i="13"/>
  <c r="E63" i="13"/>
  <c r="T63" i="13" s="1"/>
  <c r="S62" i="13"/>
  <c r="R62" i="13"/>
  <c r="Q62" i="13"/>
  <c r="P62" i="13"/>
  <c r="E62" i="13"/>
  <c r="S61" i="13"/>
  <c r="R61" i="13"/>
  <c r="Q61" i="13"/>
  <c r="P61" i="13"/>
  <c r="E61" i="13"/>
  <c r="T61" i="13" s="1"/>
  <c r="V59" i="13"/>
  <c r="O59" i="13"/>
  <c r="N59" i="13"/>
  <c r="M59" i="13"/>
  <c r="S59" i="13" s="1"/>
  <c r="L59" i="13"/>
  <c r="R59" i="13" s="1"/>
  <c r="K59" i="13"/>
  <c r="J59" i="13"/>
  <c r="I59" i="13"/>
  <c r="H59" i="13"/>
  <c r="G59" i="13"/>
  <c r="F59" i="13"/>
  <c r="C59" i="13"/>
  <c r="B59" i="13"/>
  <c r="E59" i="13" s="1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S56" i="13"/>
  <c r="R56" i="13"/>
  <c r="Q56" i="13"/>
  <c r="P56" i="13"/>
  <c r="E56" i="13"/>
  <c r="T56" i="13" s="1"/>
  <c r="U55" i="13"/>
  <c r="S55" i="13"/>
  <c r="R55" i="13"/>
  <c r="Q55" i="13"/>
  <c r="P55" i="13"/>
  <c r="E55" i="13"/>
  <c r="T55" i="13" s="1"/>
  <c r="W53" i="13"/>
  <c r="V53" i="13"/>
  <c r="O53" i="13"/>
  <c r="N53" i="13"/>
  <c r="M53" i="13"/>
  <c r="S53" i="13" s="1"/>
  <c r="L53" i="13"/>
  <c r="K53" i="13"/>
  <c r="J53" i="13"/>
  <c r="I53" i="13"/>
  <c r="Q53" i="13" s="1"/>
  <c r="H53" i="13"/>
  <c r="G53" i="13"/>
  <c r="F53" i="13"/>
  <c r="C53" i="13"/>
  <c r="E53" i="13" s="1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T50" i="13" s="1"/>
  <c r="U49" i="13"/>
  <c r="S49" i="13"/>
  <c r="R49" i="13"/>
  <c r="Q49" i="13"/>
  <c r="P49" i="13"/>
  <c r="E49" i="13"/>
  <c r="T49" i="13" s="1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S46" i="13"/>
  <c r="R46" i="13"/>
  <c r="Q46" i="13"/>
  <c r="P46" i="13"/>
  <c r="E46" i="13"/>
  <c r="T46" i="13" s="1"/>
  <c r="U45" i="13"/>
  <c r="S45" i="13"/>
  <c r="R45" i="13"/>
  <c r="Q45" i="13"/>
  <c r="P45" i="13"/>
  <c r="E45" i="13"/>
  <c r="T45" i="13" s="1"/>
  <c r="S44" i="13"/>
  <c r="R44" i="13"/>
  <c r="Q44" i="13"/>
  <c r="P44" i="13"/>
  <c r="E44" i="13"/>
  <c r="U44" i="13" s="1"/>
  <c r="S43" i="13"/>
  <c r="R43" i="13"/>
  <c r="Q43" i="13"/>
  <c r="P43" i="13"/>
  <c r="E43" i="13"/>
  <c r="U43" i="13" s="1"/>
  <c r="S42" i="13"/>
  <c r="R42" i="13"/>
  <c r="Q42" i="13"/>
  <c r="P42" i="13"/>
  <c r="E42" i="13"/>
  <c r="T42" i="13" s="1"/>
  <c r="W40" i="13"/>
  <c r="V40" i="13"/>
  <c r="O40" i="13"/>
  <c r="N40" i="13"/>
  <c r="M40" i="13"/>
  <c r="S40" i="13" s="1"/>
  <c r="L40" i="13"/>
  <c r="R40" i="13" s="1"/>
  <c r="K40" i="13"/>
  <c r="J40" i="13"/>
  <c r="I40" i="13"/>
  <c r="H40" i="13"/>
  <c r="G40" i="13"/>
  <c r="F40" i="13"/>
  <c r="C40" i="13"/>
  <c r="B40" i="13"/>
  <c r="E40" i="13" s="1"/>
  <c r="S39" i="13"/>
  <c r="R39" i="13"/>
  <c r="Q39" i="13"/>
  <c r="P39" i="13"/>
  <c r="E39" i="13"/>
  <c r="U39" i="13" s="1"/>
  <c r="S38" i="13"/>
  <c r="R38" i="13"/>
  <c r="Q38" i="13"/>
  <c r="P38" i="13"/>
  <c r="E38" i="13"/>
  <c r="T38" i="13" s="1"/>
  <c r="S37" i="13"/>
  <c r="R37" i="13"/>
  <c r="Q37" i="13"/>
  <c r="P37" i="13"/>
  <c r="E37" i="13"/>
  <c r="T37" i="13" s="1"/>
  <c r="S36" i="13"/>
  <c r="R36" i="13"/>
  <c r="Q36" i="13"/>
  <c r="P36" i="13"/>
  <c r="E36" i="13"/>
  <c r="T35" i="13"/>
  <c r="S35" i="13"/>
  <c r="R35" i="13"/>
  <c r="Q35" i="13"/>
  <c r="P35" i="13"/>
  <c r="E35" i="13"/>
  <c r="W33" i="13"/>
  <c r="V33" i="13"/>
  <c r="O33" i="13"/>
  <c r="S33" i="13" s="1"/>
  <c r="N33" i="13"/>
  <c r="R33" i="13" s="1"/>
  <c r="M33" i="13"/>
  <c r="L33" i="13"/>
  <c r="K33" i="13"/>
  <c r="J33" i="13"/>
  <c r="I33" i="13"/>
  <c r="H33" i="13"/>
  <c r="G33" i="13"/>
  <c r="F33" i="13"/>
  <c r="C33" i="13"/>
  <c r="B33" i="13"/>
  <c r="S32" i="13"/>
  <c r="R32" i="13"/>
  <c r="Q32" i="13"/>
  <c r="P32" i="13"/>
  <c r="E32" i="13"/>
  <c r="T32" i="13" s="1"/>
  <c r="W30" i="13"/>
  <c r="V30" i="13"/>
  <c r="O30" i="13"/>
  <c r="N30" i="13"/>
  <c r="M30" i="13"/>
  <c r="S30" i="13" s="1"/>
  <c r="L30" i="13"/>
  <c r="R30" i="13" s="1"/>
  <c r="K30" i="13"/>
  <c r="J30" i="13"/>
  <c r="I30" i="13"/>
  <c r="Q30" i="13" s="1"/>
  <c r="H30" i="13"/>
  <c r="G30" i="13"/>
  <c r="F30" i="13"/>
  <c r="C30" i="13"/>
  <c r="B30" i="13"/>
  <c r="E30" i="13" s="1"/>
  <c r="T29" i="13"/>
  <c r="S29" i="13"/>
  <c r="R29" i="13"/>
  <c r="Q29" i="13"/>
  <c r="P29" i="13"/>
  <c r="E29" i="13"/>
  <c r="U29" i="13" s="1"/>
  <c r="S28" i="13"/>
  <c r="R28" i="13"/>
  <c r="Q28" i="13"/>
  <c r="P28" i="13"/>
  <c r="E28" i="13"/>
  <c r="T28" i="13" s="1"/>
  <c r="S27" i="13"/>
  <c r="R27" i="13"/>
  <c r="Q27" i="13"/>
  <c r="P27" i="13"/>
  <c r="E27" i="13"/>
  <c r="T27" i="13" s="1"/>
  <c r="U26" i="13"/>
  <c r="S26" i="13"/>
  <c r="R26" i="13"/>
  <c r="Q26" i="13"/>
  <c r="P26" i="13"/>
  <c r="E26" i="13"/>
  <c r="T26" i="13" s="1"/>
  <c r="W24" i="13"/>
  <c r="V24" i="13"/>
  <c r="O24" i="13"/>
  <c r="N24" i="13"/>
  <c r="M24" i="13"/>
  <c r="S24" i="13" s="1"/>
  <c r="L24" i="13"/>
  <c r="R24" i="13" s="1"/>
  <c r="K24" i="13"/>
  <c r="J24" i="13"/>
  <c r="I24" i="13"/>
  <c r="Q24" i="13" s="1"/>
  <c r="H24" i="13"/>
  <c r="G24" i="13"/>
  <c r="F24" i="13"/>
  <c r="C24" i="13"/>
  <c r="B24" i="13"/>
  <c r="S23" i="13"/>
  <c r="R23" i="13"/>
  <c r="Q23" i="13"/>
  <c r="P23" i="13"/>
  <c r="E23" i="13"/>
  <c r="T23" i="13" s="1"/>
  <c r="S22" i="13"/>
  <c r="R22" i="13"/>
  <c r="Q22" i="13"/>
  <c r="P22" i="13"/>
  <c r="E22" i="13"/>
  <c r="S21" i="13"/>
  <c r="R21" i="13"/>
  <c r="Q21" i="13"/>
  <c r="P21" i="13"/>
  <c r="E21" i="13"/>
  <c r="U21" i="13" s="1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S18" i="13"/>
  <c r="R18" i="13"/>
  <c r="Q18" i="13"/>
  <c r="P18" i="13"/>
  <c r="E18" i="13"/>
  <c r="S17" i="13"/>
  <c r="R17" i="13"/>
  <c r="Q17" i="13"/>
  <c r="P17" i="13"/>
  <c r="E17" i="13"/>
  <c r="U17" i="13" s="1"/>
  <c r="W15" i="13"/>
  <c r="V15" i="13"/>
  <c r="O15" i="13"/>
  <c r="N15" i="13"/>
  <c r="M15" i="13"/>
  <c r="S15" i="13" s="1"/>
  <c r="L15" i="13"/>
  <c r="R15" i="13" s="1"/>
  <c r="K15" i="13"/>
  <c r="J15" i="13"/>
  <c r="I15" i="13"/>
  <c r="H15" i="13"/>
  <c r="G15" i="13"/>
  <c r="F15" i="13"/>
  <c r="C15" i="13"/>
  <c r="B15" i="13"/>
  <c r="E15" i="13" s="1"/>
  <c r="S14" i="13"/>
  <c r="R14" i="13"/>
  <c r="Q14" i="13"/>
  <c r="P14" i="13"/>
  <c r="E14" i="13"/>
  <c r="T14" i="13" s="1"/>
  <c r="S13" i="13"/>
  <c r="R13" i="13"/>
  <c r="Q13" i="13"/>
  <c r="P13" i="13"/>
  <c r="E13" i="13"/>
  <c r="T13" i="13" s="1"/>
  <c r="S12" i="13"/>
  <c r="R12" i="13"/>
  <c r="Q12" i="13"/>
  <c r="P12" i="13"/>
  <c r="E12" i="13"/>
  <c r="S11" i="13"/>
  <c r="R11" i="13"/>
  <c r="Q11" i="13"/>
  <c r="P11" i="13"/>
  <c r="E11" i="13"/>
  <c r="U11" i="13" s="1"/>
  <c r="S10" i="13"/>
  <c r="R10" i="13"/>
  <c r="Q10" i="13"/>
  <c r="P10" i="13"/>
  <c r="E10" i="13"/>
  <c r="T10" i="13" s="1"/>
  <c r="S9" i="13"/>
  <c r="R9" i="13"/>
  <c r="Q9" i="13"/>
  <c r="P9" i="13"/>
  <c r="E9" i="13"/>
  <c r="T9" i="13" s="1"/>
  <c r="S93" i="12"/>
  <c r="R93" i="12"/>
  <c r="Q93" i="12"/>
  <c r="P93" i="12"/>
  <c r="E93" i="12"/>
  <c r="S92" i="12"/>
  <c r="R92" i="12"/>
  <c r="Q92" i="12"/>
  <c r="P92" i="12"/>
  <c r="E92" i="12"/>
  <c r="U92" i="12" s="1"/>
  <c r="S91" i="12"/>
  <c r="R91" i="12"/>
  <c r="Q91" i="12"/>
  <c r="P91" i="12"/>
  <c r="E91" i="12"/>
  <c r="T91" i="12" s="1"/>
  <c r="S90" i="12"/>
  <c r="R90" i="12"/>
  <c r="Q90" i="12"/>
  <c r="P90" i="12"/>
  <c r="E90" i="12"/>
  <c r="T90" i="12" s="1"/>
  <c r="S89" i="12"/>
  <c r="R89" i="12"/>
  <c r="Q89" i="12"/>
  <c r="P89" i="12"/>
  <c r="E89" i="12"/>
  <c r="S88" i="12"/>
  <c r="R88" i="12"/>
  <c r="Q88" i="12"/>
  <c r="P88" i="12"/>
  <c r="E88" i="12"/>
  <c r="U88" i="12" s="1"/>
  <c r="S87" i="12"/>
  <c r="R87" i="12"/>
  <c r="Q87" i="12"/>
  <c r="P87" i="12"/>
  <c r="E87" i="12"/>
  <c r="T87" i="12" s="1"/>
  <c r="S86" i="12"/>
  <c r="R86" i="12"/>
  <c r="Q86" i="12"/>
  <c r="P86" i="12"/>
  <c r="E86" i="12"/>
  <c r="T86" i="12" s="1"/>
  <c r="W72" i="12"/>
  <c r="V72" i="12"/>
  <c r="O72" i="12"/>
  <c r="N72" i="12"/>
  <c r="M72" i="12"/>
  <c r="S72" i="12" s="1"/>
  <c r="L72" i="12"/>
  <c r="K72" i="12"/>
  <c r="J72" i="12"/>
  <c r="I72" i="12"/>
  <c r="H72" i="12"/>
  <c r="G72" i="12"/>
  <c r="F72" i="12"/>
  <c r="C72" i="12"/>
  <c r="B72" i="12"/>
  <c r="E72" i="12" s="1"/>
  <c r="W71" i="12"/>
  <c r="V71" i="12"/>
  <c r="O71" i="12"/>
  <c r="N71" i="12"/>
  <c r="M71" i="12"/>
  <c r="S71" i="12" s="1"/>
  <c r="L71" i="12"/>
  <c r="R71" i="12" s="1"/>
  <c r="K71" i="12"/>
  <c r="J71" i="12"/>
  <c r="I71" i="12"/>
  <c r="H71" i="12"/>
  <c r="G71" i="12"/>
  <c r="F71" i="12"/>
  <c r="C71" i="12"/>
  <c r="B71" i="12"/>
  <c r="E71" i="12" s="1"/>
  <c r="W70" i="12"/>
  <c r="V70" i="12"/>
  <c r="O70" i="12"/>
  <c r="N70" i="12"/>
  <c r="M70" i="12"/>
  <c r="S70" i="12" s="1"/>
  <c r="L70" i="12"/>
  <c r="K70" i="12"/>
  <c r="J70" i="12"/>
  <c r="I70" i="12"/>
  <c r="Q70" i="12" s="1"/>
  <c r="H70" i="12"/>
  <c r="G70" i="12"/>
  <c r="F70" i="12"/>
  <c r="C70" i="12"/>
  <c r="B70" i="12"/>
  <c r="E70" i="12" s="1"/>
  <c r="S69" i="12"/>
  <c r="R69" i="12"/>
  <c r="Q69" i="12"/>
  <c r="U69" i="12" s="1"/>
  <c r="P69" i="12"/>
  <c r="E69" i="12"/>
  <c r="T69" i="12" s="1"/>
  <c r="W67" i="12"/>
  <c r="V67" i="12"/>
  <c r="O67" i="12"/>
  <c r="N67" i="12"/>
  <c r="M67" i="12"/>
  <c r="S67" i="12" s="1"/>
  <c r="L67" i="12"/>
  <c r="R67" i="12" s="1"/>
  <c r="K67" i="12"/>
  <c r="J67" i="12"/>
  <c r="I67" i="12"/>
  <c r="H67" i="12"/>
  <c r="G67" i="12"/>
  <c r="F67" i="12"/>
  <c r="C67" i="12"/>
  <c r="B67" i="12"/>
  <c r="E67" i="12" s="1"/>
  <c r="W66" i="12"/>
  <c r="V66" i="12"/>
  <c r="O66" i="12"/>
  <c r="N66" i="12"/>
  <c r="M66" i="12"/>
  <c r="S66" i="12" s="1"/>
  <c r="L66" i="12"/>
  <c r="R66" i="12" s="1"/>
  <c r="K66" i="12"/>
  <c r="J66" i="12"/>
  <c r="I66" i="12"/>
  <c r="H66" i="12"/>
  <c r="G66" i="12"/>
  <c r="F66" i="12"/>
  <c r="C66" i="12"/>
  <c r="B66" i="12"/>
  <c r="E66" i="12" s="1"/>
  <c r="S65" i="12"/>
  <c r="R65" i="12"/>
  <c r="Q65" i="12"/>
  <c r="P65" i="12"/>
  <c r="E65" i="12"/>
  <c r="T65" i="12" s="1"/>
  <c r="U64" i="12"/>
  <c r="S64" i="12"/>
  <c r="R64" i="12"/>
  <c r="Q64" i="12"/>
  <c r="P64" i="12"/>
  <c r="E64" i="12"/>
  <c r="T64" i="12" s="1"/>
  <c r="U63" i="12"/>
  <c r="T63" i="12"/>
  <c r="S63" i="12"/>
  <c r="R63" i="12"/>
  <c r="Q63" i="12"/>
  <c r="P63" i="12"/>
  <c r="E63" i="12"/>
  <c r="S62" i="12"/>
  <c r="R62" i="12"/>
  <c r="Q62" i="12"/>
  <c r="P62" i="12"/>
  <c r="E62" i="12"/>
  <c r="U62" i="12" s="1"/>
  <c r="S61" i="12"/>
  <c r="R61" i="12"/>
  <c r="Q61" i="12"/>
  <c r="P61" i="12"/>
  <c r="E61" i="12"/>
  <c r="U61" i="12" s="1"/>
  <c r="V59" i="12"/>
  <c r="O59" i="12"/>
  <c r="N59" i="12"/>
  <c r="M59" i="12"/>
  <c r="S59" i="12" s="1"/>
  <c r="L59" i="12"/>
  <c r="R59" i="12" s="1"/>
  <c r="K59" i="12"/>
  <c r="J59" i="12"/>
  <c r="I59" i="12"/>
  <c r="H59" i="12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T57" i="12" s="1"/>
  <c r="S56" i="12"/>
  <c r="R56" i="12"/>
  <c r="Q56" i="12"/>
  <c r="P56" i="12"/>
  <c r="E56" i="12"/>
  <c r="T56" i="12" s="1"/>
  <c r="S55" i="12"/>
  <c r="R55" i="12"/>
  <c r="Q55" i="12"/>
  <c r="P55" i="12"/>
  <c r="E55" i="12"/>
  <c r="W53" i="12"/>
  <c r="V53" i="12"/>
  <c r="O53" i="12"/>
  <c r="N53" i="12"/>
  <c r="M53" i="12"/>
  <c r="S53" i="12" s="1"/>
  <c r="L53" i="12"/>
  <c r="R53" i="12" s="1"/>
  <c r="K53" i="12"/>
  <c r="J53" i="12"/>
  <c r="I53" i="12"/>
  <c r="H53" i="12"/>
  <c r="G53" i="12"/>
  <c r="F53" i="12"/>
  <c r="C53" i="12"/>
  <c r="B53" i="12"/>
  <c r="E53" i="12" s="1"/>
  <c r="S52" i="12"/>
  <c r="R52" i="12"/>
  <c r="Q52" i="12"/>
  <c r="P52" i="12"/>
  <c r="E52" i="12"/>
  <c r="T52" i="12" s="1"/>
  <c r="S51" i="12"/>
  <c r="R51" i="12"/>
  <c r="Q51" i="12"/>
  <c r="U51" i="12" s="1"/>
  <c r="P51" i="12"/>
  <c r="E51" i="12"/>
  <c r="S50" i="12"/>
  <c r="R50" i="12"/>
  <c r="Q50" i="12"/>
  <c r="P50" i="12"/>
  <c r="E50" i="12"/>
  <c r="S49" i="12"/>
  <c r="R49" i="12"/>
  <c r="Q49" i="12"/>
  <c r="P49" i="12"/>
  <c r="E49" i="12"/>
  <c r="U49" i="12" s="1"/>
  <c r="S48" i="12"/>
  <c r="R48" i="12"/>
  <c r="Q48" i="12"/>
  <c r="P48" i="12"/>
  <c r="E48" i="12"/>
  <c r="T48" i="12" s="1"/>
  <c r="S47" i="12"/>
  <c r="R47" i="12"/>
  <c r="Q47" i="12"/>
  <c r="P47" i="12"/>
  <c r="E47" i="12"/>
  <c r="T47" i="12" s="1"/>
  <c r="S46" i="12"/>
  <c r="R46" i="12"/>
  <c r="Q46" i="12"/>
  <c r="P46" i="12"/>
  <c r="E46" i="12"/>
  <c r="S45" i="12"/>
  <c r="R45" i="12"/>
  <c r="Q45" i="12"/>
  <c r="P45" i="12"/>
  <c r="E45" i="12"/>
  <c r="U45" i="12" s="1"/>
  <c r="S44" i="12"/>
  <c r="R44" i="12"/>
  <c r="Q44" i="12"/>
  <c r="P44" i="12"/>
  <c r="E44" i="12"/>
  <c r="T44" i="12" s="1"/>
  <c r="S43" i="12"/>
  <c r="R43" i="12"/>
  <c r="Q43" i="12"/>
  <c r="P43" i="12"/>
  <c r="E43" i="12"/>
  <c r="T43" i="12" s="1"/>
  <c r="S42" i="12"/>
  <c r="R42" i="12"/>
  <c r="Q42" i="12"/>
  <c r="P42" i="12"/>
  <c r="E42" i="12"/>
  <c r="W40" i="12"/>
  <c r="V40" i="12"/>
  <c r="O40" i="12"/>
  <c r="N40" i="12"/>
  <c r="M40" i="12"/>
  <c r="S40" i="12" s="1"/>
  <c r="L40" i="12"/>
  <c r="R40" i="12" s="1"/>
  <c r="K40" i="12"/>
  <c r="J40" i="12"/>
  <c r="I40" i="12"/>
  <c r="H40" i="12"/>
  <c r="G40" i="12"/>
  <c r="F40" i="12"/>
  <c r="C40" i="12"/>
  <c r="B40" i="12"/>
  <c r="E40" i="12" s="1"/>
  <c r="S39" i="12"/>
  <c r="R39" i="12"/>
  <c r="Q39" i="12"/>
  <c r="P39" i="12"/>
  <c r="E39" i="12"/>
  <c r="T39" i="12" s="1"/>
  <c r="S38" i="12"/>
  <c r="R38" i="12"/>
  <c r="Q38" i="12"/>
  <c r="P38" i="12"/>
  <c r="E38" i="12"/>
  <c r="T38" i="12" s="1"/>
  <c r="S37" i="12"/>
  <c r="R37" i="12"/>
  <c r="Q37" i="12"/>
  <c r="P37" i="12"/>
  <c r="E37" i="12"/>
  <c r="U37" i="12" s="1"/>
  <c r="S36" i="12"/>
  <c r="R36" i="12"/>
  <c r="Q36" i="12"/>
  <c r="P36" i="12"/>
  <c r="E36" i="12"/>
  <c r="U36" i="12" s="1"/>
  <c r="S35" i="12"/>
  <c r="R35" i="12"/>
  <c r="Q35" i="12"/>
  <c r="P35" i="12"/>
  <c r="E35" i="12"/>
  <c r="U35" i="12" s="1"/>
  <c r="W33" i="12"/>
  <c r="V33" i="12"/>
  <c r="R33" i="12"/>
  <c r="O33" i="12"/>
  <c r="N33" i="12"/>
  <c r="M33" i="12"/>
  <c r="S33" i="12" s="1"/>
  <c r="L33" i="12"/>
  <c r="K33" i="12"/>
  <c r="J33" i="12"/>
  <c r="I33" i="12"/>
  <c r="H33" i="12"/>
  <c r="G33" i="12"/>
  <c r="F33" i="12"/>
  <c r="E33" i="12"/>
  <c r="C33" i="12"/>
  <c r="B33" i="12"/>
  <c r="S32" i="12"/>
  <c r="R32" i="12"/>
  <c r="Q32" i="12"/>
  <c r="P32" i="12"/>
  <c r="E32" i="12"/>
  <c r="W30" i="12"/>
  <c r="V30" i="12"/>
  <c r="O30" i="12"/>
  <c r="N30" i="12"/>
  <c r="M30" i="12"/>
  <c r="S30" i="12" s="1"/>
  <c r="L30" i="12"/>
  <c r="R30" i="12" s="1"/>
  <c r="K30" i="12"/>
  <c r="J30" i="12"/>
  <c r="I30" i="12"/>
  <c r="H30" i="12"/>
  <c r="G30" i="12"/>
  <c r="F30" i="12"/>
  <c r="C30" i="12"/>
  <c r="B30" i="12"/>
  <c r="E30" i="12" s="1"/>
  <c r="S29" i="12"/>
  <c r="R29" i="12"/>
  <c r="Q29" i="12"/>
  <c r="P29" i="12"/>
  <c r="E29" i="12"/>
  <c r="T29" i="12" s="1"/>
  <c r="S28" i="12"/>
  <c r="R28" i="12"/>
  <c r="Q28" i="12"/>
  <c r="P28" i="12"/>
  <c r="E28" i="12"/>
  <c r="T28" i="12" s="1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W24" i="12"/>
  <c r="V24" i="12"/>
  <c r="O24" i="12"/>
  <c r="N24" i="12"/>
  <c r="M24" i="12"/>
  <c r="S24" i="12" s="1"/>
  <c r="L24" i="12"/>
  <c r="R24" i="12" s="1"/>
  <c r="K24" i="12"/>
  <c r="J24" i="12"/>
  <c r="I24" i="12"/>
  <c r="H24" i="12"/>
  <c r="G24" i="12"/>
  <c r="F24" i="12"/>
  <c r="C24" i="12"/>
  <c r="B24" i="12"/>
  <c r="E24" i="12" s="1"/>
  <c r="U23" i="12"/>
  <c r="S23" i="12"/>
  <c r="R23" i="12"/>
  <c r="Q23" i="12"/>
  <c r="P23" i="12"/>
  <c r="E23" i="12"/>
  <c r="T23" i="12" s="1"/>
  <c r="U22" i="12"/>
  <c r="T22" i="12"/>
  <c r="S22" i="12"/>
  <c r="R22" i="12"/>
  <c r="Q22" i="12"/>
  <c r="P22" i="12"/>
  <c r="E22" i="12"/>
  <c r="S21" i="12"/>
  <c r="R21" i="12"/>
  <c r="Q21" i="12"/>
  <c r="P21" i="12"/>
  <c r="E21" i="12"/>
  <c r="U21" i="12" s="1"/>
  <c r="S20" i="12"/>
  <c r="R20" i="12"/>
  <c r="Q20" i="12"/>
  <c r="P20" i="12"/>
  <c r="E20" i="12"/>
  <c r="T20" i="12" s="1"/>
  <c r="U19" i="12"/>
  <c r="S19" i="12"/>
  <c r="R19" i="12"/>
  <c r="Q19" i="12"/>
  <c r="P19" i="12"/>
  <c r="E19" i="12"/>
  <c r="T19" i="12" s="1"/>
  <c r="U18" i="12"/>
  <c r="T18" i="12"/>
  <c r="S18" i="12"/>
  <c r="R18" i="12"/>
  <c r="Q18" i="12"/>
  <c r="P18" i="12"/>
  <c r="E18" i="12"/>
  <c r="S17" i="12"/>
  <c r="R17" i="12"/>
  <c r="Q17" i="12"/>
  <c r="P17" i="12"/>
  <c r="E17" i="12"/>
  <c r="U17" i="12" s="1"/>
  <c r="W15" i="12"/>
  <c r="V15" i="12"/>
  <c r="R15" i="12"/>
  <c r="O15" i="12"/>
  <c r="N15" i="12"/>
  <c r="M15" i="12"/>
  <c r="S15" i="12" s="1"/>
  <c r="L15" i="12"/>
  <c r="K15" i="12"/>
  <c r="J15" i="12"/>
  <c r="I15" i="12"/>
  <c r="H15" i="12"/>
  <c r="G15" i="12"/>
  <c r="F15" i="12"/>
  <c r="C15" i="12"/>
  <c r="B15" i="12"/>
  <c r="E15" i="12" s="1"/>
  <c r="S14" i="12"/>
  <c r="R14" i="12"/>
  <c r="Q14" i="12"/>
  <c r="P14" i="12"/>
  <c r="E14" i="12"/>
  <c r="S13" i="12"/>
  <c r="R13" i="12"/>
  <c r="Q13" i="12"/>
  <c r="P13" i="12"/>
  <c r="E13" i="12"/>
  <c r="U13" i="12" s="1"/>
  <c r="T12" i="12"/>
  <c r="S12" i="12"/>
  <c r="R12" i="12"/>
  <c r="Q12" i="12"/>
  <c r="P12" i="12"/>
  <c r="E12" i="12"/>
  <c r="U12" i="12" s="1"/>
  <c r="S11" i="12"/>
  <c r="R11" i="12"/>
  <c r="Q11" i="12"/>
  <c r="P11" i="12"/>
  <c r="E11" i="12"/>
  <c r="T11" i="12" s="1"/>
  <c r="S10" i="12"/>
  <c r="R10" i="12"/>
  <c r="Q10" i="12"/>
  <c r="P10" i="12"/>
  <c r="E10" i="12"/>
  <c r="T10" i="12" s="1"/>
  <c r="U9" i="12"/>
  <c r="S9" i="12"/>
  <c r="R9" i="12"/>
  <c r="Q9" i="12"/>
  <c r="P9" i="12"/>
  <c r="E9" i="12"/>
  <c r="T9" i="12" s="1"/>
  <c r="T93" i="11"/>
  <c r="S93" i="11"/>
  <c r="R93" i="11"/>
  <c r="Q93" i="11"/>
  <c r="P93" i="11"/>
  <c r="E93" i="11"/>
  <c r="U93" i="11" s="1"/>
  <c r="S92" i="11"/>
  <c r="R92" i="11"/>
  <c r="Q92" i="11"/>
  <c r="P92" i="11"/>
  <c r="E92" i="11"/>
  <c r="T92" i="11" s="1"/>
  <c r="S91" i="11"/>
  <c r="R91" i="11"/>
  <c r="Q91" i="11"/>
  <c r="P91" i="11"/>
  <c r="E91" i="11"/>
  <c r="T91" i="11" s="1"/>
  <c r="U90" i="11"/>
  <c r="S90" i="11"/>
  <c r="R90" i="11"/>
  <c r="Q90" i="11"/>
  <c r="P90" i="11"/>
  <c r="E90" i="11"/>
  <c r="T90" i="11" s="1"/>
  <c r="T89" i="11"/>
  <c r="S89" i="11"/>
  <c r="R89" i="11"/>
  <c r="Q89" i="11"/>
  <c r="P89" i="11"/>
  <c r="E89" i="11"/>
  <c r="U89" i="11" s="1"/>
  <c r="S88" i="11"/>
  <c r="R88" i="11"/>
  <c r="Q88" i="11"/>
  <c r="P88" i="11"/>
  <c r="E88" i="11"/>
  <c r="T88" i="11" s="1"/>
  <c r="S87" i="11"/>
  <c r="R87" i="11"/>
  <c r="Q87" i="11"/>
  <c r="P87" i="11"/>
  <c r="E87" i="11"/>
  <c r="T87" i="11" s="1"/>
  <c r="U86" i="11"/>
  <c r="S86" i="11"/>
  <c r="R86" i="11"/>
  <c r="Q86" i="11"/>
  <c r="P86" i="11"/>
  <c r="E86" i="11"/>
  <c r="T86" i="11" s="1"/>
  <c r="W72" i="11"/>
  <c r="V72" i="11"/>
  <c r="O72" i="11"/>
  <c r="S72" i="11" s="1"/>
  <c r="N72" i="11"/>
  <c r="M72" i="11"/>
  <c r="L72" i="11"/>
  <c r="K72" i="11"/>
  <c r="J72" i="11"/>
  <c r="I72" i="11"/>
  <c r="H72" i="11"/>
  <c r="G72" i="11"/>
  <c r="F72" i="11"/>
  <c r="C72" i="11"/>
  <c r="B72" i="11"/>
  <c r="W71" i="11"/>
  <c r="V71" i="11"/>
  <c r="O71" i="11"/>
  <c r="S71" i="11" s="1"/>
  <c r="N71" i="11"/>
  <c r="R71" i="11" s="1"/>
  <c r="M71" i="11"/>
  <c r="L71" i="11"/>
  <c r="K71" i="11"/>
  <c r="J71" i="11"/>
  <c r="I71" i="11"/>
  <c r="H71" i="11"/>
  <c r="G71" i="11"/>
  <c r="F71" i="11"/>
  <c r="C71" i="11"/>
  <c r="B71" i="11"/>
  <c r="W70" i="11"/>
  <c r="V70" i="11"/>
  <c r="O70" i="11"/>
  <c r="N70" i="11"/>
  <c r="M70" i="11"/>
  <c r="S70" i="11" s="1"/>
  <c r="L70" i="11"/>
  <c r="K70" i="11"/>
  <c r="J70" i="11"/>
  <c r="I70" i="11"/>
  <c r="H70" i="11"/>
  <c r="G70" i="11"/>
  <c r="F70" i="11"/>
  <c r="C70" i="11"/>
  <c r="E70" i="11" s="1"/>
  <c r="B70" i="11"/>
  <c r="S69" i="11"/>
  <c r="R69" i="11"/>
  <c r="Q69" i="11"/>
  <c r="U69" i="11" s="1"/>
  <c r="P69" i="11"/>
  <c r="T69" i="11" s="1"/>
  <c r="E69" i="11"/>
  <c r="W67" i="11"/>
  <c r="V67" i="11"/>
  <c r="O67" i="11"/>
  <c r="N67" i="11"/>
  <c r="M67" i="11"/>
  <c r="S67" i="11" s="1"/>
  <c r="L67" i="11"/>
  <c r="K67" i="11"/>
  <c r="J67" i="11"/>
  <c r="I67" i="11"/>
  <c r="H67" i="11"/>
  <c r="G67" i="11"/>
  <c r="F67" i="11"/>
  <c r="C67" i="11"/>
  <c r="B67" i="11"/>
  <c r="W66" i="11"/>
  <c r="V66" i="11"/>
  <c r="S66" i="11"/>
  <c r="O66" i="11"/>
  <c r="N66" i="11"/>
  <c r="M66" i="11"/>
  <c r="L66" i="11"/>
  <c r="R66" i="11" s="1"/>
  <c r="K66" i="11"/>
  <c r="J66" i="11"/>
  <c r="I66" i="11"/>
  <c r="Q66" i="11" s="1"/>
  <c r="H66" i="11"/>
  <c r="G66" i="11"/>
  <c r="F66" i="11"/>
  <c r="C66" i="11"/>
  <c r="B66" i="11"/>
  <c r="S65" i="11"/>
  <c r="R65" i="11"/>
  <c r="Q65" i="11"/>
  <c r="P65" i="11"/>
  <c r="E65" i="11"/>
  <c r="T65" i="11" s="1"/>
  <c r="S64" i="11"/>
  <c r="R64" i="11"/>
  <c r="Q64" i="11"/>
  <c r="P64" i="11"/>
  <c r="E64" i="11"/>
  <c r="U64" i="11" s="1"/>
  <c r="S63" i="11"/>
  <c r="R63" i="11"/>
  <c r="Q63" i="11"/>
  <c r="P63" i="11"/>
  <c r="E63" i="11"/>
  <c r="S62" i="11"/>
  <c r="R62" i="11"/>
  <c r="Q62" i="11"/>
  <c r="P62" i="11"/>
  <c r="E62" i="11"/>
  <c r="T62" i="11" s="1"/>
  <c r="S61" i="11"/>
  <c r="R61" i="11"/>
  <c r="Q61" i="11"/>
  <c r="P61" i="11"/>
  <c r="E61" i="11"/>
  <c r="T61" i="11" s="1"/>
  <c r="V59" i="11"/>
  <c r="O59" i="11"/>
  <c r="N59" i="11"/>
  <c r="M59" i="11"/>
  <c r="S59" i="11" s="1"/>
  <c r="L59" i="11"/>
  <c r="R59" i="11" s="1"/>
  <c r="K59" i="11"/>
  <c r="J59" i="11"/>
  <c r="I59" i="11"/>
  <c r="H59" i="11"/>
  <c r="G59" i="11"/>
  <c r="F59" i="11"/>
  <c r="C59" i="11"/>
  <c r="B59" i="11"/>
  <c r="S58" i="11"/>
  <c r="R58" i="11"/>
  <c r="Q58" i="11"/>
  <c r="P58" i="11"/>
  <c r="E58" i="11"/>
  <c r="T58" i="11" s="1"/>
  <c r="S57" i="11"/>
  <c r="R57" i="11"/>
  <c r="Q57" i="11"/>
  <c r="P57" i="11"/>
  <c r="E57" i="11"/>
  <c r="T57" i="11" s="1"/>
  <c r="S56" i="11"/>
  <c r="R56" i="11"/>
  <c r="Q56" i="11"/>
  <c r="P56" i="11"/>
  <c r="E56" i="11"/>
  <c r="U56" i="11" s="1"/>
  <c r="S55" i="11"/>
  <c r="R55" i="11"/>
  <c r="Q55" i="11"/>
  <c r="P55" i="11"/>
  <c r="E55" i="11"/>
  <c r="W53" i="11"/>
  <c r="V53" i="11"/>
  <c r="O53" i="11"/>
  <c r="N53" i="11"/>
  <c r="R53" i="11" s="1"/>
  <c r="M53" i="11"/>
  <c r="S53" i="11" s="1"/>
  <c r="L53" i="11"/>
  <c r="K53" i="11"/>
  <c r="J53" i="11"/>
  <c r="I53" i="11"/>
  <c r="H53" i="11"/>
  <c r="G53" i="11"/>
  <c r="F53" i="11"/>
  <c r="C53" i="11"/>
  <c r="B53" i="11"/>
  <c r="S52" i="11"/>
  <c r="R52" i="11"/>
  <c r="Q52" i="11"/>
  <c r="P52" i="11"/>
  <c r="E52" i="11"/>
  <c r="T52" i="11" s="1"/>
  <c r="S51" i="11"/>
  <c r="R51" i="11"/>
  <c r="Q51" i="11"/>
  <c r="U51" i="11" s="1"/>
  <c r="P51" i="11"/>
  <c r="T51" i="11" s="1"/>
  <c r="E51" i="11"/>
  <c r="S50" i="11"/>
  <c r="R50" i="11"/>
  <c r="Q50" i="11"/>
  <c r="P50" i="11"/>
  <c r="E50" i="11"/>
  <c r="S49" i="11"/>
  <c r="R49" i="11"/>
  <c r="Q49" i="11"/>
  <c r="P49" i="11"/>
  <c r="E49" i="11"/>
  <c r="T49" i="11" s="1"/>
  <c r="S48" i="11"/>
  <c r="R48" i="11"/>
  <c r="Q48" i="11"/>
  <c r="P48" i="11"/>
  <c r="E48" i="11"/>
  <c r="T47" i="11"/>
  <c r="S47" i="11"/>
  <c r="R47" i="11"/>
  <c r="Q47" i="11"/>
  <c r="P47" i="11"/>
  <c r="E47" i="11"/>
  <c r="U47" i="11" s="1"/>
  <c r="T46" i="11"/>
  <c r="S46" i="11"/>
  <c r="R46" i="11"/>
  <c r="Q46" i="11"/>
  <c r="P46" i="11"/>
  <c r="E46" i="11"/>
  <c r="U46" i="11" s="1"/>
  <c r="S45" i="11"/>
  <c r="R45" i="11"/>
  <c r="Q45" i="11"/>
  <c r="P45" i="11"/>
  <c r="E45" i="11"/>
  <c r="T45" i="11" s="1"/>
  <c r="S44" i="11"/>
  <c r="R44" i="11"/>
  <c r="Q44" i="11"/>
  <c r="P44" i="11"/>
  <c r="E44" i="11"/>
  <c r="S43" i="11"/>
  <c r="R43" i="11"/>
  <c r="Q43" i="11"/>
  <c r="P43" i="11"/>
  <c r="E43" i="11"/>
  <c r="U43" i="11" s="1"/>
  <c r="T42" i="11"/>
  <c r="S42" i="11"/>
  <c r="R42" i="11"/>
  <c r="Q42" i="11"/>
  <c r="P42" i="11"/>
  <c r="E42" i="11"/>
  <c r="U42" i="11" s="1"/>
  <c r="W40" i="11"/>
  <c r="V40" i="11"/>
  <c r="R40" i="11"/>
  <c r="O40" i="11"/>
  <c r="N40" i="11"/>
  <c r="M40" i="11"/>
  <c r="S40" i="11" s="1"/>
  <c r="L40" i="11"/>
  <c r="K40" i="11"/>
  <c r="J40" i="11"/>
  <c r="I40" i="11"/>
  <c r="H40" i="11"/>
  <c r="G40" i="11"/>
  <c r="F40" i="11"/>
  <c r="C40" i="11"/>
  <c r="B40" i="11"/>
  <c r="S39" i="11"/>
  <c r="R39" i="11"/>
  <c r="Q39" i="11"/>
  <c r="P39" i="11"/>
  <c r="E39" i="11"/>
  <c r="U38" i="11"/>
  <c r="T38" i="11"/>
  <c r="S38" i="11"/>
  <c r="R38" i="11"/>
  <c r="Q38" i="11"/>
  <c r="P38" i="11"/>
  <c r="E38" i="11"/>
  <c r="T37" i="11"/>
  <c r="S37" i="11"/>
  <c r="R37" i="11"/>
  <c r="Q37" i="11"/>
  <c r="P37" i="11"/>
  <c r="E37" i="11"/>
  <c r="U37" i="11" s="1"/>
  <c r="S36" i="11"/>
  <c r="R36" i="11"/>
  <c r="Q36" i="11"/>
  <c r="P36" i="11"/>
  <c r="E36" i="11"/>
  <c r="S35" i="11"/>
  <c r="R35" i="11"/>
  <c r="Q35" i="11"/>
  <c r="P35" i="11"/>
  <c r="E35" i="11"/>
  <c r="W33" i="11"/>
  <c r="V33" i="11"/>
  <c r="O33" i="11"/>
  <c r="N33" i="11"/>
  <c r="M33" i="11"/>
  <c r="S33" i="11" s="1"/>
  <c r="L33" i="11"/>
  <c r="R33" i="11" s="1"/>
  <c r="K33" i="11"/>
  <c r="J33" i="11"/>
  <c r="I33" i="11"/>
  <c r="Q33" i="11" s="1"/>
  <c r="H33" i="11"/>
  <c r="G33" i="11"/>
  <c r="F33" i="11"/>
  <c r="C33" i="11"/>
  <c r="E33" i="11" s="1"/>
  <c r="B33" i="11"/>
  <c r="S32" i="11"/>
  <c r="R32" i="11"/>
  <c r="Q32" i="11"/>
  <c r="P32" i="11"/>
  <c r="E32" i="11"/>
  <c r="U32" i="11" s="1"/>
  <c r="W30" i="11"/>
  <c r="V30" i="11"/>
  <c r="R30" i="11"/>
  <c r="O30" i="11"/>
  <c r="N30" i="11"/>
  <c r="M30" i="11"/>
  <c r="S30" i="11" s="1"/>
  <c r="L30" i="11"/>
  <c r="K30" i="11"/>
  <c r="J30" i="11"/>
  <c r="I30" i="11"/>
  <c r="H30" i="11"/>
  <c r="P30" i="11" s="1"/>
  <c r="G30" i="11"/>
  <c r="F30" i="11"/>
  <c r="C30" i="11"/>
  <c r="B30" i="11"/>
  <c r="E30" i="11" s="1"/>
  <c r="U29" i="11"/>
  <c r="S29" i="11"/>
  <c r="R29" i="11"/>
  <c r="Q29" i="11"/>
  <c r="P29" i="11"/>
  <c r="E29" i="11"/>
  <c r="T29" i="11" s="1"/>
  <c r="S28" i="11"/>
  <c r="R28" i="11"/>
  <c r="Q28" i="11"/>
  <c r="P28" i="11"/>
  <c r="E28" i="11"/>
  <c r="T27" i="11"/>
  <c r="S27" i="11"/>
  <c r="R27" i="11"/>
  <c r="Q27" i="11"/>
  <c r="P27" i="11"/>
  <c r="E27" i="11"/>
  <c r="U27" i="11" s="1"/>
  <c r="S26" i="11"/>
  <c r="R26" i="11"/>
  <c r="Q26" i="11"/>
  <c r="P26" i="11"/>
  <c r="E26" i="11"/>
  <c r="T26" i="11" s="1"/>
  <c r="W24" i="11"/>
  <c r="V24" i="11"/>
  <c r="R24" i="11"/>
  <c r="O24" i="11"/>
  <c r="N24" i="11"/>
  <c r="M24" i="11"/>
  <c r="S24" i="11" s="1"/>
  <c r="L24" i="11"/>
  <c r="K24" i="11"/>
  <c r="J24" i="11"/>
  <c r="I24" i="11"/>
  <c r="H24" i="11"/>
  <c r="G24" i="11"/>
  <c r="F24" i="11"/>
  <c r="C24" i="11"/>
  <c r="B24" i="11"/>
  <c r="E24" i="11" s="1"/>
  <c r="U23" i="11"/>
  <c r="T23" i="11"/>
  <c r="S23" i="11"/>
  <c r="R23" i="11"/>
  <c r="Q23" i="11"/>
  <c r="P23" i="11"/>
  <c r="E23" i="11"/>
  <c r="S22" i="11"/>
  <c r="R22" i="11"/>
  <c r="Q22" i="11"/>
  <c r="P22" i="11"/>
  <c r="E22" i="11"/>
  <c r="S21" i="11"/>
  <c r="R21" i="11"/>
  <c r="Q21" i="11"/>
  <c r="P21" i="11"/>
  <c r="E21" i="11"/>
  <c r="S20" i="11"/>
  <c r="R20" i="11"/>
  <c r="Q20" i="11"/>
  <c r="P20" i="11"/>
  <c r="E20" i="11"/>
  <c r="T20" i="11" s="1"/>
  <c r="U19" i="11"/>
  <c r="T19" i="11"/>
  <c r="S19" i="11"/>
  <c r="R19" i="11"/>
  <c r="Q19" i="11"/>
  <c r="P19" i="11"/>
  <c r="E19" i="11"/>
  <c r="S18" i="11"/>
  <c r="R18" i="11"/>
  <c r="Q18" i="11"/>
  <c r="P18" i="11"/>
  <c r="E18" i="11"/>
  <c r="S17" i="11"/>
  <c r="R17" i="11"/>
  <c r="Q17" i="11"/>
  <c r="P17" i="11"/>
  <c r="E17" i="11"/>
  <c r="W15" i="11"/>
  <c r="V15" i="11"/>
  <c r="R15" i="11"/>
  <c r="O15" i="11"/>
  <c r="N15" i="11"/>
  <c r="M15" i="11"/>
  <c r="S15" i="11" s="1"/>
  <c r="L15" i="11"/>
  <c r="K15" i="11"/>
  <c r="J15" i="11"/>
  <c r="I15" i="11"/>
  <c r="Q15" i="11" s="1"/>
  <c r="H15" i="11"/>
  <c r="P15" i="11" s="1"/>
  <c r="G15" i="11"/>
  <c r="F15" i="11"/>
  <c r="E15" i="11"/>
  <c r="C15" i="11"/>
  <c r="B15" i="11"/>
  <c r="T14" i="11"/>
  <c r="S14" i="11"/>
  <c r="R14" i="11"/>
  <c r="Q14" i="11"/>
  <c r="P14" i="11"/>
  <c r="E14" i="11"/>
  <c r="U14" i="11" s="1"/>
  <c r="T13" i="11"/>
  <c r="S13" i="11"/>
  <c r="R13" i="11"/>
  <c r="Q13" i="11"/>
  <c r="P13" i="11"/>
  <c r="E13" i="11"/>
  <c r="U13" i="11" s="1"/>
  <c r="S12" i="11"/>
  <c r="R12" i="11"/>
  <c r="Q12" i="11"/>
  <c r="P12" i="11"/>
  <c r="E12" i="11"/>
  <c r="U11" i="11"/>
  <c r="S11" i="11"/>
  <c r="R11" i="11"/>
  <c r="Q11" i="11"/>
  <c r="P11" i="11"/>
  <c r="E11" i="11"/>
  <c r="T11" i="11" s="1"/>
  <c r="S10" i="11"/>
  <c r="R10" i="11"/>
  <c r="Q10" i="11"/>
  <c r="U10" i="11" s="1"/>
  <c r="P10" i="11"/>
  <c r="T10" i="11" s="1"/>
  <c r="E10" i="11"/>
  <c r="S9" i="11"/>
  <c r="R9" i="11"/>
  <c r="Q9" i="11"/>
  <c r="P9" i="11"/>
  <c r="E9" i="11"/>
  <c r="T9" i="11" s="1"/>
  <c r="S93" i="10"/>
  <c r="R93" i="10"/>
  <c r="Q93" i="10"/>
  <c r="P93" i="10"/>
  <c r="E93" i="10"/>
  <c r="S92" i="10"/>
  <c r="R92" i="10"/>
  <c r="Q92" i="10"/>
  <c r="P92" i="10"/>
  <c r="E92" i="10"/>
  <c r="T92" i="10" s="1"/>
  <c r="U91" i="10"/>
  <c r="T91" i="10"/>
  <c r="S91" i="10"/>
  <c r="R91" i="10"/>
  <c r="Q91" i="10"/>
  <c r="P91" i="10"/>
  <c r="E91" i="10"/>
  <c r="S90" i="10"/>
  <c r="R90" i="10"/>
  <c r="Q90" i="10"/>
  <c r="P90" i="10"/>
  <c r="E90" i="10"/>
  <c r="S89" i="10"/>
  <c r="R89" i="10"/>
  <c r="Q89" i="10"/>
  <c r="P89" i="10"/>
  <c r="E89" i="10"/>
  <c r="S88" i="10"/>
  <c r="R88" i="10"/>
  <c r="Q88" i="10"/>
  <c r="P88" i="10"/>
  <c r="E88" i="10"/>
  <c r="T88" i="10" s="1"/>
  <c r="U87" i="10"/>
  <c r="T87" i="10"/>
  <c r="S87" i="10"/>
  <c r="R87" i="10"/>
  <c r="Q87" i="10"/>
  <c r="P87" i="10"/>
  <c r="E87" i="10"/>
  <c r="S86" i="10"/>
  <c r="R86" i="10"/>
  <c r="Q86" i="10"/>
  <c r="P86" i="10"/>
  <c r="E86" i="10"/>
  <c r="W72" i="10"/>
  <c r="V72" i="10"/>
  <c r="S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E72" i="10" s="1"/>
  <c r="W71" i="10"/>
  <c r="V71" i="10"/>
  <c r="O71" i="10"/>
  <c r="N71" i="10"/>
  <c r="R71" i="10" s="1"/>
  <c r="M71" i="10"/>
  <c r="S71" i="10" s="1"/>
  <c r="L71" i="10"/>
  <c r="K71" i="10"/>
  <c r="J71" i="10"/>
  <c r="I71" i="10"/>
  <c r="Q71" i="10" s="1"/>
  <c r="H71" i="10"/>
  <c r="G71" i="10"/>
  <c r="F71" i="10"/>
  <c r="E71" i="10"/>
  <c r="C71" i="10"/>
  <c r="B71" i="10"/>
  <c r="W70" i="10"/>
  <c r="V70" i="10"/>
  <c r="O70" i="10"/>
  <c r="N70" i="10"/>
  <c r="M70" i="10"/>
  <c r="S70" i="10" s="1"/>
  <c r="L70" i="10"/>
  <c r="R70" i="10" s="1"/>
  <c r="K70" i="10"/>
  <c r="J70" i="10"/>
  <c r="I70" i="10"/>
  <c r="Q70" i="10" s="1"/>
  <c r="H70" i="10"/>
  <c r="P70" i="10" s="1"/>
  <c r="G70" i="10"/>
  <c r="F70" i="10"/>
  <c r="C70" i="10"/>
  <c r="E70" i="10" s="1"/>
  <c r="B70" i="10"/>
  <c r="S69" i="10"/>
  <c r="R69" i="10"/>
  <c r="Q69" i="10"/>
  <c r="P69" i="10"/>
  <c r="E69" i="10"/>
  <c r="W67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E67" i="10" s="1"/>
  <c r="W66" i="10"/>
  <c r="V66" i="10"/>
  <c r="O66" i="10"/>
  <c r="N66" i="10"/>
  <c r="M66" i="10"/>
  <c r="S66" i="10" s="1"/>
  <c r="L66" i="10"/>
  <c r="R66" i="10" s="1"/>
  <c r="K66" i="10"/>
  <c r="Q66" i="10" s="1"/>
  <c r="J66" i="10"/>
  <c r="I66" i="10"/>
  <c r="H66" i="10"/>
  <c r="G66" i="10"/>
  <c r="F66" i="10"/>
  <c r="C66" i="10"/>
  <c r="B66" i="10"/>
  <c r="E66" i="10" s="1"/>
  <c r="S65" i="10"/>
  <c r="R65" i="10"/>
  <c r="Q65" i="10"/>
  <c r="P65" i="10"/>
  <c r="E65" i="10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S59" i="10" s="1"/>
  <c r="L59" i="10"/>
  <c r="R59" i="10" s="1"/>
  <c r="K59" i="10"/>
  <c r="J59" i="10"/>
  <c r="I59" i="10"/>
  <c r="H59" i="10"/>
  <c r="G59" i="10"/>
  <c r="F59" i="10"/>
  <c r="C59" i="10"/>
  <c r="B59" i="10"/>
  <c r="U58" i="10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T56" i="10"/>
  <c r="S56" i="10"/>
  <c r="R56" i="10"/>
  <c r="Q56" i="10"/>
  <c r="P56" i="10"/>
  <c r="E56" i="10"/>
  <c r="U56" i="10" s="1"/>
  <c r="S55" i="10"/>
  <c r="R55" i="10"/>
  <c r="Q55" i="10"/>
  <c r="P55" i="10"/>
  <c r="E55" i="10"/>
  <c r="W53" i="10"/>
  <c r="V53" i="10"/>
  <c r="O53" i="10"/>
  <c r="N53" i="10"/>
  <c r="M53" i="10"/>
  <c r="S53" i="10" s="1"/>
  <c r="L53" i="10"/>
  <c r="K53" i="10"/>
  <c r="J53" i="10"/>
  <c r="I53" i="10"/>
  <c r="H53" i="10"/>
  <c r="G53" i="10"/>
  <c r="F53" i="10"/>
  <c r="E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S50" i="10"/>
  <c r="R50" i="10"/>
  <c r="Q50" i="10"/>
  <c r="P50" i="10"/>
  <c r="E50" i="10"/>
  <c r="S49" i="10"/>
  <c r="R49" i="10"/>
  <c r="Q49" i="10"/>
  <c r="P49" i="10"/>
  <c r="E49" i="10"/>
  <c r="T49" i="10" s="1"/>
  <c r="U48" i="10"/>
  <c r="S48" i="10"/>
  <c r="R48" i="10"/>
  <c r="Q48" i="10"/>
  <c r="P48" i="10"/>
  <c r="E48" i="10"/>
  <c r="T48" i="10" s="1"/>
  <c r="T47" i="10"/>
  <c r="S47" i="10"/>
  <c r="R47" i="10"/>
  <c r="Q47" i="10"/>
  <c r="P47" i="10"/>
  <c r="E47" i="10"/>
  <c r="U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T45" i="10" s="1"/>
  <c r="S44" i="10"/>
  <c r="R44" i="10"/>
  <c r="Q44" i="10"/>
  <c r="P44" i="10"/>
  <c r="E44" i="10"/>
  <c r="S43" i="10"/>
  <c r="R43" i="10"/>
  <c r="Q43" i="10"/>
  <c r="P43" i="10"/>
  <c r="E43" i="10"/>
  <c r="U43" i="10" s="1"/>
  <c r="T42" i="10"/>
  <c r="S42" i="10"/>
  <c r="R42" i="10"/>
  <c r="Q42" i="10"/>
  <c r="P42" i="10"/>
  <c r="E42" i="10"/>
  <c r="U42" i="10" s="1"/>
  <c r="W40" i="10"/>
  <c r="V40" i="10"/>
  <c r="R40" i="10"/>
  <c r="O40" i="10"/>
  <c r="N40" i="10"/>
  <c r="M40" i="10"/>
  <c r="S40" i="10" s="1"/>
  <c r="L40" i="10"/>
  <c r="K40" i="10"/>
  <c r="J40" i="10"/>
  <c r="I40" i="10"/>
  <c r="H40" i="10"/>
  <c r="G40" i="10"/>
  <c r="F40" i="10"/>
  <c r="C40" i="10"/>
  <c r="B40" i="10"/>
  <c r="S39" i="10"/>
  <c r="R39" i="10"/>
  <c r="Q39" i="10"/>
  <c r="P39" i="10"/>
  <c r="E39" i="10"/>
  <c r="U38" i="10"/>
  <c r="T38" i="10"/>
  <c r="S38" i="10"/>
  <c r="R38" i="10"/>
  <c r="Q38" i="10"/>
  <c r="P38" i="10"/>
  <c r="E38" i="10"/>
  <c r="T37" i="10"/>
  <c r="S37" i="10"/>
  <c r="R37" i="10"/>
  <c r="Q37" i="10"/>
  <c r="P37" i="10"/>
  <c r="E37" i="10"/>
  <c r="U37" i="10" s="1"/>
  <c r="S36" i="10"/>
  <c r="R36" i="10"/>
  <c r="Q36" i="10"/>
  <c r="P36" i="10"/>
  <c r="E36" i="10"/>
  <c r="S35" i="10"/>
  <c r="R35" i="10"/>
  <c r="Q35" i="10"/>
  <c r="P35" i="10"/>
  <c r="E35" i="10"/>
  <c r="W33" i="10"/>
  <c r="V33" i="10"/>
  <c r="O33" i="10"/>
  <c r="N33" i="10"/>
  <c r="M33" i="10"/>
  <c r="S33" i="10" s="1"/>
  <c r="L33" i="10"/>
  <c r="R33" i="10" s="1"/>
  <c r="K33" i="10"/>
  <c r="J33" i="10"/>
  <c r="I33" i="10"/>
  <c r="Q33" i="10" s="1"/>
  <c r="H33" i="10"/>
  <c r="G33" i="10"/>
  <c r="F33" i="10"/>
  <c r="E33" i="10"/>
  <c r="C33" i="10"/>
  <c r="B33" i="10"/>
  <c r="T32" i="10"/>
  <c r="S32" i="10"/>
  <c r="R32" i="10"/>
  <c r="Q32" i="10"/>
  <c r="P32" i="10"/>
  <c r="E32" i="10"/>
  <c r="U32" i="10" s="1"/>
  <c r="W30" i="10"/>
  <c r="V30" i="10"/>
  <c r="S30" i="10"/>
  <c r="R30" i="10"/>
  <c r="O30" i="10"/>
  <c r="N30" i="10"/>
  <c r="M30" i="10"/>
  <c r="L30" i="10"/>
  <c r="K30" i="10"/>
  <c r="J30" i="10"/>
  <c r="I30" i="10"/>
  <c r="Q30" i="10" s="1"/>
  <c r="H30" i="10"/>
  <c r="P30" i="10" s="1"/>
  <c r="G30" i="10"/>
  <c r="F30" i="10"/>
  <c r="C30" i="10"/>
  <c r="B30" i="10"/>
  <c r="E30" i="10" s="1"/>
  <c r="U29" i="10"/>
  <c r="S29" i="10"/>
  <c r="R29" i="10"/>
  <c r="Q29" i="10"/>
  <c r="P29" i="10"/>
  <c r="E29" i="10"/>
  <c r="T29" i="10" s="1"/>
  <c r="U28" i="10"/>
  <c r="T28" i="10"/>
  <c r="S28" i="10"/>
  <c r="R28" i="10"/>
  <c r="Q28" i="10"/>
  <c r="P28" i="10"/>
  <c r="E28" i="10"/>
  <c r="S27" i="10"/>
  <c r="R27" i="10"/>
  <c r="Q27" i="10"/>
  <c r="P27" i="10"/>
  <c r="E27" i="10"/>
  <c r="S26" i="10"/>
  <c r="R26" i="10"/>
  <c r="Q26" i="10"/>
  <c r="P26" i="10"/>
  <c r="E26" i="10"/>
  <c r="T26" i="10" s="1"/>
  <c r="W24" i="10"/>
  <c r="V24" i="10"/>
  <c r="R24" i="10"/>
  <c r="O24" i="10"/>
  <c r="N24" i="10"/>
  <c r="M24" i="10"/>
  <c r="S24" i="10" s="1"/>
  <c r="L24" i="10"/>
  <c r="K24" i="10"/>
  <c r="J24" i="10"/>
  <c r="I24" i="10"/>
  <c r="H24" i="10"/>
  <c r="P24" i="10" s="1"/>
  <c r="G24" i="10"/>
  <c r="F24" i="10"/>
  <c r="C24" i="10"/>
  <c r="B24" i="10"/>
  <c r="E24" i="10" s="1"/>
  <c r="S23" i="10"/>
  <c r="R23" i="10"/>
  <c r="Q23" i="10"/>
  <c r="P23" i="10"/>
  <c r="E23" i="10"/>
  <c r="U23" i="10" s="1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T21" i="10" s="1"/>
  <c r="U20" i="10"/>
  <c r="S20" i="10"/>
  <c r="R20" i="10"/>
  <c r="Q20" i="10"/>
  <c r="P20" i="10"/>
  <c r="E20" i="10"/>
  <c r="T20" i="10" s="1"/>
  <c r="S19" i="10"/>
  <c r="R19" i="10"/>
  <c r="Q19" i="10"/>
  <c r="P19" i="10"/>
  <c r="E19" i="10"/>
  <c r="U19" i="10" s="1"/>
  <c r="T18" i="10"/>
  <c r="S18" i="10"/>
  <c r="R18" i="10"/>
  <c r="Q18" i="10"/>
  <c r="P18" i="10"/>
  <c r="E18" i="10"/>
  <c r="U18" i="10" s="1"/>
  <c r="S17" i="10"/>
  <c r="R17" i="10"/>
  <c r="Q17" i="10"/>
  <c r="P17" i="10"/>
  <c r="E17" i="10"/>
  <c r="T17" i="10" s="1"/>
  <c r="W15" i="10"/>
  <c r="V15" i="10"/>
  <c r="O15" i="10"/>
  <c r="N15" i="10"/>
  <c r="M15" i="10"/>
  <c r="S15" i="10" s="1"/>
  <c r="L15" i="10"/>
  <c r="R15" i="10" s="1"/>
  <c r="K15" i="10"/>
  <c r="J15" i="10"/>
  <c r="I15" i="10"/>
  <c r="Q15" i="10" s="1"/>
  <c r="H15" i="10"/>
  <c r="G15" i="10"/>
  <c r="F15" i="10"/>
  <c r="E15" i="10"/>
  <c r="C15" i="10"/>
  <c r="B15" i="10"/>
  <c r="U14" i="10"/>
  <c r="T14" i="10"/>
  <c r="S14" i="10"/>
  <c r="R14" i="10"/>
  <c r="Q14" i="10"/>
  <c r="P14" i="10"/>
  <c r="E14" i="10"/>
  <c r="S13" i="10"/>
  <c r="R13" i="10"/>
  <c r="Q13" i="10"/>
  <c r="P13" i="10"/>
  <c r="E13" i="10"/>
  <c r="U13" i="10" s="1"/>
  <c r="S12" i="10"/>
  <c r="R12" i="10"/>
  <c r="Q12" i="10"/>
  <c r="P12" i="10"/>
  <c r="E12" i="10"/>
  <c r="T12" i="10" s="1"/>
  <c r="U11" i="10"/>
  <c r="S11" i="10"/>
  <c r="R11" i="10"/>
  <c r="Q11" i="10"/>
  <c r="P11" i="10"/>
  <c r="E11" i="10"/>
  <c r="T11" i="10" s="1"/>
  <c r="S10" i="10"/>
  <c r="R10" i="10"/>
  <c r="Q10" i="10"/>
  <c r="P10" i="10"/>
  <c r="E10" i="10"/>
  <c r="T9" i="10"/>
  <c r="S9" i="10"/>
  <c r="R9" i="10"/>
  <c r="Q9" i="10"/>
  <c r="P9" i="10"/>
  <c r="E9" i="10"/>
  <c r="S93" i="9"/>
  <c r="R93" i="9"/>
  <c r="Q93" i="9"/>
  <c r="P93" i="9"/>
  <c r="E93" i="9"/>
  <c r="T93" i="9" s="1"/>
  <c r="U92" i="9"/>
  <c r="S92" i="9"/>
  <c r="R92" i="9"/>
  <c r="Q92" i="9"/>
  <c r="P92" i="9"/>
  <c r="E92" i="9"/>
  <c r="T92" i="9" s="1"/>
  <c r="S91" i="9"/>
  <c r="R91" i="9"/>
  <c r="Q91" i="9"/>
  <c r="P91" i="9"/>
  <c r="E91" i="9"/>
  <c r="U91" i="9" s="1"/>
  <c r="T90" i="9"/>
  <c r="S90" i="9"/>
  <c r="R90" i="9"/>
  <c r="Q90" i="9"/>
  <c r="P90" i="9"/>
  <c r="E90" i="9"/>
  <c r="U90" i="9" s="1"/>
  <c r="S89" i="9"/>
  <c r="R89" i="9"/>
  <c r="Q89" i="9"/>
  <c r="P89" i="9"/>
  <c r="E89" i="9"/>
  <c r="T89" i="9" s="1"/>
  <c r="U88" i="9"/>
  <c r="S88" i="9"/>
  <c r="R88" i="9"/>
  <c r="Q88" i="9"/>
  <c r="P88" i="9"/>
  <c r="E88" i="9"/>
  <c r="T88" i="9" s="1"/>
  <c r="S87" i="9"/>
  <c r="R87" i="9"/>
  <c r="Q87" i="9"/>
  <c r="P87" i="9"/>
  <c r="E87" i="9"/>
  <c r="U87" i="9" s="1"/>
  <c r="T86" i="9"/>
  <c r="S86" i="9"/>
  <c r="R86" i="9"/>
  <c r="Q86" i="9"/>
  <c r="P86" i="9"/>
  <c r="E86" i="9"/>
  <c r="U86" i="9" s="1"/>
  <c r="W72" i="9"/>
  <c r="V72" i="9"/>
  <c r="O72" i="9"/>
  <c r="N72" i="9"/>
  <c r="M72" i="9"/>
  <c r="S72" i="9" s="1"/>
  <c r="L72" i="9"/>
  <c r="K72" i="9"/>
  <c r="J72" i="9"/>
  <c r="I72" i="9"/>
  <c r="H72" i="9"/>
  <c r="G72" i="9"/>
  <c r="F72" i="9"/>
  <c r="C72" i="9"/>
  <c r="B72" i="9"/>
  <c r="W71" i="9"/>
  <c r="V71" i="9"/>
  <c r="O71" i="9"/>
  <c r="N71" i="9"/>
  <c r="R71" i="9" s="1"/>
  <c r="M71" i="9"/>
  <c r="S71" i="9" s="1"/>
  <c r="L71" i="9"/>
  <c r="K71" i="9"/>
  <c r="J71" i="9"/>
  <c r="I71" i="9"/>
  <c r="H71" i="9"/>
  <c r="G71" i="9"/>
  <c r="F71" i="9"/>
  <c r="C71" i="9"/>
  <c r="B71" i="9"/>
  <c r="E71" i="9" s="1"/>
  <c r="W70" i="9"/>
  <c r="V70" i="9"/>
  <c r="O70" i="9"/>
  <c r="N70" i="9"/>
  <c r="M70" i="9"/>
  <c r="S70" i="9" s="1"/>
  <c r="L70" i="9"/>
  <c r="R70" i="9" s="1"/>
  <c r="K70" i="9"/>
  <c r="J70" i="9"/>
  <c r="I70" i="9"/>
  <c r="Q70" i="9" s="1"/>
  <c r="H70" i="9"/>
  <c r="G70" i="9"/>
  <c r="F70" i="9"/>
  <c r="E70" i="9"/>
  <c r="C70" i="9"/>
  <c r="B70" i="9"/>
  <c r="S69" i="9"/>
  <c r="R69" i="9"/>
  <c r="Q69" i="9"/>
  <c r="P69" i="9"/>
  <c r="E69" i="9"/>
  <c r="U69" i="9" s="1"/>
  <c r="W67" i="9"/>
  <c r="V67" i="9"/>
  <c r="O67" i="9"/>
  <c r="N67" i="9"/>
  <c r="R67" i="9" s="1"/>
  <c r="M67" i="9"/>
  <c r="S67" i="9" s="1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S66" i="9" s="1"/>
  <c r="L66" i="9"/>
  <c r="R66" i="9" s="1"/>
  <c r="K66" i="9"/>
  <c r="J66" i="9"/>
  <c r="I66" i="9"/>
  <c r="H66" i="9"/>
  <c r="G66" i="9"/>
  <c r="F66" i="9"/>
  <c r="C66" i="9"/>
  <c r="E66" i="9" s="1"/>
  <c r="B66" i="9"/>
  <c r="S65" i="9"/>
  <c r="R65" i="9"/>
  <c r="Q65" i="9"/>
  <c r="P65" i="9"/>
  <c r="E65" i="9"/>
  <c r="T64" i="9"/>
  <c r="S64" i="9"/>
  <c r="R64" i="9"/>
  <c r="Q64" i="9"/>
  <c r="P64" i="9"/>
  <c r="E64" i="9"/>
  <c r="U64" i="9" s="1"/>
  <c r="S63" i="9"/>
  <c r="R63" i="9"/>
  <c r="Q63" i="9"/>
  <c r="P63" i="9"/>
  <c r="E63" i="9"/>
  <c r="T63" i="9" s="1"/>
  <c r="U62" i="9"/>
  <c r="S62" i="9"/>
  <c r="R62" i="9"/>
  <c r="Q62" i="9"/>
  <c r="P62" i="9"/>
  <c r="E62" i="9"/>
  <c r="T62" i="9" s="1"/>
  <c r="S61" i="9"/>
  <c r="R61" i="9"/>
  <c r="Q61" i="9"/>
  <c r="P61" i="9"/>
  <c r="E61" i="9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T58" i="9" s="1"/>
  <c r="T57" i="9"/>
  <c r="S57" i="9"/>
  <c r="R57" i="9"/>
  <c r="Q57" i="9"/>
  <c r="P57" i="9"/>
  <c r="E57" i="9"/>
  <c r="U57" i="9" s="1"/>
  <c r="S56" i="9"/>
  <c r="R56" i="9"/>
  <c r="Q56" i="9"/>
  <c r="P56" i="9"/>
  <c r="E56" i="9"/>
  <c r="S55" i="9"/>
  <c r="R55" i="9"/>
  <c r="Q55" i="9"/>
  <c r="P55" i="9"/>
  <c r="E55" i="9"/>
  <c r="T55" i="9" s="1"/>
  <c r="W53" i="9"/>
  <c r="V53" i="9"/>
  <c r="O53" i="9"/>
  <c r="N53" i="9"/>
  <c r="R53" i="9" s="1"/>
  <c r="M53" i="9"/>
  <c r="S53" i="9" s="1"/>
  <c r="L53" i="9"/>
  <c r="K53" i="9"/>
  <c r="J53" i="9"/>
  <c r="I53" i="9"/>
  <c r="H53" i="9"/>
  <c r="G53" i="9"/>
  <c r="F53" i="9"/>
  <c r="C53" i="9"/>
  <c r="B53" i="9"/>
  <c r="S52" i="9"/>
  <c r="R52" i="9"/>
  <c r="Q52" i="9"/>
  <c r="P52" i="9"/>
  <c r="E52" i="9"/>
  <c r="S51" i="9"/>
  <c r="R51" i="9"/>
  <c r="Q51" i="9"/>
  <c r="P51" i="9"/>
  <c r="E51" i="9"/>
  <c r="U51" i="9" s="1"/>
  <c r="S50" i="9"/>
  <c r="R50" i="9"/>
  <c r="Q50" i="9"/>
  <c r="P50" i="9"/>
  <c r="E50" i="9"/>
  <c r="T50" i="9" s="1"/>
  <c r="S49" i="9"/>
  <c r="R49" i="9"/>
  <c r="Q49" i="9"/>
  <c r="P49" i="9"/>
  <c r="E49" i="9"/>
  <c r="U48" i="9"/>
  <c r="T48" i="9"/>
  <c r="S48" i="9"/>
  <c r="R48" i="9"/>
  <c r="Q48" i="9"/>
  <c r="P48" i="9"/>
  <c r="E48" i="9"/>
  <c r="T47" i="9"/>
  <c r="S47" i="9"/>
  <c r="R47" i="9"/>
  <c r="Q47" i="9"/>
  <c r="P47" i="9"/>
  <c r="E47" i="9"/>
  <c r="U47" i="9" s="1"/>
  <c r="S46" i="9"/>
  <c r="R46" i="9"/>
  <c r="Q46" i="9"/>
  <c r="P46" i="9"/>
  <c r="E46" i="9"/>
  <c r="T46" i="9" s="1"/>
  <c r="S45" i="9"/>
  <c r="R45" i="9"/>
  <c r="Q45" i="9"/>
  <c r="P45" i="9"/>
  <c r="E45" i="9"/>
  <c r="S44" i="9"/>
  <c r="R44" i="9"/>
  <c r="Q44" i="9"/>
  <c r="P44" i="9"/>
  <c r="E44" i="9"/>
  <c r="T43" i="9"/>
  <c r="S43" i="9"/>
  <c r="R43" i="9"/>
  <c r="Q43" i="9"/>
  <c r="P43" i="9"/>
  <c r="E43" i="9"/>
  <c r="S42" i="9"/>
  <c r="R42" i="9"/>
  <c r="Q42" i="9"/>
  <c r="P42" i="9"/>
  <c r="E42" i="9"/>
  <c r="T42" i="9" s="1"/>
  <c r="W40" i="9"/>
  <c r="V40" i="9"/>
  <c r="R40" i="9"/>
  <c r="O40" i="9"/>
  <c r="N40" i="9"/>
  <c r="M40" i="9"/>
  <c r="S40" i="9" s="1"/>
  <c r="L40" i="9"/>
  <c r="K40" i="9"/>
  <c r="J40" i="9"/>
  <c r="I40" i="9"/>
  <c r="H40" i="9"/>
  <c r="G40" i="9"/>
  <c r="F40" i="9"/>
  <c r="C40" i="9"/>
  <c r="B40" i="9"/>
  <c r="E40" i="9" s="1"/>
  <c r="U39" i="9"/>
  <c r="T39" i="9"/>
  <c r="S39" i="9"/>
  <c r="R39" i="9"/>
  <c r="Q39" i="9"/>
  <c r="P39" i="9"/>
  <c r="E39" i="9"/>
  <c r="T38" i="9"/>
  <c r="S38" i="9"/>
  <c r="R38" i="9"/>
  <c r="Q38" i="9"/>
  <c r="P38" i="9"/>
  <c r="E38" i="9"/>
  <c r="U38" i="9" s="1"/>
  <c r="S37" i="9"/>
  <c r="R37" i="9"/>
  <c r="Q37" i="9"/>
  <c r="P37" i="9"/>
  <c r="E37" i="9"/>
  <c r="T37" i="9" s="1"/>
  <c r="S36" i="9"/>
  <c r="R36" i="9"/>
  <c r="Q36" i="9"/>
  <c r="U36" i="9" s="1"/>
  <c r="P36" i="9"/>
  <c r="E36" i="9"/>
  <c r="U35" i="9"/>
  <c r="T35" i="9"/>
  <c r="S35" i="9"/>
  <c r="R35" i="9"/>
  <c r="Q35" i="9"/>
  <c r="P35" i="9"/>
  <c r="E35" i="9"/>
  <c r="W33" i="9"/>
  <c r="V33" i="9"/>
  <c r="S33" i="9"/>
  <c r="O33" i="9"/>
  <c r="N33" i="9"/>
  <c r="M33" i="9"/>
  <c r="L33" i="9"/>
  <c r="R33" i="9" s="1"/>
  <c r="K33" i="9"/>
  <c r="J33" i="9"/>
  <c r="I33" i="9"/>
  <c r="Q33" i="9" s="1"/>
  <c r="H33" i="9"/>
  <c r="P33" i="9" s="1"/>
  <c r="G33" i="9"/>
  <c r="F33" i="9"/>
  <c r="C33" i="9"/>
  <c r="B33" i="9"/>
  <c r="E33" i="9" s="1"/>
  <c r="S32" i="9"/>
  <c r="R32" i="9"/>
  <c r="Q32" i="9"/>
  <c r="P32" i="9"/>
  <c r="E32" i="9"/>
  <c r="W30" i="9"/>
  <c r="V30" i="9"/>
  <c r="O30" i="9"/>
  <c r="N30" i="9"/>
  <c r="M30" i="9"/>
  <c r="S30" i="9" s="1"/>
  <c r="L30" i="9"/>
  <c r="R30" i="9" s="1"/>
  <c r="K30" i="9"/>
  <c r="J30" i="9"/>
  <c r="I30" i="9"/>
  <c r="H30" i="9"/>
  <c r="G30" i="9"/>
  <c r="F30" i="9"/>
  <c r="C30" i="9"/>
  <c r="E30" i="9" s="1"/>
  <c r="B30" i="9"/>
  <c r="S29" i="9"/>
  <c r="R29" i="9"/>
  <c r="Q29" i="9"/>
  <c r="P29" i="9"/>
  <c r="E29" i="9"/>
  <c r="T28" i="9"/>
  <c r="S28" i="9"/>
  <c r="R28" i="9"/>
  <c r="Q28" i="9"/>
  <c r="P28" i="9"/>
  <c r="E28" i="9"/>
  <c r="U28" i="9" s="1"/>
  <c r="S27" i="9"/>
  <c r="R27" i="9"/>
  <c r="Q27" i="9"/>
  <c r="P27" i="9"/>
  <c r="E27" i="9"/>
  <c r="T27" i="9" s="1"/>
  <c r="U26" i="9"/>
  <c r="S26" i="9"/>
  <c r="R26" i="9"/>
  <c r="Q26" i="9"/>
  <c r="P26" i="9"/>
  <c r="E26" i="9"/>
  <c r="T26" i="9" s="1"/>
  <c r="W24" i="9"/>
  <c r="V24" i="9"/>
  <c r="O24" i="9"/>
  <c r="N24" i="9"/>
  <c r="M24" i="9"/>
  <c r="S24" i="9" s="1"/>
  <c r="L24" i="9"/>
  <c r="R24" i="9" s="1"/>
  <c r="K24" i="9"/>
  <c r="J24" i="9"/>
  <c r="I24" i="9"/>
  <c r="H24" i="9"/>
  <c r="G24" i="9"/>
  <c r="F24" i="9"/>
  <c r="C24" i="9"/>
  <c r="B24" i="9"/>
  <c r="T23" i="9"/>
  <c r="S23" i="9"/>
  <c r="R23" i="9"/>
  <c r="Q23" i="9"/>
  <c r="P23" i="9"/>
  <c r="E23" i="9"/>
  <c r="U23" i="9" s="1"/>
  <c r="S22" i="9"/>
  <c r="R22" i="9"/>
  <c r="Q22" i="9"/>
  <c r="P22" i="9"/>
  <c r="E22" i="9"/>
  <c r="T22" i="9" s="1"/>
  <c r="U21" i="9"/>
  <c r="S21" i="9"/>
  <c r="R21" i="9"/>
  <c r="Q21" i="9"/>
  <c r="P21" i="9"/>
  <c r="E21" i="9"/>
  <c r="T21" i="9" s="1"/>
  <c r="S20" i="9"/>
  <c r="R20" i="9"/>
  <c r="Q20" i="9"/>
  <c r="P20" i="9"/>
  <c r="E20" i="9"/>
  <c r="T19" i="9"/>
  <c r="S19" i="9"/>
  <c r="R19" i="9"/>
  <c r="Q19" i="9"/>
  <c r="P19" i="9"/>
  <c r="E19" i="9"/>
  <c r="U19" i="9" s="1"/>
  <c r="S18" i="9"/>
  <c r="R18" i="9"/>
  <c r="Q18" i="9"/>
  <c r="P18" i="9"/>
  <c r="E18" i="9"/>
  <c r="T18" i="9" s="1"/>
  <c r="U17" i="9"/>
  <c r="S17" i="9"/>
  <c r="R17" i="9"/>
  <c r="Q17" i="9"/>
  <c r="P17" i="9"/>
  <c r="E17" i="9"/>
  <c r="T17" i="9" s="1"/>
  <c r="W15" i="9"/>
  <c r="V15" i="9"/>
  <c r="O15" i="9"/>
  <c r="N15" i="9"/>
  <c r="M15" i="9"/>
  <c r="S15" i="9" s="1"/>
  <c r="L15" i="9"/>
  <c r="R15" i="9" s="1"/>
  <c r="K15" i="9"/>
  <c r="J15" i="9"/>
  <c r="I15" i="9"/>
  <c r="H15" i="9"/>
  <c r="G15" i="9"/>
  <c r="F15" i="9"/>
  <c r="C15" i="9"/>
  <c r="B15" i="9"/>
  <c r="E15" i="9" s="1"/>
  <c r="T14" i="9"/>
  <c r="S14" i="9"/>
  <c r="R14" i="9"/>
  <c r="Q14" i="9"/>
  <c r="P14" i="9"/>
  <c r="E14" i="9"/>
  <c r="U14" i="9" s="1"/>
  <c r="S13" i="9"/>
  <c r="R13" i="9"/>
  <c r="Q13" i="9"/>
  <c r="P13" i="9"/>
  <c r="E13" i="9"/>
  <c r="T13" i="9" s="1"/>
  <c r="U12" i="9"/>
  <c r="S12" i="9"/>
  <c r="R12" i="9"/>
  <c r="Q12" i="9"/>
  <c r="P12" i="9"/>
  <c r="E12" i="9"/>
  <c r="T12" i="9" s="1"/>
  <c r="S11" i="9"/>
  <c r="R11" i="9"/>
  <c r="Q11" i="9"/>
  <c r="P11" i="9"/>
  <c r="E11" i="9"/>
  <c r="S10" i="9"/>
  <c r="R10" i="9"/>
  <c r="Q10" i="9"/>
  <c r="P10" i="9"/>
  <c r="T10" i="9" s="1"/>
  <c r="E10" i="9"/>
  <c r="S9" i="9"/>
  <c r="R9" i="9"/>
  <c r="Q9" i="9"/>
  <c r="P9" i="9"/>
  <c r="E9" i="9"/>
  <c r="U9" i="9" s="1"/>
  <c r="S93" i="8"/>
  <c r="R93" i="8"/>
  <c r="Q93" i="8"/>
  <c r="P93" i="8"/>
  <c r="E93" i="8"/>
  <c r="S92" i="8"/>
  <c r="R92" i="8"/>
  <c r="Q92" i="8"/>
  <c r="P92" i="8"/>
  <c r="E92" i="8"/>
  <c r="T91" i="8"/>
  <c r="S91" i="8"/>
  <c r="R91" i="8"/>
  <c r="Q91" i="8"/>
  <c r="P91" i="8"/>
  <c r="E91" i="8"/>
  <c r="U91" i="8" s="1"/>
  <c r="S90" i="8"/>
  <c r="R90" i="8"/>
  <c r="Q90" i="8"/>
  <c r="P90" i="8"/>
  <c r="E90" i="8"/>
  <c r="T90" i="8" s="1"/>
  <c r="S89" i="8"/>
  <c r="R89" i="8"/>
  <c r="Q89" i="8"/>
  <c r="P89" i="8"/>
  <c r="E89" i="8"/>
  <c r="S88" i="8"/>
  <c r="R88" i="8"/>
  <c r="Q88" i="8"/>
  <c r="P88" i="8"/>
  <c r="E88" i="8"/>
  <c r="T87" i="8"/>
  <c r="S87" i="8"/>
  <c r="R87" i="8"/>
  <c r="Q87" i="8"/>
  <c r="P87" i="8"/>
  <c r="E87" i="8"/>
  <c r="U87" i="8" s="1"/>
  <c r="S86" i="8"/>
  <c r="R86" i="8"/>
  <c r="Q86" i="8"/>
  <c r="P86" i="8"/>
  <c r="E86" i="8"/>
  <c r="T86" i="8" s="1"/>
  <c r="W72" i="8"/>
  <c r="V72" i="8"/>
  <c r="O72" i="8"/>
  <c r="N72" i="8"/>
  <c r="M72" i="8"/>
  <c r="S72" i="8" s="1"/>
  <c r="L72" i="8"/>
  <c r="K72" i="8"/>
  <c r="J72" i="8"/>
  <c r="I72" i="8"/>
  <c r="H72" i="8"/>
  <c r="G72" i="8"/>
  <c r="F72" i="8"/>
  <c r="C72" i="8"/>
  <c r="B72" i="8"/>
  <c r="W71" i="8"/>
  <c r="V71" i="8"/>
  <c r="O71" i="8"/>
  <c r="N71" i="8"/>
  <c r="R71" i="8" s="1"/>
  <c r="M71" i="8"/>
  <c r="S71" i="8" s="1"/>
  <c r="L71" i="8"/>
  <c r="K71" i="8"/>
  <c r="J71" i="8"/>
  <c r="I71" i="8"/>
  <c r="H71" i="8"/>
  <c r="G71" i="8"/>
  <c r="F71" i="8"/>
  <c r="C71" i="8"/>
  <c r="B71" i="8"/>
  <c r="E71" i="8" s="1"/>
  <c r="W70" i="8"/>
  <c r="V70" i="8"/>
  <c r="O70" i="8"/>
  <c r="N70" i="8"/>
  <c r="M70" i="8"/>
  <c r="S70" i="8" s="1"/>
  <c r="L70" i="8"/>
  <c r="R70" i="8" s="1"/>
  <c r="K70" i="8"/>
  <c r="J70" i="8"/>
  <c r="I70" i="8"/>
  <c r="Q70" i="8" s="1"/>
  <c r="H70" i="8"/>
  <c r="G70" i="8"/>
  <c r="F70" i="8"/>
  <c r="E70" i="8"/>
  <c r="C70" i="8"/>
  <c r="B70" i="8"/>
  <c r="S69" i="8"/>
  <c r="R69" i="8"/>
  <c r="Q69" i="8"/>
  <c r="P69" i="8"/>
  <c r="E69" i="8"/>
  <c r="U69" i="8" s="1"/>
  <c r="W67" i="8"/>
  <c r="V67" i="8"/>
  <c r="O67" i="8"/>
  <c r="N67" i="8"/>
  <c r="R67" i="8" s="1"/>
  <c r="M67" i="8"/>
  <c r="S67" i="8" s="1"/>
  <c r="L67" i="8"/>
  <c r="K67" i="8"/>
  <c r="J67" i="8"/>
  <c r="I67" i="8"/>
  <c r="H67" i="8"/>
  <c r="G67" i="8"/>
  <c r="F67" i="8"/>
  <c r="C67" i="8"/>
  <c r="B67" i="8"/>
  <c r="W66" i="8"/>
  <c r="V66" i="8"/>
  <c r="O66" i="8"/>
  <c r="N66" i="8"/>
  <c r="M66" i="8"/>
  <c r="S66" i="8" s="1"/>
  <c r="L66" i="8"/>
  <c r="R66" i="8" s="1"/>
  <c r="K66" i="8"/>
  <c r="J66" i="8"/>
  <c r="I66" i="8"/>
  <c r="H66" i="8"/>
  <c r="G66" i="8"/>
  <c r="F66" i="8"/>
  <c r="C66" i="8"/>
  <c r="E66" i="8" s="1"/>
  <c r="B66" i="8"/>
  <c r="S65" i="8"/>
  <c r="R65" i="8"/>
  <c r="Q65" i="8"/>
  <c r="P65" i="8"/>
  <c r="E65" i="8"/>
  <c r="S64" i="8"/>
  <c r="R64" i="8"/>
  <c r="Q64" i="8"/>
  <c r="P64" i="8"/>
  <c r="E64" i="8"/>
  <c r="U64" i="8" s="1"/>
  <c r="S63" i="8"/>
  <c r="R63" i="8"/>
  <c r="Q63" i="8"/>
  <c r="P63" i="8"/>
  <c r="E63" i="8"/>
  <c r="U63" i="8" s="1"/>
  <c r="U62" i="8"/>
  <c r="T62" i="8"/>
  <c r="S62" i="8"/>
  <c r="R62" i="8"/>
  <c r="Q62" i="8"/>
  <c r="P62" i="8"/>
  <c r="E62" i="8"/>
  <c r="T61" i="8"/>
  <c r="S61" i="8"/>
  <c r="R61" i="8"/>
  <c r="Q61" i="8"/>
  <c r="P61" i="8"/>
  <c r="E61" i="8"/>
  <c r="U61" i="8" s="1"/>
  <c r="V59" i="8"/>
  <c r="O59" i="8"/>
  <c r="N59" i="8"/>
  <c r="M59" i="8"/>
  <c r="S59" i="8" s="1"/>
  <c r="L59" i="8"/>
  <c r="R59" i="8" s="1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U56" i="8" s="1"/>
  <c r="S55" i="8"/>
  <c r="R55" i="8"/>
  <c r="Q55" i="8"/>
  <c r="P55" i="8"/>
  <c r="E55" i="8"/>
  <c r="U55" i="8" s="1"/>
  <c r="W53" i="8"/>
  <c r="V53" i="8"/>
  <c r="O53" i="8"/>
  <c r="N53" i="8"/>
  <c r="M53" i="8"/>
  <c r="S53" i="8" s="1"/>
  <c r="L53" i="8"/>
  <c r="R53" i="8" s="1"/>
  <c r="K53" i="8"/>
  <c r="J53" i="8"/>
  <c r="I53" i="8"/>
  <c r="H53" i="8"/>
  <c r="G53" i="8"/>
  <c r="F53" i="8"/>
  <c r="C53" i="8"/>
  <c r="B53" i="8"/>
  <c r="S52" i="8"/>
  <c r="R52" i="8"/>
  <c r="Q52" i="8"/>
  <c r="U52" i="8" s="1"/>
  <c r="P52" i="8"/>
  <c r="T52" i="8" s="1"/>
  <c r="E52" i="8"/>
  <c r="S51" i="8"/>
  <c r="R51" i="8"/>
  <c r="Q51" i="8"/>
  <c r="P51" i="8"/>
  <c r="T51" i="8" s="1"/>
  <c r="E51" i="8"/>
  <c r="U51" i="8" s="1"/>
  <c r="S50" i="8"/>
  <c r="R50" i="8"/>
  <c r="Q50" i="8"/>
  <c r="P50" i="8"/>
  <c r="E50" i="8"/>
  <c r="U50" i="8" s="1"/>
  <c r="S49" i="8"/>
  <c r="R49" i="8"/>
  <c r="Q49" i="8"/>
  <c r="P49" i="8"/>
  <c r="E49" i="8"/>
  <c r="U48" i="8"/>
  <c r="S48" i="8"/>
  <c r="R48" i="8"/>
  <c r="Q48" i="8"/>
  <c r="P48" i="8"/>
  <c r="E48" i="8"/>
  <c r="T48" i="8" s="1"/>
  <c r="T47" i="8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S44" i="8"/>
  <c r="R44" i="8"/>
  <c r="Q44" i="8"/>
  <c r="P44" i="8"/>
  <c r="T44" i="8" s="1"/>
  <c r="E44" i="8"/>
  <c r="S43" i="8"/>
  <c r="R43" i="8"/>
  <c r="Q43" i="8"/>
  <c r="P43" i="8"/>
  <c r="T43" i="8" s="1"/>
  <c r="E43" i="8"/>
  <c r="S42" i="8"/>
  <c r="R42" i="8"/>
  <c r="Q42" i="8"/>
  <c r="P42" i="8"/>
  <c r="E42" i="8"/>
  <c r="U42" i="8" s="1"/>
  <c r="W40" i="8"/>
  <c r="V40" i="8"/>
  <c r="R40" i="8"/>
  <c r="O40" i="8"/>
  <c r="N40" i="8"/>
  <c r="M40" i="8"/>
  <c r="S40" i="8" s="1"/>
  <c r="L40" i="8"/>
  <c r="K40" i="8"/>
  <c r="J40" i="8"/>
  <c r="I40" i="8"/>
  <c r="H40" i="8"/>
  <c r="G40" i="8"/>
  <c r="F40" i="8"/>
  <c r="C40" i="8"/>
  <c r="B40" i="8"/>
  <c r="E40" i="8" s="1"/>
  <c r="U39" i="8"/>
  <c r="T39" i="8"/>
  <c r="S39" i="8"/>
  <c r="R39" i="8"/>
  <c r="Q39" i="8"/>
  <c r="P39" i="8"/>
  <c r="E39" i="8"/>
  <c r="T38" i="8"/>
  <c r="S38" i="8"/>
  <c r="R38" i="8"/>
  <c r="Q38" i="8"/>
  <c r="P38" i="8"/>
  <c r="E38" i="8"/>
  <c r="U38" i="8" s="1"/>
  <c r="S37" i="8"/>
  <c r="R37" i="8"/>
  <c r="Q37" i="8"/>
  <c r="P37" i="8"/>
  <c r="E37" i="8"/>
  <c r="U37" i="8" s="1"/>
  <c r="S36" i="8"/>
  <c r="R36" i="8"/>
  <c r="Q36" i="8"/>
  <c r="U36" i="8" s="1"/>
  <c r="P36" i="8"/>
  <c r="T36" i="8" s="1"/>
  <c r="E36" i="8"/>
  <c r="S35" i="8"/>
  <c r="R35" i="8"/>
  <c r="Q35" i="8"/>
  <c r="U35" i="8" s="1"/>
  <c r="P35" i="8"/>
  <c r="T35" i="8" s="1"/>
  <c r="E35" i="8"/>
  <c r="W33" i="8"/>
  <c r="V33" i="8"/>
  <c r="O33" i="8"/>
  <c r="N33" i="8"/>
  <c r="M33" i="8"/>
  <c r="S33" i="8" s="1"/>
  <c r="L33" i="8"/>
  <c r="K33" i="8"/>
  <c r="J33" i="8"/>
  <c r="I33" i="8"/>
  <c r="H33" i="8"/>
  <c r="G33" i="8"/>
  <c r="F33" i="8"/>
  <c r="C33" i="8"/>
  <c r="B33" i="8"/>
  <c r="E33" i="8" s="1"/>
  <c r="S32" i="8"/>
  <c r="R32" i="8"/>
  <c r="Q32" i="8"/>
  <c r="P32" i="8"/>
  <c r="E32" i="8"/>
  <c r="U32" i="8" s="1"/>
  <c r="W30" i="8"/>
  <c r="V30" i="8"/>
  <c r="R30" i="8"/>
  <c r="O30" i="8"/>
  <c r="N30" i="8"/>
  <c r="M30" i="8"/>
  <c r="S30" i="8" s="1"/>
  <c r="L30" i="8"/>
  <c r="K30" i="8"/>
  <c r="J30" i="8"/>
  <c r="I30" i="8"/>
  <c r="H30" i="8"/>
  <c r="G30" i="8"/>
  <c r="F30" i="8"/>
  <c r="C30" i="8"/>
  <c r="B30" i="8"/>
  <c r="E30" i="8" s="1"/>
  <c r="U29" i="8"/>
  <c r="S29" i="8"/>
  <c r="R29" i="8"/>
  <c r="Q29" i="8"/>
  <c r="P29" i="8"/>
  <c r="E29" i="8"/>
  <c r="T29" i="8" s="1"/>
  <c r="T28" i="8"/>
  <c r="S28" i="8"/>
  <c r="R28" i="8"/>
  <c r="Q28" i="8"/>
  <c r="P28" i="8"/>
  <c r="E28" i="8"/>
  <c r="U28" i="8" s="1"/>
  <c r="S27" i="8"/>
  <c r="R27" i="8"/>
  <c r="Q27" i="8"/>
  <c r="P27" i="8"/>
  <c r="E27" i="8"/>
  <c r="U27" i="8" s="1"/>
  <c r="S26" i="8"/>
  <c r="R26" i="8"/>
  <c r="Q26" i="8"/>
  <c r="P26" i="8"/>
  <c r="E26" i="8"/>
  <c r="W24" i="8"/>
  <c r="V24" i="8"/>
  <c r="O24" i="8"/>
  <c r="N24" i="8"/>
  <c r="M24" i="8"/>
  <c r="S24" i="8" s="1"/>
  <c r="L24" i="8"/>
  <c r="R24" i="8" s="1"/>
  <c r="K24" i="8"/>
  <c r="J24" i="8"/>
  <c r="I24" i="8"/>
  <c r="H24" i="8"/>
  <c r="G24" i="8"/>
  <c r="F24" i="8"/>
  <c r="C24" i="8"/>
  <c r="B24" i="8"/>
  <c r="E24" i="8" s="1"/>
  <c r="T23" i="8"/>
  <c r="S23" i="8"/>
  <c r="R23" i="8"/>
  <c r="Q23" i="8"/>
  <c r="P23" i="8"/>
  <c r="E23" i="8"/>
  <c r="U23" i="8" s="1"/>
  <c r="S22" i="8"/>
  <c r="R22" i="8"/>
  <c r="Q22" i="8"/>
  <c r="P22" i="8"/>
  <c r="E22" i="8"/>
  <c r="U22" i="8" s="1"/>
  <c r="T21" i="8"/>
  <c r="S21" i="8"/>
  <c r="R21" i="8"/>
  <c r="Q21" i="8"/>
  <c r="P21" i="8"/>
  <c r="E21" i="8"/>
  <c r="U21" i="8" s="1"/>
  <c r="S20" i="8"/>
  <c r="R20" i="8"/>
  <c r="Q20" i="8"/>
  <c r="P20" i="8"/>
  <c r="E20" i="8"/>
  <c r="S19" i="8"/>
  <c r="R19" i="8"/>
  <c r="Q19" i="8"/>
  <c r="P19" i="8"/>
  <c r="E19" i="8"/>
  <c r="U19" i="8" s="1"/>
  <c r="S18" i="8"/>
  <c r="R18" i="8"/>
  <c r="Q18" i="8"/>
  <c r="P18" i="8"/>
  <c r="E18" i="8"/>
  <c r="U18" i="8" s="1"/>
  <c r="S17" i="8"/>
  <c r="R17" i="8"/>
  <c r="Q17" i="8"/>
  <c r="P17" i="8"/>
  <c r="E17" i="8"/>
  <c r="U17" i="8" s="1"/>
  <c r="W15" i="8"/>
  <c r="V15" i="8"/>
  <c r="O15" i="8"/>
  <c r="N15" i="8"/>
  <c r="M15" i="8"/>
  <c r="S15" i="8" s="1"/>
  <c r="L15" i="8"/>
  <c r="R15" i="8" s="1"/>
  <c r="K15" i="8"/>
  <c r="J15" i="8"/>
  <c r="I15" i="8"/>
  <c r="H15" i="8"/>
  <c r="G15" i="8"/>
  <c r="F15" i="8"/>
  <c r="E15" i="8"/>
  <c r="C15" i="8"/>
  <c r="B15" i="8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U10" i="8" s="1"/>
  <c r="S9" i="8"/>
  <c r="R9" i="8"/>
  <c r="Q9" i="8"/>
  <c r="P9" i="8"/>
  <c r="E9" i="8"/>
  <c r="U9" i="8" s="1"/>
  <c r="S93" i="7"/>
  <c r="R93" i="7"/>
  <c r="Q93" i="7"/>
  <c r="P93" i="7"/>
  <c r="E93" i="7"/>
  <c r="U93" i="7" s="1"/>
  <c r="S92" i="7"/>
  <c r="R92" i="7"/>
  <c r="Q92" i="7"/>
  <c r="P92" i="7"/>
  <c r="E92" i="7"/>
  <c r="U92" i="7" s="1"/>
  <c r="S91" i="7"/>
  <c r="R91" i="7"/>
  <c r="Q91" i="7"/>
  <c r="P91" i="7"/>
  <c r="E91" i="7"/>
  <c r="S90" i="7"/>
  <c r="R90" i="7"/>
  <c r="Q90" i="7"/>
  <c r="P90" i="7"/>
  <c r="E90" i="7"/>
  <c r="U90" i="7" s="1"/>
  <c r="T89" i="7"/>
  <c r="S89" i="7"/>
  <c r="R89" i="7"/>
  <c r="Q89" i="7"/>
  <c r="P89" i="7"/>
  <c r="E89" i="7"/>
  <c r="U89" i="7" s="1"/>
  <c r="S88" i="7"/>
  <c r="R88" i="7"/>
  <c r="Q88" i="7"/>
  <c r="P88" i="7"/>
  <c r="E88" i="7"/>
  <c r="U88" i="7" s="1"/>
  <c r="T87" i="7"/>
  <c r="S87" i="7"/>
  <c r="R87" i="7"/>
  <c r="Q87" i="7"/>
  <c r="P87" i="7"/>
  <c r="E87" i="7"/>
  <c r="U87" i="7" s="1"/>
  <c r="S86" i="7"/>
  <c r="R86" i="7"/>
  <c r="Q86" i="7"/>
  <c r="P86" i="7"/>
  <c r="E86" i="7"/>
  <c r="U86" i="7" s="1"/>
  <c r="W72" i="7"/>
  <c r="V72" i="7"/>
  <c r="O72" i="7"/>
  <c r="N72" i="7"/>
  <c r="R72" i="7" s="1"/>
  <c r="M72" i="7"/>
  <c r="S72" i="7" s="1"/>
  <c r="L72" i="7"/>
  <c r="K72" i="7"/>
  <c r="J72" i="7"/>
  <c r="I72" i="7"/>
  <c r="Q72" i="7" s="1"/>
  <c r="H72" i="7"/>
  <c r="G72" i="7"/>
  <c r="F72" i="7"/>
  <c r="C72" i="7"/>
  <c r="B72" i="7"/>
  <c r="E72" i="7" s="1"/>
  <c r="W71" i="7"/>
  <c r="V71" i="7"/>
  <c r="O71" i="7"/>
  <c r="N71" i="7"/>
  <c r="M71" i="7"/>
  <c r="S71" i="7" s="1"/>
  <c r="L71" i="7"/>
  <c r="K71" i="7"/>
  <c r="J71" i="7"/>
  <c r="I71" i="7"/>
  <c r="H71" i="7"/>
  <c r="G71" i="7"/>
  <c r="F71" i="7"/>
  <c r="C71" i="7"/>
  <c r="B71" i="7"/>
  <c r="E71" i="7" s="1"/>
  <c r="W70" i="7"/>
  <c r="V70" i="7"/>
  <c r="O70" i="7"/>
  <c r="N70" i="7"/>
  <c r="M70" i="7"/>
  <c r="S70" i="7" s="1"/>
  <c r="L70" i="7"/>
  <c r="K70" i="7"/>
  <c r="J70" i="7"/>
  <c r="I70" i="7"/>
  <c r="H70" i="7"/>
  <c r="G70" i="7"/>
  <c r="F70" i="7"/>
  <c r="C70" i="7"/>
  <c r="B70" i="7"/>
  <c r="E70" i="7" s="1"/>
  <c r="S69" i="7"/>
  <c r="R69" i="7"/>
  <c r="Q69" i="7"/>
  <c r="P69" i="7"/>
  <c r="E69" i="7"/>
  <c r="U69" i="7" s="1"/>
  <c r="W67" i="7"/>
  <c r="V67" i="7"/>
  <c r="O67" i="7"/>
  <c r="N67" i="7"/>
  <c r="M67" i="7"/>
  <c r="S67" i="7" s="1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S66" i="7" s="1"/>
  <c r="L66" i="7"/>
  <c r="R66" i="7" s="1"/>
  <c r="K66" i="7"/>
  <c r="J66" i="7"/>
  <c r="I66" i="7"/>
  <c r="H66" i="7"/>
  <c r="P66" i="7" s="1"/>
  <c r="G66" i="7"/>
  <c r="F66" i="7"/>
  <c r="E66" i="7"/>
  <c r="C66" i="7"/>
  <c r="B66" i="7"/>
  <c r="S65" i="7"/>
  <c r="R65" i="7"/>
  <c r="Q65" i="7"/>
  <c r="P65" i="7"/>
  <c r="E65" i="7"/>
  <c r="U65" i="7" s="1"/>
  <c r="S64" i="7"/>
  <c r="R64" i="7"/>
  <c r="Q64" i="7"/>
  <c r="P64" i="7"/>
  <c r="E64" i="7"/>
  <c r="U64" i="7" s="1"/>
  <c r="U63" i="7"/>
  <c r="S63" i="7"/>
  <c r="R63" i="7"/>
  <c r="Q63" i="7"/>
  <c r="P63" i="7"/>
  <c r="E63" i="7"/>
  <c r="T63" i="7" s="1"/>
  <c r="U62" i="7"/>
  <c r="T62" i="7"/>
  <c r="S62" i="7"/>
  <c r="R62" i="7"/>
  <c r="Q62" i="7"/>
  <c r="P62" i="7"/>
  <c r="E62" i="7"/>
  <c r="S61" i="7"/>
  <c r="R61" i="7"/>
  <c r="Q61" i="7"/>
  <c r="P61" i="7"/>
  <c r="E61" i="7"/>
  <c r="U61" i="7" s="1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E59" i="7"/>
  <c r="C59" i="7"/>
  <c r="B59" i="7"/>
  <c r="S58" i="7"/>
  <c r="R58" i="7"/>
  <c r="Q58" i="7"/>
  <c r="P58" i="7"/>
  <c r="E58" i="7"/>
  <c r="S57" i="7"/>
  <c r="R57" i="7"/>
  <c r="Q57" i="7"/>
  <c r="P57" i="7"/>
  <c r="E57" i="7"/>
  <c r="U57" i="7" s="1"/>
  <c r="S56" i="7"/>
  <c r="R56" i="7"/>
  <c r="Q56" i="7"/>
  <c r="P56" i="7"/>
  <c r="E56" i="7"/>
  <c r="U56" i="7" s="1"/>
  <c r="S55" i="7"/>
  <c r="R55" i="7"/>
  <c r="Q55" i="7"/>
  <c r="P55" i="7"/>
  <c r="E55" i="7"/>
  <c r="W53" i="7"/>
  <c r="V53" i="7"/>
  <c r="O53" i="7"/>
  <c r="N53" i="7"/>
  <c r="M53" i="7"/>
  <c r="S53" i="7" s="1"/>
  <c r="L53" i="7"/>
  <c r="R53" i="7" s="1"/>
  <c r="K53" i="7"/>
  <c r="J53" i="7"/>
  <c r="I53" i="7"/>
  <c r="H53" i="7"/>
  <c r="G53" i="7"/>
  <c r="F53" i="7"/>
  <c r="C53" i="7"/>
  <c r="B53" i="7"/>
  <c r="E53" i="7" s="1"/>
  <c r="S52" i="7"/>
  <c r="R52" i="7"/>
  <c r="Q52" i="7"/>
  <c r="P52" i="7"/>
  <c r="T52" i="7" s="1"/>
  <c r="E52" i="7"/>
  <c r="U52" i="7" s="1"/>
  <c r="S51" i="7"/>
  <c r="R51" i="7"/>
  <c r="Q51" i="7"/>
  <c r="P51" i="7"/>
  <c r="E51" i="7"/>
  <c r="S50" i="7"/>
  <c r="R50" i="7"/>
  <c r="Q50" i="7"/>
  <c r="P50" i="7"/>
  <c r="E50" i="7"/>
  <c r="S49" i="7"/>
  <c r="R49" i="7"/>
  <c r="Q49" i="7"/>
  <c r="P49" i="7"/>
  <c r="E49" i="7"/>
  <c r="T48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U46" i="7"/>
  <c r="T46" i="7"/>
  <c r="S46" i="7"/>
  <c r="R46" i="7"/>
  <c r="Q46" i="7"/>
  <c r="P46" i="7"/>
  <c r="E46" i="7"/>
  <c r="S45" i="7"/>
  <c r="R45" i="7"/>
  <c r="Q45" i="7"/>
  <c r="P45" i="7"/>
  <c r="E45" i="7"/>
  <c r="S44" i="7"/>
  <c r="R44" i="7"/>
  <c r="Q44" i="7"/>
  <c r="P44" i="7"/>
  <c r="T44" i="7" s="1"/>
  <c r="E44" i="7"/>
  <c r="U44" i="7" s="1"/>
  <c r="S43" i="7"/>
  <c r="R43" i="7"/>
  <c r="Q43" i="7"/>
  <c r="P43" i="7"/>
  <c r="E43" i="7"/>
  <c r="U43" i="7" s="1"/>
  <c r="U42" i="7"/>
  <c r="T42" i="7"/>
  <c r="S42" i="7"/>
  <c r="R42" i="7"/>
  <c r="Q42" i="7"/>
  <c r="P42" i="7"/>
  <c r="E42" i="7"/>
  <c r="W40" i="7"/>
  <c r="V40" i="7"/>
  <c r="O40" i="7"/>
  <c r="N40" i="7"/>
  <c r="M40" i="7"/>
  <c r="S40" i="7" s="1"/>
  <c r="L40" i="7"/>
  <c r="R40" i="7" s="1"/>
  <c r="K40" i="7"/>
  <c r="J40" i="7"/>
  <c r="I40" i="7"/>
  <c r="H40" i="7"/>
  <c r="G40" i="7"/>
  <c r="F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U38" i="7" s="1"/>
  <c r="U37" i="7"/>
  <c r="T37" i="7"/>
  <c r="S37" i="7"/>
  <c r="R37" i="7"/>
  <c r="Q37" i="7"/>
  <c r="P37" i="7"/>
  <c r="E37" i="7"/>
  <c r="S36" i="7"/>
  <c r="R36" i="7"/>
  <c r="Q36" i="7"/>
  <c r="P36" i="7"/>
  <c r="E36" i="7"/>
  <c r="T35" i="7"/>
  <c r="S35" i="7"/>
  <c r="R35" i="7"/>
  <c r="Q35" i="7"/>
  <c r="P35" i="7"/>
  <c r="E35" i="7"/>
  <c r="U35" i="7" s="1"/>
  <c r="W33" i="7"/>
  <c r="V33" i="7"/>
  <c r="S33" i="7"/>
  <c r="O33" i="7"/>
  <c r="N33" i="7"/>
  <c r="M33" i="7"/>
  <c r="L33" i="7"/>
  <c r="K33" i="7"/>
  <c r="J33" i="7"/>
  <c r="I33" i="7"/>
  <c r="Q33" i="7" s="1"/>
  <c r="H33" i="7"/>
  <c r="P33" i="7" s="1"/>
  <c r="G33" i="7"/>
  <c r="F33" i="7"/>
  <c r="C33" i="7"/>
  <c r="B33" i="7"/>
  <c r="S32" i="7"/>
  <c r="R32" i="7"/>
  <c r="Q32" i="7"/>
  <c r="U32" i="7" s="1"/>
  <c r="P32" i="7"/>
  <c r="T32" i="7" s="1"/>
  <c r="E32" i="7"/>
  <c r="W30" i="7"/>
  <c r="V30" i="7"/>
  <c r="O30" i="7"/>
  <c r="N30" i="7"/>
  <c r="M30" i="7"/>
  <c r="S30" i="7" s="1"/>
  <c r="L30" i="7"/>
  <c r="R30" i="7" s="1"/>
  <c r="K30" i="7"/>
  <c r="J30" i="7"/>
  <c r="I30" i="7"/>
  <c r="H30" i="7"/>
  <c r="G30" i="7"/>
  <c r="F30" i="7"/>
  <c r="C30" i="7"/>
  <c r="B30" i="7"/>
  <c r="E30" i="7" s="1"/>
  <c r="S29" i="7"/>
  <c r="R29" i="7"/>
  <c r="Q29" i="7"/>
  <c r="P29" i="7"/>
  <c r="E29" i="7"/>
  <c r="U29" i="7" s="1"/>
  <c r="S28" i="7"/>
  <c r="R28" i="7"/>
  <c r="Q28" i="7"/>
  <c r="P28" i="7"/>
  <c r="E28" i="7"/>
  <c r="U28" i="7" s="1"/>
  <c r="S27" i="7"/>
  <c r="R27" i="7"/>
  <c r="Q27" i="7"/>
  <c r="P27" i="7"/>
  <c r="E27" i="7"/>
  <c r="U27" i="7" s="1"/>
  <c r="U26" i="7"/>
  <c r="T26" i="7"/>
  <c r="S26" i="7"/>
  <c r="R26" i="7"/>
  <c r="Q26" i="7"/>
  <c r="P26" i="7"/>
  <c r="E26" i="7"/>
  <c r="W24" i="7"/>
  <c r="V24" i="7"/>
  <c r="O24" i="7"/>
  <c r="N24" i="7"/>
  <c r="M24" i="7"/>
  <c r="S24" i="7" s="1"/>
  <c r="L24" i="7"/>
  <c r="R24" i="7" s="1"/>
  <c r="K24" i="7"/>
  <c r="J24" i="7"/>
  <c r="I24" i="7"/>
  <c r="H24" i="7"/>
  <c r="G24" i="7"/>
  <c r="F24" i="7"/>
  <c r="C24" i="7"/>
  <c r="B24" i="7"/>
  <c r="S23" i="7"/>
  <c r="R23" i="7"/>
  <c r="Q23" i="7"/>
  <c r="P23" i="7"/>
  <c r="E23" i="7"/>
  <c r="U23" i="7" s="1"/>
  <c r="T22" i="7"/>
  <c r="S22" i="7"/>
  <c r="R22" i="7"/>
  <c r="Q22" i="7"/>
  <c r="P22" i="7"/>
  <c r="E22" i="7"/>
  <c r="U22" i="7" s="1"/>
  <c r="S21" i="7"/>
  <c r="R21" i="7"/>
  <c r="Q21" i="7"/>
  <c r="P21" i="7"/>
  <c r="E21" i="7"/>
  <c r="U21" i="7" s="1"/>
  <c r="T20" i="7"/>
  <c r="S20" i="7"/>
  <c r="R20" i="7"/>
  <c r="Q20" i="7"/>
  <c r="P20" i="7"/>
  <c r="E20" i="7"/>
  <c r="U20" i="7" s="1"/>
  <c r="S19" i="7"/>
  <c r="R19" i="7"/>
  <c r="Q19" i="7"/>
  <c r="P19" i="7"/>
  <c r="E19" i="7"/>
  <c r="U19" i="7" s="1"/>
  <c r="U18" i="7"/>
  <c r="T18" i="7"/>
  <c r="S18" i="7"/>
  <c r="R18" i="7"/>
  <c r="Q18" i="7"/>
  <c r="P18" i="7"/>
  <c r="E18" i="7"/>
  <c r="T17" i="7"/>
  <c r="S17" i="7"/>
  <c r="R17" i="7"/>
  <c r="Q17" i="7"/>
  <c r="P17" i="7"/>
  <c r="E17" i="7"/>
  <c r="U17" i="7" s="1"/>
  <c r="W15" i="7"/>
  <c r="V15" i="7"/>
  <c r="S15" i="7"/>
  <c r="O15" i="7"/>
  <c r="N15" i="7"/>
  <c r="M15" i="7"/>
  <c r="L15" i="7"/>
  <c r="R15" i="7" s="1"/>
  <c r="K15" i="7"/>
  <c r="J15" i="7"/>
  <c r="I15" i="7"/>
  <c r="H15" i="7"/>
  <c r="P15" i="7" s="1"/>
  <c r="G15" i="7"/>
  <c r="F15" i="7"/>
  <c r="C15" i="7"/>
  <c r="B15" i="7"/>
  <c r="E15" i="7" s="1"/>
  <c r="S14" i="7"/>
  <c r="R14" i="7"/>
  <c r="Q14" i="7"/>
  <c r="P14" i="7"/>
  <c r="E14" i="7"/>
  <c r="U14" i="7" s="1"/>
  <c r="S13" i="7"/>
  <c r="R13" i="7"/>
  <c r="Q13" i="7"/>
  <c r="P13" i="7"/>
  <c r="E13" i="7"/>
  <c r="U12" i="7"/>
  <c r="S12" i="7"/>
  <c r="R12" i="7"/>
  <c r="Q12" i="7"/>
  <c r="P12" i="7"/>
  <c r="E12" i="7"/>
  <c r="T12" i="7" s="1"/>
  <c r="T11" i="7"/>
  <c r="S11" i="7"/>
  <c r="R11" i="7"/>
  <c r="Q11" i="7"/>
  <c r="P11" i="7"/>
  <c r="E11" i="7"/>
  <c r="U11" i="7" s="1"/>
  <c r="S10" i="7"/>
  <c r="R10" i="7"/>
  <c r="Q10" i="7"/>
  <c r="P10" i="7"/>
  <c r="E10" i="7"/>
  <c r="S9" i="7"/>
  <c r="R9" i="7"/>
  <c r="Q9" i="7"/>
  <c r="P9" i="7"/>
  <c r="E9" i="7"/>
  <c r="S93" i="6"/>
  <c r="R93" i="6"/>
  <c r="Q93" i="6"/>
  <c r="P93" i="6"/>
  <c r="E93" i="6"/>
  <c r="T92" i="6"/>
  <c r="S92" i="6"/>
  <c r="R92" i="6"/>
  <c r="Q92" i="6"/>
  <c r="P92" i="6"/>
  <c r="E92" i="6"/>
  <c r="U92" i="6" s="1"/>
  <c r="S91" i="6"/>
  <c r="R91" i="6"/>
  <c r="Q91" i="6"/>
  <c r="P91" i="6"/>
  <c r="E91" i="6"/>
  <c r="U91" i="6" s="1"/>
  <c r="S90" i="6"/>
  <c r="R90" i="6"/>
  <c r="Q90" i="6"/>
  <c r="P90" i="6"/>
  <c r="E90" i="6"/>
  <c r="U90" i="6" s="1"/>
  <c r="S89" i="6"/>
  <c r="R89" i="6"/>
  <c r="Q89" i="6"/>
  <c r="P89" i="6"/>
  <c r="E89" i="6"/>
  <c r="S88" i="6"/>
  <c r="R88" i="6"/>
  <c r="Q88" i="6"/>
  <c r="P88" i="6"/>
  <c r="E88" i="6"/>
  <c r="U88" i="6" s="1"/>
  <c r="S87" i="6"/>
  <c r="R87" i="6"/>
  <c r="Q87" i="6"/>
  <c r="P87" i="6"/>
  <c r="E87" i="6"/>
  <c r="U87" i="6" s="1"/>
  <c r="S86" i="6"/>
  <c r="R86" i="6"/>
  <c r="Q86" i="6"/>
  <c r="P86" i="6"/>
  <c r="E86" i="6"/>
  <c r="U86" i="6" s="1"/>
  <c r="W72" i="6"/>
  <c r="V72" i="6"/>
  <c r="O72" i="6"/>
  <c r="N72" i="6"/>
  <c r="M72" i="6"/>
  <c r="S72" i="6" s="1"/>
  <c r="L72" i="6"/>
  <c r="K72" i="6"/>
  <c r="J72" i="6"/>
  <c r="I72" i="6"/>
  <c r="H72" i="6"/>
  <c r="G72" i="6"/>
  <c r="F72" i="6"/>
  <c r="C72" i="6"/>
  <c r="B72" i="6"/>
  <c r="W71" i="6"/>
  <c r="V71" i="6"/>
  <c r="O71" i="6"/>
  <c r="N71" i="6"/>
  <c r="M71" i="6"/>
  <c r="S71" i="6" s="1"/>
  <c r="L71" i="6"/>
  <c r="R71" i="6" s="1"/>
  <c r="K71" i="6"/>
  <c r="J71" i="6"/>
  <c r="I71" i="6"/>
  <c r="H71" i="6"/>
  <c r="G71" i="6"/>
  <c r="F71" i="6"/>
  <c r="C71" i="6"/>
  <c r="B71" i="6"/>
  <c r="E71" i="6" s="1"/>
  <c r="W70" i="6"/>
  <c r="V70" i="6"/>
  <c r="O70" i="6"/>
  <c r="N70" i="6"/>
  <c r="R70" i="6" s="1"/>
  <c r="M70" i="6"/>
  <c r="S70" i="6" s="1"/>
  <c r="L70" i="6"/>
  <c r="K70" i="6"/>
  <c r="J70" i="6"/>
  <c r="I70" i="6"/>
  <c r="H70" i="6"/>
  <c r="G70" i="6"/>
  <c r="F70" i="6"/>
  <c r="C70" i="6"/>
  <c r="B70" i="6"/>
  <c r="E70" i="6" s="1"/>
  <c r="S69" i="6"/>
  <c r="R69" i="6"/>
  <c r="Q69" i="6"/>
  <c r="P69" i="6"/>
  <c r="E69" i="6"/>
  <c r="W67" i="6"/>
  <c r="V67" i="6"/>
  <c r="O67" i="6"/>
  <c r="N67" i="6"/>
  <c r="M67" i="6"/>
  <c r="S67" i="6" s="1"/>
  <c r="L67" i="6"/>
  <c r="K67" i="6"/>
  <c r="J67" i="6"/>
  <c r="I67" i="6"/>
  <c r="H67" i="6"/>
  <c r="G67" i="6"/>
  <c r="F67" i="6"/>
  <c r="C67" i="6"/>
  <c r="E67" i="6" s="1"/>
  <c r="B67" i="6"/>
  <c r="W66" i="6"/>
  <c r="V66" i="6"/>
  <c r="O66" i="6"/>
  <c r="N66" i="6"/>
  <c r="M66" i="6"/>
  <c r="S66" i="6" s="1"/>
  <c r="L66" i="6"/>
  <c r="R66" i="6" s="1"/>
  <c r="K66" i="6"/>
  <c r="J66" i="6"/>
  <c r="I66" i="6"/>
  <c r="H66" i="6"/>
  <c r="G66" i="6"/>
  <c r="F66" i="6"/>
  <c r="C66" i="6"/>
  <c r="B66" i="6"/>
  <c r="S65" i="6"/>
  <c r="R65" i="6"/>
  <c r="Q65" i="6"/>
  <c r="P65" i="6"/>
  <c r="E65" i="6"/>
  <c r="U65" i="6" s="1"/>
  <c r="T64" i="6"/>
  <c r="S64" i="6"/>
  <c r="R64" i="6"/>
  <c r="Q64" i="6"/>
  <c r="P64" i="6"/>
  <c r="E64" i="6"/>
  <c r="U64" i="6" s="1"/>
  <c r="U63" i="6"/>
  <c r="S63" i="6"/>
  <c r="R63" i="6"/>
  <c r="Q63" i="6"/>
  <c r="P63" i="6"/>
  <c r="E63" i="6"/>
  <c r="T63" i="6" s="1"/>
  <c r="T62" i="6"/>
  <c r="S62" i="6"/>
  <c r="R62" i="6"/>
  <c r="Q62" i="6"/>
  <c r="P62" i="6"/>
  <c r="E62" i="6"/>
  <c r="U62" i="6" s="1"/>
  <c r="S61" i="6"/>
  <c r="R61" i="6"/>
  <c r="Q61" i="6"/>
  <c r="P61" i="6"/>
  <c r="E61" i="6"/>
  <c r="U61" i="6" s="1"/>
  <c r="V59" i="6"/>
  <c r="O59" i="6"/>
  <c r="N59" i="6"/>
  <c r="M59" i="6"/>
  <c r="S59" i="6" s="1"/>
  <c r="L59" i="6"/>
  <c r="R59" i="6" s="1"/>
  <c r="K59" i="6"/>
  <c r="J59" i="6"/>
  <c r="I59" i="6"/>
  <c r="H59" i="6"/>
  <c r="G59" i="6"/>
  <c r="F59" i="6"/>
  <c r="C59" i="6"/>
  <c r="B59" i="6"/>
  <c r="E59" i="6" s="1"/>
  <c r="T58" i="6"/>
  <c r="S58" i="6"/>
  <c r="R58" i="6"/>
  <c r="Q58" i="6"/>
  <c r="P58" i="6"/>
  <c r="E58" i="6"/>
  <c r="U58" i="6" s="1"/>
  <c r="S57" i="6"/>
  <c r="R57" i="6"/>
  <c r="Q57" i="6"/>
  <c r="P57" i="6"/>
  <c r="E57" i="6"/>
  <c r="U57" i="6" s="1"/>
  <c r="U56" i="6"/>
  <c r="T56" i="6"/>
  <c r="S56" i="6"/>
  <c r="R56" i="6"/>
  <c r="Q56" i="6"/>
  <c r="P56" i="6"/>
  <c r="E56" i="6"/>
  <c r="T55" i="6"/>
  <c r="S55" i="6"/>
  <c r="R55" i="6"/>
  <c r="Q55" i="6"/>
  <c r="P55" i="6"/>
  <c r="E55" i="6"/>
  <c r="U55" i="6" s="1"/>
  <c r="W53" i="6"/>
  <c r="V53" i="6"/>
  <c r="S53" i="6"/>
  <c r="O53" i="6"/>
  <c r="N53" i="6"/>
  <c r="M53" i="6"/>
  <c r="L53" i="6"/>
  <c r="R53" i="6" s="1"/>
  <c r="K53" i="6"/>
  <c r="J53" i="6"/>
  <c r="I53" i="6"/>
  <c r="H53" i="6"/>
  <c r="P53" i="6" s="1"/>
  <c r="G53" i="6"/>
  <c r="F53" i="6"/>
  <c r="C53" i="6"/>
  <c r="B53" i="6"/>
  <c r="E53" i="6" s="1"/>
  <c r="S52" i="6"/>
  <c r="R52" i="6"/>
  <c r="Q52" i="6"/>
  <c r="P52" i="6"/>
  <c r="E52" i="6"/>
  <c r="U52" i="6" s="1"/>
  <c r="S51" i="6"/>
  <c r="R51" i="6"/>
  <c r="Q51" i="6"/>
  <c r="U51" i="6" s="1"/>
  <c r="P51" i="6"/>
  <c r="T51" i="6" s="1"/>
  <c r="E51" i="6"/>
  <c r="T50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U48" i="6" s="1"/>
  <c r="U47" i="6"/>
  <c r="S47" i="6"/>
  <c r="R47" i="6"/>
  <c r="Q47" i="6"/>
  <c r="P47" i="6"/>
  <c r="E47" i="6"/>
  <c r="T47" i="6" s="1"/>
  <c r="U46" i="6"/>
  <c r="T46" i="6"/>
  <c r="S46" i="6"/>
  <c r="R46" i="6"/>
  <c r="Q46" i="6"/>
  <c r="P46" i="6"/>
  <c r="E46" i="6"/>
  <c r="S45" i="6"/>
  <c r="R45" i="6"/>
  <c r="Q45" i="6"/>
  <c r="P45" i="6"/>
  <c r="E45" i="6"/>
  <c r="U45" i="6" s="1"/>
  <c r="S44" i="6"/>
  <c r="R44" i="6"/>
  <c r="Q44" i="6"/>
  <c r="P44" i="6"/>
  <c r="E44" i="6"/>
  <c r="U44" i="6" s="1"/>
  <c r="S43" i="6"/>
  <c r="R43" i="6"/>
  <c r="Q43" i="6"/>
  <c r="P43" i="6"/>
  <c r="E43" i="6"/>
  <c r="U42" i="6"/>
  <c r="S42" i="6"/>
  <c r="R42" i="6"/>
  <c r="Q42" i="6"/>
  <c r="P42" i="6"/>
  <c r="E42" i="6"/>
  <c r="T42" i="6" s="1"/>
  <c r="W40" i="6"/>
  <c r="V40" i="6"/>
  <c r="O40" i="6"/>
  <c r="N40" i="6"/>
  <c r="M40" i="6"/>
  <c r="S40" i="6" s="1"/>
  <c r="L40" i="6"/>
  <c r="K40" i="6"/>
  <c r="J40" i="6"/>
  <c r="I40" i="6"/>
  <c r="Q40" i="6" s="1"/>
  <c r="H40" i="6"/>
  <c r="G40" i="6"/>
  <c r="F40" i="6"/>
  <c r="C40" i="6"/>
  <c r="B40" i="6"/>
  <c r="E40" i="6" s="1"/>
  <c r="S39" i="6"/>
  <c r="R39" i="6"/>
  <c r="Q39" i="6"/>
  <c r="P39" i="6"/>
  <c r="E39" i="6"/>
  <c r="U39" i="6" s="1"/>
  <c r="U38" i="6"/>
  <c r="T38" i="6"/>
  <c r="S38" i="6"/>
  <c r="R38" i="6"/>
  <c r="Q38" i="6"/>
  <c r="P38" i="6"/>
  <c r="E38" i="6"/>
  <c r="S37" i="6"/>
  <c r="R37" i="6"/>
  <c r="Q37" i="6"/>
  <c r="P37" i="6"/>
  <c r="E37" i="6"/>
  <c r="S36" i="6"/>
  <c r="R36" i="6"/>
  <c r="Q36" i="6"/>
  <c r="P36" i="6"/>
  <c r="E36" i="6"/>
  <c r="U36" i="6" s="1"/>
  <c r="S35" i="6"/>
  <c r="R35" i="6"/>
  <c r="Q35" i="6"/>
  <c r="P35" i="6"/>
  <c r="E35" i="6"/>
  <c r="W33" i="6"/>
  <c r="V33" i="6"/>
  <c r="O33" i="6"/>
  <c r="N33" i="6"/>
  <c r="M33" i="6"/>
  <c r="S33" i="6" s="1"/>
  <c r="L33" i="6"/>
  <c r="K33" i="6"/>
  <c r="J33" i="6"/>
  <c r="I33" i="6"/>
  <c r="H33" i="6"/>
  <c r="G33" i="6"/>
  <c r="F33" i="6"/>
  <c r="E33" i="6"/>
  <c r="C33" i="6"/>
  <c r="B33" i="6"/>
  <c r="S32" i="6"/>
  <c r="R32" i="6"/>
  <c r="Q32" i="6"/>
  <c r="U32" i="6" s="1"/>
  <c r="P32" i="6"/>
  <c r="T32" i="6" s="1"/>
  <c r="E32" i="6"/>
  <c r="W30" i="6"/>
  <c r="V30" i="6"/>
  <c r="O30" i="6"/>
  <c r="N30" i="6"/>
  <c r="M30" i="6"/>
  <c r="S30" i="6" s="1"/>
  <c r="L30" i="6"/>
  <c r="R30" i="6" s="1"/>
  <c r="K30" i="6"/>
  <c r="J30" i="6"/>
  <c r="I30" i="6"/>
  <c r="Q30" i="6" s="1"/>
  <c r="H30" i="6"/>
  <c r="G30" i="6"/>
  <c r="F30" i="6"/>
  <c r="C30" i="6"/>
  <c r="B30" i="6"/>
  <c r="E30" i="6" s="1"/>
  <c r="S29" i="6"/>
  <c r="R29" i="6"/>
  <c r="Q29" i="6"/>
  <c r="P29" i="6"/>
  <c r="E29" i="6"/>
  <c r="U29" i="6" s="1"/>
  <c r="U28" i="6"/>
  <c r="T28" i="6"/>
  <c r="S28" i="6"/>
  <c r="R28" i="6"/>
  <c r="Q28" i="6"/>
  <c r="P28" i="6"/>
  <c r="E28" i="6"/>
  <c r="S27" i="6"/>
  <c r="R27" i="6"/>
  <c r="Q27" i="6"/>
  <c r="P27" i="6"/>
  <c r="E27" i="6"/>
  <c r="S26" i="6"/>
  <c r="R26" i="6"/>
  <c r="Q26" i="6"/>
  <c r="P26" i="6"/>
  <c r="E26" i="6"/>
  <c r="U26" i="6" s="1"/>
  <c r="W24" i="6"/>
  <c r="V24" i="6"/>
  <c r="O24" i="6"/>
  <c r="N24" i="6"/>
  <c r="M24" i="6"/>
  <c r="S24" i="6" s="1"/>
  <c r="L24" i="6"/>
  <c r="R24" i="6" s="1"/>
  <c r="K24" i="6"/>
  <c r="J24" i="6"/>
  <c r="I24" i="6"/>
  <c r="H24" i="6"/>
  <c r="G24" i="6"/>
  <c r="F24" i="6"/>
  <c r="C24" i="6"/>
  <c r="B24" i="6"/>
  <c r="U23" i="6"/>
  <c r="T23" i="6"/>
  <c r="S23" i="6"/>
  <c r="R23" i="6"/>
  <c r="Q23" i="6"/>
  <c r="P23" i="6"/>
  <c r="E23" i="6"/>
  <c r="U22" i="6"/>
  <c r="T22" i="6"/>
  <c r="S22" i="6"/>
  <c r="R22" i="6"/>
  <c r="Q22" i="6"/>
  <c r="P22" i="6"/>
  <c r="E22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U19" i="6"/>
  <c r="S19" i="6"/>
  <c r="R19" i="6"/>
  <c r="Q19" i="6"/>
  <c r="P19" i="6"/>
  <c r="E19" i="6"/>
  <c r="T19" i="6" s="1"/>
  <c r="U18" i="6"/>
  <c r="T18" i="6"/>
  <c r="S18" i="6"/>
  <c r="R18" i="6"/>
  <c r="Q18" i="6"/>
  <c r="P18" i="6"/>
  <c r="E18" i="6"/>
  <c r="S17" i="6"/>
  <c r="R17" i="6"/>
  <c r="Q17" i="6"/>
  <c r="P17" i="6"/>
  <c r="E17" i="6"/>
  <c r="U17" i="6" s="1"/>
  <c r="W15" i="6"/>
  <c r="V15" i="6"/>
  <c r="O15" i="6"/>
  <c r="N15" i="6"/>
  <c r="R15" i="6" s="1"/>
  <c r="M15" i="6"/>
  <c r="S15" i="6" s="1"/>
  <c r="L15" i="6"/>
  <c r="K15" i="6"/>
  <c r="J15" i="6"/>
  <c r="I15" i="6"/>
  <c r="H15" i="6"/>
  <c r="G15" i="6"/>
  <c r="F15" i="6"/>
  <c r="C15" i="6"/>
  <c r="B15" i="6"/>
  <c r="E15" i="6" s="1"/>
  <c r="U14" i="6"/>
  <c r="S14" i="6"/>
  <c r="R14" i="6"/>
  <c r="Q14" i="6"/>
  <c r="P14" i="6"/>
  <c r="E14" i="6"/>
  <c r="T14" i="6" s="1"/>
  <c r="T13" i="6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T10" i="6" s="1"/>
  <c r="E10" i="6"/>
  <c r="S9" i="6"/>
  <c r="R9" i="6"/>
  <c r="Q9" i="6"/>
  <c r="P9" i="6"/>
  <c r="E9" i="6"/>
  <c r="T93" i="5"/>
  <c r="S93" i="5"/>
  <c r="R93" i="5"/>
  <c r="Q93" i="5"/>
  <c r="P93" i="5"/>
  <c r="E93" i="5"/>
  <c r="U93" i="5" s="1"/>
  <c r="S92" i="5"/>
  <c r="R92" i="5"/>
  <c r="Q92" i="5"/>
  <c r="P92" i="5"/>
  <c r="E92" i="5"/>
  <c r="U92" i="5" s="1"/>
  <c r="U91" i="5"/>
  <c r="S91" i="5"/>
  <c r="R91" i="5"/>
  <c r="Q91" i="5"/>
  <c r="P91" i="5"/>
  <c r="E91" i="5"/>
  <c r="T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U88" i="5" s="1"/>
  <c r="T87" i="5"/>
  <c r="S87" i="5"/>
  <c r="R87" i="5"/>
  <c r="Q87" i="5"/>
  <c r="P87" i="5"/>
  <c r="E87" i="5"/>
  <c r="U87" i="5" s="1"/>
  <c r="U86" i="5"/>
  <c r="S86" i="5"/>
  <c r="R86" i="5"/>
  <c r="Q86" i="5"/>
  <c r="P86" i="5"/>
  <c r="E86" i="5"/>
  <c r="T86" i="5" s="1"/>
  <c r="W72" i="5"/>
  <c r="V72" i="5"/>
  <c r="O72" i="5"/>
  <c r="N72" i="5"/>
  <c r="M72" i="5"/>
  <c r="S72" i="5" s="1"/>
  <c r="L72" i="5"/>
  <c r="K72" i="5"/>
  <c r="J72" i="5"/>
  <c r="I72" i="5"/>
  <c r="H72" i="5"/>
  <c r="G72" i="5"/>
  <c r="F72" i="5"/>
  <c r="C72" i="5"/>
  <c r="B72" i="5"/>
  <c r="W71" i="5"/>
  <c r="V71" i="5"/>
  <c r="S71" i="5"/>
  <c r="O71" i="5"/>
  <c r="N71" i="5"/>
  <c r="M71" i="5"/>
  <c r="L71" i="5"/>
  <c r="R71" i="5" s="1"/>
  <c r="K71" i="5"/>
  <c r="J71" i="5"/>
  <c r="I71" i="5"/>
  <c r="Q71" i="5" s="1"/>
  <c r="H71" i="5"/>
  <c r="G71" i="5"/>
  <c r="F71" i="5"/>
  <c r="C71" i="5"/>
  <c r="B71" i="5"/>
  <c r="E71" i="5" s="1"/>
  <c r="W70" i="5"/>
  <c r="V70" i="5"/>
  <c r="R70" i="5"/>
  <c r="O70" i="5"/>
  <c r="N70" i="5"/>
  <c r="M70" i="5"/>
  <c r="S70" i="5" s="1"/>
  <c r="L70" i="5"/>
  <c r="K70" i="5"/>
  <c r="J70" i="5"/>
  <c r="I70" i="5"/>
  <c r="H70" i="5"/>
  <c r="P70" i="5" s="1"/>
  <c r="G70" i="5"/>
  <c r="F70" i="5"/>
  <c r="C70" i="5"/>
  <c r="B70" i="5"/>
  <c r="S69" i="5"/>
  <c r="R69" i="5"/>
  <c r="Q69" i="5"/>
  <c r="P69" i="5"/>
  <c r="E69" i="5"/>
  <c r="W67" i="5"/>
  <c r="V67" i="5"/>
  <c r="O67" i="5"/>
  <c r="N67" i="5"/>
  <c r="M67" i="5"/>
  <c r="S67" i="5" s="1"/>
  <c r="L67" i="5"/>
  <c r="K67" i="5"/>
  <c r="J67" i="5"/>
  <c r="I67" i="5"/>
  <c r="H67" i="5"/>
  <c r="G67" i="5"/>
  <c r="F67" i="5"/>
  <c r="C67" i="5"/>
  <c r="B67" i="5"/>
  <c r="W66" i="5"/>
  <c r="V66" i="5"/>
  <c r="S66" i="5"/>
  <c r="O66" i="5"/>
  <c r="N66" i="5"/>
  <c r="M66" i="5"/>
  <c r="L66" i="5"/>
  <c r="R66" i="5" s="1"/>
  <c r="K66" i="5"/>
  <c r="J66" i="5"/>
  <c r="I66" i="5"/>
  <c r="Q66" i="5" s="1"/>
  <c r="H66" i="5"/>
  <c r="G66" i="5"/>
  <c r="F66" i="5"/>
  <c r="C66" i="5"/>
  <c r="B66" i="5"/>
  <c r="E66" i="5" s="1"/>
  <c r="T65" i="5"/>
  <c r="S65" i="5"/>
  <c r="R65" i="5"/>
  <c r="Q65" i="5"/>
  <c r="P65" i="5"/>
  <c r="E65" i="5"/>
  <c r="U65" i="5" s="1"/>
  <c r="S64" i="5"/>
  <c r="R64" i="5"/>
  <c r="Q64" i="5"/>
  <c r="P64" i="5"/>
  <c r="E64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U61" i="5"/>
  <c r="T61" i="5"/>
  <c r="S61" i="5"/>
  <c r="R61" i="5"/>
  <c r="Q61" i="5"/>
  <c r="P61" i="5"/>
  <c r="E61" i="5"/>
  <c r="V59" i="5"/>
  <c r="S59" i="5"/>
  <c r="O59" i="5"/>
  <c r="N59" i="5"/>
  <c r="M59" i="5"/>
  <c r="L59" i="5"/>
  <c r="R59" i="5" s="1"/>
  <c r="K59" i="5"/>
  <c r="J59" i="5"/>
  <c r="I59" i="5"/>
  <c r="H59" i="5"/>
  <c r="G59" i="5"/>
  <c r="F59" i="5"/>
  <c r="C59" i="5"/>
  <c r="B59" i="5"/>
  <c r="E59" i="5" s="1"/>
  <c r="S58" i="5"/>
  <c r="R58" i="5"/>
  <c r="Q58" i="5"/>
  <c r="P58" i="5"/>
  <c r="E58" i="5"/>
  <c r="U58" i="5" s="1"/>
  <c r="S57" i="5"/>
  <c r="R57" i="5"/>
  <c r="Q57" i="5"/>
  <c r="P57" i="5"/>
  <c r="E57" i="5"/>
  <c r="U57" i="5" s="1"/>
  <c r="T56" i="5"/>
  <c r="S56" i="5"/>
  <c r="R56" i="5"/>
  <c r="Q56" i="5"/>
  <c r="P56" i="5"/>
  <c r="E56" i="5"/>
  <c r="U56" i="5" s="1"/>
  <c r="T55" i="5"/>
  <c r="S55" i="5"/>
  <c r="R55" i="5"/>
  <c r="Q55" i="5"/>
  <c r="P55" i="5"/>
  <c r="E55" i="5"/>
  <c r="U55" i="5" s="1"/>
  <c r="W53" i="5"/>
  <c r="V53" i="5"/>
  <c r="O53" i="5"/>
  <c r="N53" i="5"/>
  <c r="M53" i="5"/>
  <c r="S53" i="5" s="1"/>
  <c r="L53" i="5"/>
  <c r="R53" i="5" s="1"/>
  <c r="K53" i="5"/>
  <c r="J53" i="5"/>
  <c r="I53" i="5"/>
  <c r="Q53" i="5" s="1"/>
  <c r="H53" i="5"/>
  <c r="G53" i="5"/>
  <c r="F53" i="5"/>
  <c r="C53" i="5"/>
  <c r="B53" i="5"/>
  <c r="S52" i="5"/>
  <c r="R52" i="5"/>
  <c r="Q52" i="5"/>
  <c r="P52" i="5"/>
  <c r="E52" i="5"/>
  <c r="U51" i="5"/>
  <c r="S51" i="5"/>
  <c r="R51" i="5"/>
  <c r="Q51" i="5"/>
  <c r="P51" i="5"/>
  <c r="E51" i="5"/>
  <c r="T51" i="5" s="1"/>
  <c r="T50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S45" i="5"/>
  <c r="R45" i="5"/>
  <c r="Q45" i="5"/>
  <c r="P45" i="5"/>
  <c r="E45" i="5"/>
  <c r="U45" i="5" s="1"/>
  <c r="S44" i="5"/>
  <c r="R44" i="5"/>
  <c r="Q44" i="5"/>
  <c r="P44" i="5"/>
  <c r="E44" i="5"/>
  <c r="U43" i="5"/>
  <c r="S43" i="5"/>
  <c r="R43" i="5"/>
  <c r="Q43" i="5"/>
  <c r="P43" i="5"/>
  <c r="E43" i="5"/>
  <c r="T43" i="5" s="1"/>
  <c r="T42" i="5"/>
  <c r="S42" i="5"/>
  <c r="R42" i="5"/>
  <c r="Q42" i="5"/>
  <c r="P42" i="5"/>
  <c r="E42" i="5"/>
  <c r="U42" i="5" s="1"/>
  <c r="W40" i="5"/>
  <c r="V40" i="5"/>
  <c r="R40" i="5"/>
  <c r="O40" i="5"/>
  <c r="N40" i="5"/>
  <c r="M40" i="5"/>
  <c r="S40" i="5" s="1"/>
  <c r="L40" i="5"/>
  <c r="K40" i="5"/>
  <c r="J40" i="5"/>
  <c r="I40" i="5"/>
  <c r="H40" i="5"/>
  <c r="P40" i="5" s="1"/>
  <c r="G40" i="5"/>
  <c r="F40" i="5"/>
  <c r="C40" i="5"/>
  <c r="B40" i="5"/>
  <c r="S39" i="5"/>
  <c r="R39" i="5"/>
  <c r="Q39" i="5"/>
  <c r="P39" i="5"/>
  <c r="E39" i="5"/>
  <c r="S38" i="5"/>
  <c r="R38" i="5"/>
  <c r="Q38" i="5"/>
  <c r="P38" i="5"/>
  <c r="E38" i="5"/>
  <c r="S37" i="5"/>
  <c r="R37" i="5"/>
  <c r="Q37" i="5"/>
  <c r="P37" i="5"/>
  <c r="E37" i="5"/>
  <c r="U37" i="5" s="1"/>
  <c r="S36" i="5"/>
  <c r="R36" i="5"/>
  <c r="Q36" i="5"/>
  <c r="P36" i="5"/>
  <c r="E36" i="5"/>
  <c r="U36" i="5" s="1"/>
  <c r="U35" i="5"/>
  <c r="T35" i="5"/>
  <c r="S35" i="5"/>
  <c r="R35" i="5"/>
  <c r="Q35" i="5"/>
  <c r="P35" i="5"/>
  <c r="E35" i="5"/>
  <c r="W33" i="5"/>
  <c r="V33" i="5"/>
  <c r="O33" i="5"/>
  <c r="N33" i="5"/>
  <c r="M33" i="5"/>
  <c r="S33" i="5" s="1"/>
  <c r="L33" i="5"/>
  <c r="R33" i="5" s="1"/>
  <c r="K33" i="5"/>
  <c r="J33" i="5"/>
  <c r="I33" i="5"/>
  <c r="H33" i="5"/>
  <c r="G33" i="5"/>
  <c r="F33" i="5"/>
  <c r="C33" i="5"/>
  <c r="E33" i="5" s="1"/>
  <c r="B33" i="5"/>
  <c r="S32" i="5"/>
  <c r="R32" i="5"/>
  <c r="Q32" i="5"/>
  <c r="P32" i="5"/>
  <c r="E32" i="5"/>
  <c r="W30" i="5"/>
  <c r="V30" i="5"/>
  <c r="O30" i="5"/>
  <c r="N30" i="5"/>
  <c r="R30" i="5" s="1"/>
  <c r="M30" i="5"/>
  <c r="S30" i="5" s="1"/>
  <c r="L30" i="5"/>
  <c r="K30" i="5"/>
  <c r="J30" i="5"/>
  <c r="I30" i="5"/>
  <c r="H30" i="5"/>
  <c r="G30" i="5"/>
  <c r="F30" i="5"/>
  <c r="C30" i="5"/>
  <c r="B30" i="5"/>
  <c r="S29" i="5"/>
  <c r="R29" i="5"/>
  <c r="Q29" i="5"/>
  <c r="P29" i="5"/>
  <c r="E29" i="5"/>
  <c r="U28" i="5"/>
  <c r="T28" i="5"/>
  <c r="S28" i="5"/>
  <c r="R28" i="5"/>
  <c r="Q28" i="5"/>
  <c r="P28" i="5"/>
  <c r="E28" i="5"/>
  <c r="T27" i="5"/>
  <c r="S27" i="5"/>
  <c r="R27" i="5"/>
  <c r="Q27" i="5"/>
  <c r="P27" i="5"/>
  <c r="E27" i="5"/>
  <c r="U27" i="5" s="1"/>
  <c r="S26" i="5"/>
  <c r="R26" i="5"/>
  <c r="Q26" i="5"/>
  <c r="P26" i="5"/>
  <c r="E26" i="5"/>
  <c r="U26" i="5" s="1"/>
  <c r="W24" i="5"/>
  <c r="V24" i="5"/>
  <c r="R24" i="5"/>
  <c r="O24" i="5"/>
  <c r="N24" i="5"/>
  <c r="M24" i="5"/>
  <c r="S24" i="5" s="1"/>
  <c r="L24" i="5"/>
  <c r="K24" i="5"/>
  <c r="J24" i="5"/>
  <c r="I24" i="5"/>
  <c r="H24" i="5"/>
  <c r="P24" i="5" s="1"/>
  <c r="G24" i="5"/>
  <c r="F24" i="5"/>
  <c r="E24" i="5"/>
  <c r="C24" i="5"/>
  <c r="B24" i="5"/>
  <c r="T23" i="5"/>
  <c r="S23" i="5"/>
  <c r="R23" i="5"/>
  <c r="Q23" i="5"/>
  <c r="P23" i="5"/>
  <c r="E23" i="5"/>
  <c r="U23" i="5" s="1"/>
  <c r="T22" i="5"/>
  <c r="S22" i="5"/>
  <c r="R22" i="5"/>
  <c r="Q22" i="5"/>
  <c r="P22" i="5"/>
  <c r="E22" i="5"/>
  <c r="U22" i="5" s="1"/>
  <c r="S21" i="5"/>
  <c r="R21" i="5"/>
  <c r="Q21" i="5"/>
  <c r="P21" i="5"/>
  <c r="E21" i="5"/>
  <c r="U21" i="5" s="1"/>
  <c r="U20" i="5"/>
  <c r="T20" i="5"/>
  <c r="S20" i="5"/>
  <c r="R20" i="5"/>
  <c r="Q20" i="5"/>
  <c r="P20" i="5"/>
  <c r="E20" i="5"/>
  <c r="S19" i="5"/>
  <c r="R19" i="5"/>
  <c r="Q19" i="5"/>
  <c r="P19" i="5"/>
  <c r="E19" i="5"/>
  <c r="S18" i="5"/>
  <c r="R18" i="5"/>
  <c r="Q18" i="5"/>
  <c r="P18" i="5"/>
  <c r="E18" i="5"/>
  <c r="U18" i="5" s="1"/>
  <c r="S17" i="5"/>
  <c r="R17" i="5"/>
  <c r="Q17" i="5"/>
  <c r="P17" i="5"/>
  <c r="E17" i="5"/>
  <c r="U17" i="5" s="1"/>
  <c r="W15" i="5"/>
  <c r="V15" i="5"/>
  <c r="O15" i="5"/>
  <c r="N15" i="5"/>
  <c r="R15" i="5" s="1"/>
  <c r="M15" i="5"/>
  <c r="S15" i="5" s="1"/>
  <c r="L15" i="5"/>
  <c r="K15" i="5"/>
  <c r="J15" i="5"/>
  <c r="I15" i="5"/>
  <c r="H15" i="5"/>
  <c r="P15" i="5" s="1"/>
  <c r="G15" i="5"/>
  <c r="F15" i="5"/>
  <c r="E15" i="5"/>
  <c r="C15" i="5"/>
  <c r="B15" i="5"/>
  <c r="T14" i="5"/>
  <c r="S14" i="5"/>
  <c r="R14" i="5"/>
  <c r="Q14" i="5"/>
  <c r="P14" i="5"/>
  <c r="E14" i="5"/>
  <c r="U14" i="5" s="1"/>
  <c r="S13" i="5"/>
  <c r="R13" i="5"/>
  <c r="Q13" i="5"/>
  <c r="P13" i="5"/>
  <c r="E13" i="5"/>
  <c r="U13" i="5" s="1"/>
  <c r="S12" i="5"/>
  <c r="R12" i="5"/>
  <c r="Q12" i="5"/>
  <c r="P12" i="5"/>
  <c r="E12" i="5"/>
  <c r="U12" i="5" s="1"/>
  <c r="U11" i="5"/>
  <c r="T11" i="5"/>
  <c r="S11" i="5"/>
  <c r="R11" i="5"/>
  <c r="Q11" i="5"/>
  <c r="P11" i="5"/>
  <c r="E11" i="5"/>
  <c r="S10" i="5"/>
  <c r="R10" i="5"/>
  <c r="Q10" i="5"/>
  <c r="P10" i="5"/>
  <c r="E10" i="5"/>
  <c r="T9" i="5"/>
  <c r="S9" i="5"/>
  <c r="R9" i="5"/>
  <c r="Q9" i="5"/>
  <c r="P9" i="5"/>
  <c r="E9" i="5"/>
  <c r="U9" i="5" s="1"/>
  <c r="S93" i="4"/>
  <c r="R93" i="4"/>
  <c r="Q93" i="4"/>
  <c r="P93" i="4"/>
  <c r="E93" i="4"/>
  <c r="U93" i="4" s="1"/>
  <c r="U92" i="4"/>
  <c r="T92" i="4"/>
  <c r="S92" i="4"/>
  <c r="R92" i="4"/>
  <c r="Q92" i="4"/>
  <c r="P92" i="4"/>
  <c r="E92" i="4"/>
  <c r="T91" i="4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U89" i="4" s="1"/>
  <c r="U88" i="4"/>
  <c r="T88" i="4"/>
  <c r="S88" i="4"/>
  <c r="R88" i="4"/>
  <c r="Q88" i="4"/>
  <c r="P88" i="4"/>
  <c r="E88" i="4"/>
  <c r="U87" i="4"/>
  <c r="T87" i="4"/>
  <c r="S87" i="4"/>
  <c r="R87" i="4"/>
  <c r="Q87" i="4"/>
  <c r="P87" i="4"/>
  <c r="E87" i="4"/>
  <c r="S86" i="4"/>
  <c r="R86" i="4"/>
  <c r="Q86" i="4"/>
  <c r="P86" i="4"/>
  <c r="E86" i="4"/>
  <c r="W72" i="4"/>
  <c r="V72" i="4"/>
  <c r="O72" i="4"/>
  <c r="N72" i="4"/>
  <c r="M72" i="4"/>
  <c r="S72" i="4" s="1"/>
  <c r="L72" i="4"/>
  <c r="K72" i="4"/>
  <c r="J72" i="4"/>
  <c r="I72" i="4"/>
  <c r="H72" i="4"/>
  <c r="G72" i="4"/>
  <c r="F72" i="4"/>
  <c r="C72" i="4"/>
  <c r="B72" i="4"/>
  <c r="W71" i="4"/>
  <c r="V71" i="4"/>
  <c r="O71" i="4"/>
  <c r="N71" i="4"/>
  <c r="M71" i="4"/>
  <c r="S71" i="4" s="1"/>
  <c r="L71" i="4"/>
  <c r="R71" i="4" s="1"/>
  <c r="K71" i="4"/>
  <c r="J71" i="4"/>
  <c r="I71" i="4"/>
  <c r="H71" i="4"/>
  <c r="G71" i="4"/>
  <c r="F71" i="4"/>
  <c r="C71" i="4"/>
  <c r="B71" i="4"/>
  <c r="E71" i="4" s="1"/>
  <c r="W70" i="4"/>
  <c r="V70" i="4"/>
  <c r="O70" i="4"/>
  <c r="N70" i="4"/>
  <c r="M70" i="4"/>
  <c r="S70" i="4" s="1"/>
  <c r="L70" i="4"/>
  <c r="R70" i="4" s="1"/>
  <c r="K70" i="4"/>
  <c r="J70" i="4"/>
  <c r="I70" i="4"/>
  <c r="H70" i="4"/>
  <c r="G70" i="4"/>
  <c r="F70" i="4"/>
  <c r="C70" i="4"/>
  <c r="B70" i="4"/>
  <c r="E70" i="4" s="1"/>
  <c r="T69" i="4"/>
  <c r="S69" i="4"/>
  <c r="R69" i="4"/>
  <c r="Q69" i="4"/>
  <c r="P69" i="4"/>
  <c r="E69" i="4"/>
  <c r="U69" i="4" s="1"/>
  <c r="W67" i="4"/>
  <c r="V67" i="4"/>
  <c r="O67" i="4"/>
  <c r="N67" i="4"/>
  <c r="M67" i="4"/>
  <c r="S67" i="4" s="1"/>
  <c r="L67" i="4"/>
  <c r="K67" i="4"/>
  <c r="J67" i="4"/>
  <c r="I67" i="4"/>
  <c r="H67" i="4"/>
  <c r="G67" i="4"/>
  <c r="F67" i="4"/>
  <c r="C67" i="4"/>
  <c r="B67" i="4"/>
  <c r="W66" i="4"/>
  <c r="V66" i="4"/>
  <c r="R66" i="4"/>
  <c r="O66" i="4"/>
  <c r="N66" i="4"/>
  <c r="M66" i="4"/>
  <c r="S66" i="4" s="1"/>
  <c r="L66" i="4"/>
  <c r="K66" i="4"/>
  <c r="J66" i="4"/>
  <c r="I66" i="4"/>
  <c r="H66" i="4"/>
  <c r="G66" i="4"/>
  <c r="F66" i="4"/>
  <c r="E66" i="4"/>
  <c r="C66" i="4"/>
  <c r="B66" i="4"/>
  <c r="S65" i="4"/>
  <c r="R65" i="4"/>
  <c r="Q65" i="4"/>
  <c r="P65" i="4"/>
  <c r="E65" i="4"/>
  <c r="U65" i="4" s="1"/>
  <c r="S64" i="4"/>
  <c r="R64" i="4"/>
  <c r="Q64" i="4"/>
  <c r="P64" i="4"/>
  <c r="E64" i="4"/>
  <c r="U64" i="4" s="1"/>
  <c r="S63" i="4"/>
  <c r="R63" i="4"/>
  <c r="Q63" i="4"/>
  <c r="P63" i="4"/>
  <c r="E63" i="4"/>
  <c r="U62" i="4"/>
  <c r="T62" i="4"/>
  <c r="S62" i="4"/>
  <c r="R62" i="4"/>
  <c r="Q62" i="4"/>
  <c r="P62" i="4"/>
  <c r="E62" i="4"/>
  <c r="T61" i="4"/>
  <c r="S61" i="4"/>
  <c r="R61" i="4"/>
  <c r="Q61" i="4"/>
  <c r="P61" i="4"/>
  <c r="E61" i="4"/>
  <c r="U61" i="4" s="1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U56" i="4" s="1"/>
  <c r="S55" i="4"/>
  <c r="R55" i="4"/>
  <c r="Q55" i="4"/>
  <c r="P55" i="4"/>
  <c r="E55" i="4"/>
  <c r="W53" i="4"/>
  <c r="V53" i="4"/>
  <c r="R53" i="4"/>
  <c r="O53" i="4"/>
  <c r="N53" i="4"/>
  <c r="M53" i="4"/>
  <c r="S53" i="4" s="1"/>
  <c r="L53" i="4"/>
  <c r="K53" i="4"/>
  <c r="J53" i="4"/>
  <c r="I53" i="4"/>
  <c r="H53" i="4"/>
  <c r="G53" i="4"/>
  <c r="F53" i="4"/>
  <c r="C53" i="4"/>
  <c r="B53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U49" i="4"/>
  <c r="T49" i="4"/>
  <c r="S49" i="4"/>
  <c r="R49" i="4"/>
  <c r="Q49" i="4"/>
  <c r="P49" i="4"/>
  <c r="E49" i="4"/>
  <c r="T48" i="4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U45" i="4"/>
  <c r="T45" i="4"/>
  <c r="S45" i="4"/>
  <c r="R45" i="4"/>
  <c r="Q45" i="4"/>
  <c r="P45" i="4"/>
  <c r="E45" i="4"/>
  <c r="T44" i="4"/>
  <c r="S44" i="4"/>
  <c r="R44" i="4"/>
  <c r="Q44" i="4"/>
  <c r="P44" i="4"/>
  <c r="E44" i="4"/>
  <c r="U44" i="4" s="1"/>
  <c r="S43" i="4"/>
  <c r="R43" i="4"/>
  <c r="Q43" i="4"/>
  <c r="P43" i="4"/>
  <c r="E43" i="4"/>
  <c r="T43" i="4" s="1"/>
  <c r="S42" i="4"/>
  <c r="R42" i="4"/>
  <c r="Q42" i="4"/>
  <c r="P42" i="4"/>
  <c r="E42" i="4"/>
  <c r="W40" i="4"/>
  <c r="V40" i="4"/>
  <c r="R40" i="4"/>
  <c r="O40" i="4"/>
  <c r="N40" i="4"/>
  <c r="M40" i="4"/>
  <c r="S40" i="4" s="1"/>
  <c r="L40" i="4"/>
  <c r="K40" i="4"/>
  <c r="J40" i="4"/>
  <c r="I40" i="4"/>
  <c r="Q40" i="4" s="1"/>
  <c r="H40" i="4"/>
  <c r="G40" i="4"/>
  <c r="F40" i="4"/>
  <c r="C40" i="4"/>
  <c r="B40" i="4"/>
  <c r="E40" i="4" s="1"/>
  <c r="U39" i="4"/>
  <c r="T39" i="4"/>
  <c r="S39" i="4"/>
  <c r="R39" i="4"/>
  <c r="Q39" i="4"/>
  <c r="P39" i="4"/>
  <c r="E39" i="4"/>
  <c r="S38" i="4"/>
  <c r="R38" i="4"/>
  <c r="Q38" i="4"/>
  <c r="P38" i="4"/>
  <c r="E38" i="4"/>
  <c r="S37" i="4"/>
  <c r="R37" i="4"/>
  <c r="Q37" i="4"/>
  <c r="P37" i="4"/>
  <c r="E37" i="4"/>
  <c r="U36" i="4"/>
  <c r="S36" i="4"/>
  <c r="R36" i="4"/>
  <c r="Q36" i="4"/>
  <c r="P36" i="4"/>
  <c r="E36" i="4"/>
  <c r="T36" i="4" s="1"/>
  <c r="U35" i="4"/>
  <c r="T35" i="4"/>
  <c r="S35" i="4"/>
  <c r="R35" i="4"/>
  <c r="Q35" i="4"/>
  <c r="P35" i="4"/>
  <c r="E35" i="4"/>
  <c r="W33" i="4"/>
  <c r="V33" i="4"/>
  <c r="S33" i="4"/>
  <c r="O33" i="4"/>
  <c r="N33" i="4"/>
  <c r="M33" i="4"/>
  <c r="L33" i="4"/>
  <c r="K33" i="4"/>
  <c r="J33" i="4"/>
  <c r="I33" i="4"/>
  <c r="Q33" i="4" s="1"/>
  <c r="H33" i="4"/>
  <c r="P33" i="4" s="1"/>
  <c r="G33" i="4"/>
  <c r="F33" i="4"/>
  <c r="C33" i="4"/>
  <c r="B33" i="4"/>
  <c r="S32" i="4"/>
  <c r="R32" i="4"/>
  <c r="Q32" i="4"/>
  <c r="P32" i="4"/>
  <c r="E32" i="4"/>
  <c r="W30" i="4"/>
  <c r="V30" i="4"/>
  <c r="O30" i="4"/>
  <c r="N30" i="4"/>
  <c r="M30" i="4"/>
  <c r="S30" i="4" s="1"/>
  <c r="L30" i="4"/>
  <c r="K30" i="4"/>
  <c r="J30" i="4"/>
  <c r="I30" i="4"/>
  <c r="Q30" i="4" s="1"/>
  <c r="H30" i="4"/>
  <c r="G30" i="4"/>
  <c r="F30" i="4"/>
  <c r="C30" i="4"/>
  <c r="E30" i="4" s="1"/>
  <c r="B30" i="4"/>
  <c r="S29" i="4"/>
  <c r="R29" i="4"/>
  <c r="Q29" i="4"/>
  <c r="P29" i="4"/>
  <c r="T29" i="4" s="1"/>
  <c r="E29" i="4"/>
  <c r="S28" i="4"/>
  <c r="R28" i="4"/>
  <c r="Q28" i="4"/>
  <c r="P28" i="4"/>
  <c r="E28" i="4"/>
  <c r="U28" i="4" s="1"/>
  <c r="S27" i="4"/>
  <c r="R27" i="4"/>
  <c r="Q27" i="4"/>
  <c r="P27" i="4"/>
  <c r="E27" i="4"/>
  <c r="S26" i="4"/>
  <c r="R26" i="4"/>
  <c r="Q26" i="4"/>
  <c r="P26" i="4"/>
  <c r="E26" i="4"/>
  <c r="U26" i="4" s="1"/>
  <c r="W24" i="4"/>
  <c r="V24" i="4"/>
  <c r="O24" i="4"/>
  <c r="N24" i="4"/>
  <c r="M24" i="4"/>
  <c r="S24" i="4" s="1"/>
  <c r="L24" i="4"/>
  <c r="R24" i="4" s="1"/>
  <c r="K24" i="4"/>
  <c r="J24" i="4"/>
  <c r="I24" i="4"/>
  <c r="Q24" i="4" s="1"/>
  <c r="H24" i="4"/>
  <c r="G24" i="4"/>
  <c r="F24" i="4"/>
  <c r="C24" i="4"/>
  <c r="B24" i="4"/>
  <c r="T23" i="4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U21" i="4" s="1"/>
  <c r="U20" i="4"/>
  <c r="S20" i="4"/>
  <c r="R20" i="4"/>
  <c r="Q20" i="4"/>
  <c r="P20" i="4"/>
  <c r="E20" i="4"/>
  <c r="T20" i="4" s="1"/>
  <c r="S19" i="4"/>
  <c r="R19" i="4"/>
  <c r="Q19" i="4"/>
  <c r="P19" i="4"/>
  <c r="E19" i="4"/>
  <c r="S18" i="4"/>
  <c r="R18" i="4"/>
  <c r="Q18" i="4"/>
  <c r="P18" i="4"/>
  <c r="E18" i="4"/>
  <c r="S17" i="4"/>
  <c r="R17" i="4"/>
  <c r="Q17" i="4"/>
  <c r="P17" i="4"/>
  <c r="E17" i="4"/>
  <c r="U17" i="4" s="1"/>
  <c r="W15" i="4"/>
  <c r="V15" i="4"/>
  <c r="O15" i="4"/>
  <c r="N15" i="4"/>
  <c r="M15" i="4"/>
  <c r="S15" i="4" s="1"/>
  <c r="L15" i="4"/>
  <c r="R15" i="4" s="1"/>
  <c r="K15" i="4"/>
  <c r="J15" i="4"/>
  <c r="I15" i="4"/>
  <c r="Q15" i="4" s="1"/>
  <c r="H15" i="4"/>
  <c r="G15" i="4"/>
  <c r="F15" i="4"/>
  <c r="C15" i="4"/>
  <c r="B15" i="4"/>
  <c r="T14" i="4"/>
  <c r="S14" i="4"/>
  <c r="R14" i="4"/>
  <c r="Q14" i="4"/>
  <c r="P14" i="4"/>
  <c r="E14" i="4"/>
  <c r="U14" i="4" s="1"/>
  <c r="S13" i="4"/>
  <c r="R13" i="4"/>
  <c r="Q13" i="4"/>
  <c r="P13" i="4"/>
  <c r="E13" i="4"/>
  <c r="S12" i="4"/>
  <c r="R12" i="4"/>
  <c r="Q12" i="4"/>
  <c r="P12" i="4"/>
  <c r="E12" i="4"/>
  <c r="U12" i="4" s="1"/>
  <c r="U11" i="4"/>
  <c r="S11" i="4"/>
  <c r="R11" i="4"/>
  <c r="Q11" i="4"/>
  <c r="P11" i="4"/>
  <c r="E11" i="4"/>
  <c r="T11" i="4" s="1"/>
  <c r="S10" i="4"/>
  <c r="R10" i="4"/>
  <c r="Q10" i="4"/>
  <c r="P10" i="4"/>
  <c r="E10" i="4"/>
  <c r="S9" i="4"/>
  <c r="R9" i="4"/>
  <c r="Q9" i="4"/>
  <c r="P9" i="4"/>
  <c r="E9" i="4"/>
  <c r="S93" i="3"/>
  <c r="R93" i="3"/>
  <c r="Q93" i="3"/>
  <c r="P93" i="3"/>
  <c r="E93" i="3"/>
  <c r="U93" i="3" s="1"/>
  <c r="U92" i="3"/>
  <c r="S92" i="3"/>
  <c r="R92" i="3"/>
  <c r="Q92" i="3"/>
  <c r="P92" i="3"/>
  <c r="E92" i="3"/>
  <c r="T92" i="3" s="1"/>
  <c r="T91" i="3"/>
  <c r="S91" i="3"/>
  <c r="R91" i="3"/>
  <c r="Q91" i="3"/>
  <c r="P91" i="3"/>
  <c r="E91" i="3"/>
  <c r="U91" i="3" s="1"/>
  <c r="U90" i="3"/>
  <c r="S90" i="3"/>
  <c r="R90" i="3"/>
  <c r="Q90" i="3"/>
  <c r="P90" i="3"/>
  <c r="E90" i="3"/>
  <c r="T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T87" i="3"/>
  <c r="S87" i="3"/>
  <c r="R87" i="3"/>
  <c r="Q87" i="3"/>
  <c r="P87" i="3"/>
  <c r="E87" i="3"/>
  <c r="U87" i="3" s="1"/>
  <c r="U86" i="3"/>
  <c r="S86" i="3"/>
  <c r="R86" i="3"/>
  <c r="Q86" i="3"/>
  <c r="P86" i="3"/>
  <c r="E86" i="3"/>
  <c r="T86" i="3" s="1"/>
  <c r="W72" i="3"/>
  <c r="V72" i="3"/>
  <c r="O72" i="3"/>
  <c r="N72" i="3"/>
  <c r="M72" i="3"/>
  <c r="S72" i="3" s="1"/>
  <c r="L72" i="3"/>
  <c r="K72" i="3"/>
  <c r="J72" i="3"/>
  <c r="I72" i="3"/>
  <c r="H72" i="3"/>
  <c r="G72" i="3"/>
  <c r="F72" i="3"/>
  <c r="C72" i="3"/>
  <c r="B72" i="3"/>
  <c r="W71" i="3"/>
  <c r="V71" i="3"/>
  <c r="O71" i="3"/>
  <c r="N71" i="3"/>
  <c r="M71" i="3"/>
  <c r="S71" i="3" s="1"/>
  <c r="L71" i="3"/>
  <c r="R71" i="3" s="1"/>
  <c r="K71" i="3"/>
  <c r="J71" i="3"/>
  <c r="I71" i="3"/>
  <c r="H71" i="3"/>
  <c r="G71" i="3"/>
  <c r="F71" i="3"/>
  <c r="C71" i="3"/>
  <c r="B71" i="3"/>
  <c r="E71" i="3" s="1"/>
  <c r="W70" i="3"/>
  <c r="V70" i="3"/>
  <c r="O70" i="3"/>
  <c r="N70" i="3"/>
  <c r="M70" i="3"/>
  <c r="S70" i="3" s="1"/>
  <c r="L70" i="3"/>
  <c r="R70" i="3" s="1"/>
  <c r="K70" i="3"/>
  <c r="J70" i="3"/>
  <c r="I70" i="3"/>
  <c r="H70" i="3"/>
  <c r="G70" i="3"/>
  <c r="F70" i="3"/>
  <c r="C70" i="3"/>
  <c r="B70" i="3"/>
  <c r="E70" i="3" s="1"/>
  <c r="S69" i="3"/>
  <c r="R69" i="3"/>
  <c r="Q69" i="3"/>
  <c r="P69" i="3"/>
  <c r="E69" i="3"/>
  <c r="T69" i="3" s="1"/>
  <c r="W67" i="3"/>
  <c r="V67" i="3"/>
  <c r="O67" i="3"/>
  <c r="N67" i="3"/>
  <c r="M67" i="3"/>
  <c r="L67" i="3"/>
  <c r="K67" i="3"/>
  <c r="J67" i="3"/>
  <c r="I67" i="3"/>
  <c r="H67" i="3"/>
  <c r="G67" i="3"/>
  <c r="F67" i="3"/>
  <c r="E67" i="3"/>
  <c r="C67" i="3"/>
  <c r="B67" i="3"/>
  <c r="W66" i="3"/>
  <c r="V66" i="3"/>
  <c r="O66" i="3"/>
  <c r="N66" i="3"/>
  <c r="M66" i="3"/>
  <c r="S66" i="3" s="1"/>
  <c r="L66" i="3"/>
  <c r="R66" i="3" s="1"/>
  <c r="K66" i="3"/>
  <c r="J66" i="3"/>
  <c r="I66" i="3"/>
  <c r="H66" i="3"/>
  <c r="G66" i="3"/>
  <c r="F66" i="3"/>
  <c r="C66" i="3"/>
  <c r="B66" i="3"/>
  <c r="S65" i="3"/>
  <c r="R65" i="3"/>
  <c r="Q65" i="3"/>
  <c r="P65" i="3"/>
  <c r="E65" i="3"/>
  <c r="U65" i="3" s="1"/>
  <c r="S64" i="3"/>
  <c r="R64" i="3"/>
  <c r="Q64" i="3"/>
  <c r="P64" i="3"/>
  <c r="E64" i="3"/>
  <c r="T64" i="3" s="1"/>
  <c r="T63" i="3"/>
  <c r="S63" i="3"/>
  <c r="R63" i="3"/>
  <c r="Q63" i="3"/>
  <c r="P63" i="3"/>
  <c r="E63" i="3"/>
  <c r="U63" i="3" s="1"/>
  <c r="S62" i="3"/>
  <c r="R62" i="3"/>
  <c r="Q62" i="3"/>
  <c r="P62" i="3"/>
  <c r="E62" i="3"/>
  <c r="T62" i="3" s="1"/>
  <c r="S61" i="3"/>
  <c r="R61" i="3"/>
  <c r="Q61" i="3"/>
  <c r="P61" i="3"/>
  <c r="E61" i="3"/>
  <c r="V59" i="3"/>
  <c r="O59" i="3"/>
  <c r="N59" i="3"/>
  <c r="M59" i="3"/>
  <c r="S59" i="3" s="1"/>
  <c r="L59" i="3"/>
  <c r="R59" i="3" s="1"/>
  <c r="K59" i="3"/>
  <c r="J59" i="3"/>
  <c r="I59" i="3"/>
  <c r="H59" i="3"/>
  <c r="G59" i="3"/>
  <c r="F59" i="3"/>
  <c r="C59" i="3"/>
  <c r="E59" i="3" s="1"/>
  <c r="B59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T56" i="3" s="1"/>
  <c r="S55" i="3"/>
  <c r="R55" i="3"/>
  <c r="Q55" i="3"/>
  <c r="P55" i="3"/>
  <c r="E55" i="3"/>
  <c r="U55" i="3" s="1"/>
  <c r="W53" i="3"/>
  <c r="V53" i="3"/>
  <c r="O53" i="3"/>
  <c r="N53" i="3"/>
  <c r="M53" i="3"/>
  <c r="S53" i="3" s="1"/>
  <c r="L53" i="3"/>
  <c r="R53" i="3" s="1"/>
  <c r="K53" i="3"/>
  <c r="J53" i="3"/>
  <c r="I53" i="3"/>
  <c r="H53" i="3"/>
  <c r="G53" i="3"/>
  <c r="F53" i="3"/>
  <c r="C53" i="3"/>
  <c r="B53" i="3"/>
  <c r="E53" i="3" s="1"/>
  <c r="T52" i="3"/>
  <c r="S52" i="3"/>
  <c r="R52" i="3"/>
  <c r="Q52" i="3"/>
  <c r="P52" i="3"/>
  <c r="E52" i="3"/>
  <c r="U52" i="3" s="1"/>
  <c r="U51" i="3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U47" i="3"/>
  <c r="S47" i="3"/>
  <c r="R47" i="3"/>
  <c r="Q47" i="3"/>
  <c r="P47" i="3"/>
  <c r="E47" i="3"/>
  <c r="T47" i="3" s="1"/>
  <c r="U46" i="3"/>
  <c r="T46" i="3"/>
  <c r="S46" i="3"/>
  <c r="R46" i="3"/>
  <c r="Q46" i="3"/>
  <c r="P46" i="3"/>
  <c r="E46" i="3"/>
  <c r="T45" i="3"/>
  <c r="S45" i="3"/>
  <c r="R45" i="3"/>
  <c r="Q45" i="3"/>
  <c r="P45" i="3"/>
  <c r="E45" i="3"/>
  <c r="U45" i="3" s="1"/>
  <c r="S44" i="3"/>
  <c r="R44" i="3"/>
  <c r="Q44" i="3"/>
  <c r="P44" i="3"/>
  <c r="E44" i="3"/>
  <c r="U44" i="3" s="1"/>
  <c r="S43" i="3"/>
  <c r="R43" i="3"/>
  <c r="Q43" i="3"/>
  <c r="P43" i="3"/>
  <c r="E43" i="3"/>
  <c r="U43" i="3" s="1"/>
  <c r="U42" i="3"/>
  <c r="T42" i="3"/>
  <c r="S42" i="3"/>
  <c r="R42" i="3"/>
  <c r="Q42" i="3"/>
  <c r="P42" i="3"/>
  <c r="E42" i="3"/>
  <c r="W40" i="3"/>
  <c r="V40" i="3"/>
  <c r="O40" i="3"/>
  <c r="N40" i="3"/>
  <c r="M40" i="3"/>
  <c r="S40" i="3" s="1"/>
  <c r="L40" i="3"/>
  <c r="R40" i="3" s="1"/>
  <c r="K40" i="3"/>
  <c r="J40" i="3"/>
  <c r="I40" i="3"/>
  <c r="H40" i="3"/>
  <c r="P40" i="3" s="1"/>
  <c r="G40" i="3"/>
  <c r="F40" i="3"/>
  <c r="C40" i="3"/>
  <c r="E40" i="3" s="1"/>
  <c r="B40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U37" i="3"/>
  <c r="T37" i="3"/>
  <c r="S37" i="3"/>
  <c r="R37" i="3"/>
  <c r="Q37" i="3"/>
  <c r="P37" i="3"/>
  <c r="E37" i="3"/>
  <c r="S36" i="3"/>
  <c r="R36" i="3"/>
  <c r="Q36" i="3"/>
  <c r="P36" i="3"/>
  <c r="E36" i="3"/>
  <c r="T36" i="3" s="1"/>
  <c r="S35" i="3"/>
  <c r="R35" i="3"/>
  <c r="Q35" i="3"/>
  <c r="P35" i="3"/>
  <c r="E35" i="3"/>
  <c r="W33" i="3"/>
  <c r="V33" i="3"/>
  <c r="O33" i="3"/>
  <c r="N33" i="3"/>
  <c r="M33" i="3"/>
  <c r="S33" i="3" s="1"/>
  <c r="L33" i="3"/>
  <c r="R33" i="3" s="1"/>
  <c r="K33" i="3"/>
  <c r="J33" i="3"/>
  <c r="I33" i="3"/>
  <c r="H33" i="3"/>
  <c r="G33" i="3"/>
  <c r="F33" i="3"/>
  <c r="C33" i="3"/>
  <c r="B33" i="3"/>
  <c r="S32" i="3"/>
  <c r="R32" i="3"/>
  <c r="Q32" i="3"/>
  <c r="U32" i="3" s="1"/>
  <c r="P32" i="3"/>
  <c r="T32" i="3" s="1"/>
  <c r="E32" i="3"/>
  <c r="W30" i="3"/>
  <c r="V30" i="3"/>
  <c r="O30" i="3"/>
  <c r="S30" i="3" s="1"/>
  <c r="N30" i="3"/>
  <c r="M30" i="3"/>
  <c r="L30" i="3"/>
  <c r="R30" i="3" s="1"/>
  <c r="K30" i="3"/>
  <c r="J30" i="3"/>
  <c r="I30" i="3"/>
  <c r="H30" i="3"/>
  <c r="G30" i="3"/>
  <c r="F30" i="3"/>
  <c r="C30" i="3"/>
  <c r="B30" i="3"/>
  <c r="S29" i="3"/>
  <c r="R29" i="3"/>
  <c r="Q29" i="3"/>
  <c r="P29" i="3"/>
  <c r="E29" i="3"/>
  <c r="U29" i="3" s="1"/>
  <c r="U28" i="3"/>
  <c r="S28" i="3"/>
  <c r="R28" i="3"/>
  <c r="Q28" i="3"/>
  <c r="P28" i="3"/>
  <c r="E28" i="3"/>
  <c r="T28" i="3" s="1"/>
  <c r="U27" i="3"/>
  <c r="T27" i="3"/>
  <c r="S27" i="3"/>
  <c r="R27" i="3"/>
  <c r="Q27" i="3"/>
  <c r="P27" i="3"/>
  <c r="E27" i="3"/>
  <c r="U26" i="3"/>
  <c r="T26" i="3"/>
  <c r="S26" i="3"/>
  <c r="R26" i="3"/>
  <c r="Q26" i="3"/>
  <c r="P26" i="3"/>
  <c r="E26" i="3"/>
  <c r="W24" i="3"/>
  <c r="V24" i="3"/>
  <c r="S24" i="3"/>
  <c r="O24" i="3"/>
  <c r="N24" i="3"/>
  <c r="M24" i="3"/>
  <c r="L24" i="3"/>
  <c r="R24" i="3" s="1"/>
  <c r="K24" i="3"/>
  <c r="J24" i="3"/>
  <c r="I24" i="3"/>
  <c r="H24" i="3"/>
  <c r="G24" i="3"/>
  <c r="F24" i="3"/>
  <c r="C24" i="3"/>
  <c r="B24" i="3"/>
  <c r="S23" i="3"/>
  <c r="R23" i="3"/>
  <c r="Q23" i="3"/>
  <c r="P23" i="3"/>
  <c r="E23" i="3"/>
  <c r="T23" i="3" s="1"/>
  <c r="U22" i="3"/>
  <c r="S22" i="3"/>
  <c r="R22" i="3"/>
  <c r="Q22" i="3"/>
  <c r="P22" i="3"/>
  <c r="E22" i="3"/>
  <c r="T22" i="3" s="1"/>
  <c r="S21" i="3"/>
  <c r="R21" i="3"/>
  <c r="Q21" i="3"/>
  <c r="P21" i="3"/>
  <c r="E21" i="3"/>
  <c r="T21" i="3" s="1"/>
  <c r="S20" i="3"/>
  <c r="R20" i="3"/>
  <c r="Q20" i="3"/>
  <c r="P20" i="3"/>
  <c r="E20" i="3"/>
  <c r="U20" i="3" s="1"/>
  <c r="S19" i="3"/>
  <c r="R19" i="3"/>
  <c r="Q19" i="3"/>
  <c r="P19" i="3"/>
  <c r="E19" i="3"/>
  <c r="T19" i="3" s="1"/>
  <c r="U18" i="3"/>
  <c r="T18" i="3"/>
  <c r="S18" i="3"/>
  <c r="R18" i="3"/>
  <c r="Q18" i="3"/>
  <c r="P18" i="3"/>
  <c r="E18" i="3"/>
  <c r="U17" i="3"/>
  <c r="S17" i="3"/>
  <c r="R17" i="3"/>
  <c r="Q17" i="3"/>
  <c r="P17" i="3"/>
  <c r="E17" i="3"/>
  <c r="T17" i="3" s="1"/>
  <c r="W15" i="3"/>
  <c r="V15" i="3"/>
  <c r="O15" i="3"/>
  <c r="N15" i="3"/>
  <c r="R15" i="3" s="1"/>
  <c r="M15" i="3"/>
  <c r="L15" i="3"/>
  <c r="K15" i="3"/>
  <c r="J15" i="3"/>
  <c r="I15" i="3"/>
  <c r="H15" i="3"/>
  <c r="G15" i="3"/>
  <c r="F15" i="3"/>
  <c r="C15" i="3"/>
  <c r="B15" i="3"/>
  <c r="S14" i="3"/>
  <c r="R14" i="3"/>
  <c r="Q14" i="3"/>
  <c r="P14" i="3"/>
  <c r="E14" i="3"/>
  <c r="T14" i="3" s="1"/>
  <c r="U13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T11" i="3"/>
  <c r="S11" i="3"/>
  <c r="R11" i="3"/>
  <c r="Q11" i="3"/>
  <c r="P11" i="3"/>
  <c r="E11" i="3"/>
  <c r="U11" i="3" s="1"/>
  <c r="S10" i="3"/>
  <c r="R10" i="3"/>
  <c r="Q10" i="3"/>
  <c r="P10" i="3"/>
  <c r="E10" i="3"/>
  <c r="U10" i="3" s="1"/>
  <c r="S9" i="3"/>
  <c r="R9" i="3"/>
  <c r="Q9" i="3"/>
  <c r="P9" i="3"/>
  <c r="E9" i="3"/>
  <c r="U9" i="3" s="1"/>
  <c r="S93" i="2"/>
  <c r="R93" i="2"/>
  <c r="Q93" i="2"/>
  <c r="P93" i="2"/>
  <c r="E93" i="2"/>
  <c r="U93" i="2" s="1"/>
  <c r="T92" i="2"/>
  <c r="S92" i="2"/>
  <c r="R92" i="2"/>
  <c r="Q92" i="2"/>
  <c r="P92" i="2"/>
  <c r="E92" i="2"/>
  <c r="U92" i="2" s="1"/>
  <c r="U91" i="2"/>
  <c r="S91" i="2"/>
  <c r="R91" i="2"/>
  <c r="Q91" i="2"/>
  <c r="P91" i="2"/>
  <c r="E91" i="2"/>
  <c r="T91" i="2" s="1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U87" i="2"/>
  <c r="S87" i="2"/>
  <c r="R87" i="2"/>
  <c r="Q87" i="2"/>
  <c r="P87" i="2"/>
  <c r="E87" i="2"/>
  <c r="T87" i="2" s="1"/>
  <c r="U86" i="2"/>
  <c r="T86" i="2"/>
  <c r="S86" i="2"/>
  <c r="R86" i="2"/>
  <c r="Q86" i="2"/>
  <c r="P86" i="2"/>
  <c r="E86" i="2"/>
  <c r="W72" i="2"/>
  <c r="V72" i="2"/>
  <c r="O72" i="2"/>
  <c r="N72" i="2"/>
  <c r="M72" i="2"/>
  <c r="S72" i="2" s="1"/>
  <c r="L72" i="2"/>
  <c r="K72" i="2"/>
  <c r="J72" i="2"/>
  <c r="I72" i="2"/>
  <c r="H72" i="2"/>
  <c r="G72" i="2"/>
  <c r="F72" i="2"/>
  <c r="C72" i="2"/>
  <c r="B72" i="2"/>
  <c r="W71" i="2"/>
  <c r="V71" i="2"/>
  <c r="R71" i="2"/>
  <c r="O71" i="2"/>
  <c r="N71" i="2"/>
  <c r="M71" i="2"/>
  <c r="S71" i="2" s="1"/>
  <c r="L71" i="2"/>
  <c r="K71" i="2"/>
  <c r="J71" i="2"/>
  <c r="I71" i="2"/>
  <c r="H71" i="2"/>
  <c r="G71" i="2"/>
  <c r="F71" i="2"/>
  <c r="C71" i="2"/>
  <c r="B71" i="2"/>
  <c r="W70" i="2"/>
  <c r="V70" i="2"/>
  <c r="R70" i="2"/>
  <c r="O70" i="2"/>
  <c r="Q70" i="2" s="1"/>
  <c r="N70" i="2"/>
  <c r="M70" i="2"/>
  <c r="S70" i="2" s="1"/>
  <c r="L70" i="2"/>
  <c r="K70" i="2"/>
  <c r="J70" i="2"/>
  <c r="I70" i="2"/>
  <c r="H70" i="2"/>
  <c r="G70" i="2"/>
  <c r="F70" i="2"/>
  <c r="E70" i="2"/>
  <c r="C70" i="2"/>
  <c r="B70" i="2"/>
  <c r="T69" i="2"/>
  <c r="S69" i="2"/>
  <c r="R69" i="2"/>
  <c r="Q69" i="2"/>
  <c r="P69" i="2"/>
  <c r="E69" i="2"/>
  <c r="U69" i="2" s="1"/>
  <c r="W67" i="2"/>
  <c r="V67" i="2"/>
  <c r="O67" i="2"/>
  <c r="N67" i="2"/>
  <c r="M67" i="2"/>
  <c r="S67" i="2" s="1"/>
  <c r="L67" i="2"/>
  <c r="R67" i="2" s="1"/>
  <c r="K67" i="2"/>
  <c r="J67" i="2"/>
  <c r="I67" i="2"/>
  <c r="H67" i="2"/>
  <c r="G67" i="2"/>
  <c r="F67" i="2"/>
  <c r="C67" i="2"/>
  <c r="B67" i="2"/>
  <c r="W66" i="2"/>
  <c r="V66" i="2"/>
  <c r="O66" i="2"/>
  <c r="N66" i="2"/>
  <c r="M66" i="2"/>
  <c r="S66" i="2" s="1"/>
  <c r="L66" i="2"/>
  <c r="R66" i="2" s="1"/>
  <c r="K66" i="2"/>
  <c r="J66" i="2"/>
  <c r="I66" i="2"/>
  <c r="H66" i="2"/>
  <c r="G66" i="2"/>
  <c r="F66" i="2"/>
  <c r="C66" i="2"/>
  <c r="B66" i="2"/>
  <c r="S65" i="2"/>
  <c r="R65" i="2"/>
  <c r="Q65" i="2"/>
  <c r="P65" i="2"/>
  <c r="E65" i="2"/>
  <c r="T65" i="2" s="1"/>
  <c r="U64" i="2"/>
  <c r="T64" i="2"/>
  <c r="S64" i="2"/>
  <c r="R64" i="2"/>
  <c r="Q64" i="2"/>
  <c r="P64" i="2"/>
  <c r="E64" i="2"/>
  <c r="T63" i="2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O59" i="2"/>
  <c r="N59" i="2"/>
  <c r="M59" i="2"/>
  <c r="S59" i="2" s="1"/>
  <c r="L59" i="2"/>
  <c r="R59" i="2" s="1"/>
  <c r="K59" i="2"/>
  <c r="J59" i="2"/>
  <c r="I59" i="2"/>
  <c r="Q59" i="2" s="1"/>
  <c r="H59" i="2"/>
  <c r="P59" i="2" s="1"/>
  <c r="G59" i="2"/>
  <c r="F59" i="2"/>
  <c r="C59" i="2"/>
  <c r="B59" i="2"/>
  <c r="E59" i="2" s="1"/>
  <c r="S58" i="2"/>
  <c r="R58" i="2"/>
  <c r="Q58" i="2"/>
  <c r="P58" i="2"/>
  <c r="E58" i="2"/>
  <c r="U58" i="2" s="1"/>
  <c r="S57" i="2"/>
  <c r="R57" i="2"/>
  <c r="Q57" i="2"/>
  <c r="P57" i="2"/>
  <c r="E57" i="2"/>
  <c r="T57" i="2" s="1"/>
  <c r="U56" i="2"/>
  <c r="S56" i="2"/>
  <c r="R56" i="2"/>
  <c r="Q56" i="2"/>
  <c r="P56" i="2"/>
  <c r="E56" i="2"/>
  <c r="T56" i="2" s="1"/>
  <c r="S55" i="2"/>
  <c r="R55" i="2"/>
  <c r="Q55" i="2"/>
  <c r="P55" i="2"/>
  <c r="E55" i="2"/>
  <c r="T55" i="2" s="1"/>
  <c r="W53" i="2"/>
  <c r="V53" i="2"/>
  <c r="O53" i="2"/>
  <c r="N53" i="2"/>
  <c r="M53" i="2"/>
  <c r="S53" i="2" s="1"/>
  <c r="L53" i="2"/>
  <c r="R53" i="2" s="1"/>
  <c r="K53" i="2"/>
  <c r="J53" i="2"/>
  <c r="I53" i="2"/>
  <c r="H53" i="2"/>
  <c r="G53" i="2"/>
  <c r="F53" i="2"/>
  <c r="C53" i="2"/>
  <c r="B53" i="2"/>
  <c r="S52" i="2"/>
  <c r="R52" i="2"/>
  <c r="Q52" i="2"/>
  <c r="P52" i="2"/>
  <c r="E52" i="2"/>
  <c r="T52" i="2" s="1"/>
  <c r="U51" i="2"/>
  <c r="S51" i="2"/>
  <c r="R51" i="2"/>
  <c r="Q51" i="2"/>
  <c r="P51" i="2"/>
  <c r="E51" i="2"/>
  <c r="T51" i="2" s="1"/>
  <c r="T50" i="2"/>
  <c r="S50" i="2"/>
  <c r="R50" i="2"/>
  <c r="Q50" i="2"/>
  <c r="P50" i="2"/>
  <c r="E50" i="2"/>
  <c r="U50" i="2" s="1"/>
  <c r="T49" i="2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S45" i="2"/>
  <c r="R45" i="2"/>
  <c r="Q45" i="2"/>
  <c r="P45" i="2"/>
  <c r="E45" i="2"/>
  <c r="U45" i="2" s="1"/>
  <c r="S44" i="2"/>
  <c r="R44" i="2"/>
  <c r="Q44" i="2"/>
  <c r="P44" i="2"/>
  <c r="E44" i="2"/>
  <c r="U44" i="2" s="1"/>
  <c r="T43" i="2"/>
  <c r="S43" i="2"/>
  <c r="R43" i="2"/>
  <c r="Q43" i="2"/>
  <c r="P43" i="2"/>
  <c r="E43" i="2"/>
  <c r="U42" i="2"/>
  <c r="S42" i="2"/>
  <c r="R42" i="2"/>
  <c r="Q42" i="2"/>
  <c r="P42" i="2"/>
  <c r="E42" i="2"/>
  <c r="T42" i="2" s="1"/>
  <c r="W40" i="2"/>
  <c r="V40" i="2"/>
  <c r="O40" i="2"/>
  <c r="N40" i="2"/>
  <c r="M40" i="2"/>
  <c r="S40" i="2" s="1"/>
  <c r="L40" i="2"/>
  <c r="R40" i="2" s="1"/>
  <c r="K40" i="2"/>
  <c r="J40" i="2"/>
  <c r="I40" i="2"/>
  <c r="H40" i="2"/>
  <c r="G40" i="2"/>
  <c r="F40" i="2"/>
  <c r="C40" i="2"/>
  <c r="B40" i="2"/>
  <c r="S39" i="2"/>
  <c r="R39" i="2"/>
  <c r="Q39" i="2"/>
  <c r="P39" i="2"/>
  <c r="E39" i="2"/>
  <c r="U39" i="2" s="1"/>
  <c r="T38" i="2"/>
  <c r="S38" i="2"/>
  <c r="R38" i="2"/>
  <c r="Q38" i="2"/>
  <c r="P38" i="2"/>
  <c r="E38" i="2"/>
  <c r="U38" i="2" s="1"/>
  <c r="S37" i="2"/>
  <c r="R37" i="2"/>
  <c r="Q37" i="2"/>
  <c r="P37" i="2"/>
  <c r="E37" i="2"/>
  <c r="T37" i="2" s="1"/>
  <c r="S36" i="2"/>
  <c r="R36" i="2"/>
  <c r="Q36" i="2"/>
  <c r="P36" i="2"/>
  <c r="E36" i="2"/>
  <c r="U36" i="2" s="1"/>
  <c r="S35" i="2"/>
  <c r="R35" i="2"/>
  <c r="Q35" i="2"/>
  <c r="P35" i="2"/>
  <c r="E35" i="2"/>
  <c r="W33" i="2"/>
  <c r="V33" i="2"/>
  <c r="O33" i="2"/>
  <c r="S33" i="2" s="1"/>
  <c r="N33" i="2"/>
  <c r="R33" i="2" s="1"/>
  <c r="M33" i="2"/>
  <c r="L33" i="2"/>
  <c r="K33" i="2"/>
  <c r="J33" i="2"/>
  <c r="I33" i="2"/>
  <c r="H33" i="2"/>
  <c r="P33" i="2" s="1"/>
  <c r="G33" i="2"/>
  <c r="F33" i="2"/>
  <c r="C33" i="2"/>
  <c r="B33" i="2"/>
  <c r="S32" i="2"/>
  <c r="R32" i="2"/>
  <c r="Q32" i="2"/>
  <c r="P32" i="2"/>
  <c r="E32" i="2"/>
  <c r="T32" i="2" s="1"/>
  <c r="W30" i="2"/>
  <c r="V30" i="2"/>
  <c r="O30" i="2"/>
  <c r="N30" i="2"/>
  <c r="M30" i="2"/>
  <c r="S30" i="2" s="1"/>
  <c r="L30" i="2"/>
  <c r="R30" i="2" s="1"/>
  <c r="K30" i="2"/>
  <c r="J30" i="2"/>
  <c r="I30" i="2"/>
  <c r="H30" i="2"/>
  <c r="G30" i="2"/>
  <c r="F30" i="2"/>
  <c r="C30" i="2"/>
  <c r="B30" i="2"/>
  <c r="S29" i="2"/>
  <c r="R29" i="2"/>
  <c r="Q29" i="2"/>
  <c r="P29" i="2"/>
  <c r="E29" i="2"/>
  <c r="S28" i="2"/>
  <c r="R28" i="2"/>
  <c r="Q28" i="2"/>
  <c r="P28" i="2"/>
  <c r="E28" i="2"/>
  <c r="U28" i="2" s="1"/>
  <c r="S27" i="2"/>
  <c r="R27" i="2"/>
  <c r="Q27" i="2"/>
  <c r="P27" i="2"/>
  <c r="E27" i="2"/>
  <c r="T27" i="2" s="1"/>
  <c r="U26" i="2"/>
  <c r="S26" i="2"/>
  <c r="R26" i="2"/>
  <c r="Q26" i="2"/>
  <c r="P26" i="2"/>
  <c r="E26" i="2"/>
  <c r="T26" i="2" s="1"/>
  <c r="W24" i="2"/>
  <c r="V24" i="2"/>
  <c r="S24" i="2"/>
  <c r="O24" i="2"/>
  <c r="N24" i="2"/>
  <c r="M24" i="2"/>
  <c r="L24" i="2"/>
  <c r="R24" i="2" s="1"/>
  <c r="K24" i="2"/>
  <c r="J24" i="2"/>
  <c r="I24" i="2"/>
  <c r="Q24" i="2" s="1"/>
  <c r="H24" i="2"/>
  <c r="G24" i="2"/>
  <c r="F24" i="2"/>
  <c r="C24" i="2"/>
  <c r="B24" i="2"/>
  <c r="E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S18" i="2"/>
  <c r="R18" i="2"/>
  <c r="Q18" i="2"/>
  <c r="P18" i="2"/>
  <c r="E18" i="2"/>
  <c r="T18" i="2" s="1"/>
  <c r="S17" i="2"/>
  <c r="R17" i="2"/>
  <c r="Q17" i="2"/>
  <c r="P17" i="2"/>
  <c r="E17" i="2"/>
  <c r="U17" i="2" s="1"/>
  <c r="W15" i="2"/>
  <c r="V15" i="2"/>
  <c r="O15" i="2"/>
  <c r="S15" i="2" s="1"/>
  <c r="N15" i="2"/>
  <c r="M15" i="2"/>
  <c r="L15" i="2"/>
  <c r="R15" i="2" s="1"/>
  <c r="K15" i="2"/>
  <c r="J15" i="2"/>
  <c r="I15" i="2"/>
  <c r="Q15" i="2" s="1"/>
  <c r="H15" i="2"/>
  <c r="G15" i="2"/>
  <c r="F15" i="2"/>
  <c r="C15" i="2"/>
  <c r="B15" i="2"/>
  <c r="E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T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S9" i="2"/>
  <c r="R9" i="2"/>
  <c r="Q9" i="2"/>
  <c r="P9" i="2"/>
  <c r="E9" i="2"/>
  <c r="U9" i="2" s="1"/>
  <c r="S93" i="1"/>
  <c r="R93" i="1"/>
  <c r="Q93" i="1"/>
  <c r="P93" i="1"/>
  <c r="E93" i="1"/>
  <c r="U93" i="1" s="1"/>
  <c r="S92" i="1"/>
  <c r="R92" i="1"/>
  <c r="Q92" i="1"/>
  <c r="P92" i="1"/>
  <c r="E92" i="1"/>
  <c r="U92" i="1" s="1"/>
  <c r="T91" i="1"/>
  <c r="S91" i="1"/>
  <c r="R91" i="1"/>
  <c r="Q91" i="1"/>
  <c r="P91" i="1"/>
  <c r="E91" i="1"/>
  <c r="U91" i="1" s="1"/>
  <c r="S90" i="1"/>
  <c r="R90" i="1"/>
  <c r="Q90" i="1"/>
  <c r="P90" i="1"/>
  <c r="E90" i="1"/>
  <c r="T90" i="1" s="1"/>
  <c r="S89" i="1"/>
  <c r="R89" i="1"/>
  <c r="Q89" i="1"/>
  <c r="P89" i="1"/>
  <c r="E89" i="1"/>
  <c r="U89" i="1" s="1"/>
  <c r="S88" i="1"/>
  <c r="R88" i="1"/>
  <c r="Q88" i="1"/>
  <c r="P88" i="1"/>
  <c r="E88" i="1"/>
  <c r="U88" i="1" s="1"/>
  <c r="T87" i="1"/>
  <c r="S87" i="1"/>
  <c r="R87" i="1"/>
  <c r="Q87" i="1"/>
  <c r="P87" i="1"/>
  <c r="E87" i="1"/>
  <c r="U87" i="1" s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S71" i="1" s="1"/>
  <c r="N71" i="1"/>
  <c r="M71" i="1"/>
  <c r="L71" i="1"/>
  <c r="K71" i="1"/>
  <c r="J71" i="1"/>
  <c r="I71" i="1"/>
  <c r="Q71" i="1" s="1"/>
  <c r="H71" i="1"/>
  <c r="P71" i="1" s="1"/>
  <c r="G71" i="1"/>
  <c r="F71" i="1"/>
  <c r="C71" i="1"/>
  <c r="B71" i="1"/>
  <c r="E71" i="1" s="1"/>
  <c r="W70" i="1"/>
  <c r="V70" i="1"/>
  <c r="O70" i="1"/>
  <c r="S70" i="1" s="1"/>
  <c r="N70" i="1"/>
  <c r="R70" i="1" s="1"/>
  <c r="M70" i="1"/>
  <c r="L70" i="1"/>
  <c r="K70" i="1"/>
  <c r="J70" i="1"/>
  <c r="I70" i="1"/>
  <c r="H70" i="1"/>
  <c r="G70" i="1"/>
  <c r="F70" i="1"/>
  <c r="C70" i="1"/>
  <c r="B70" i="1"/>
  <c r="E70" i="1" s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J67" i="1"/>
  <c r="I67" i="1"/>
  <c r="Q67" i="1" s="1"/>
  <c r="H67" i="1"/>
  <c r="G67" i="1"/>
  <c r="F67" i="1"/>
  <c r="C67" i="1"/>
  <c r="B67" i="1"/>
  <c r="W66" i="1"/>
  <c r="V66" i="1"/>
  <c r="O66" i="1"/>
  <c r="S66" i="1" s="1"/>
  <c r="N66" i="1"/>
  <c r="M66" i="1"/>
  <c r="L66" i="1"/>
  <c r="K66" i="1"/>
  <c r="J66" i="1"/>
  <c r="I66" i="1"/>
  <c r="H66" i="1"/>
  <c r="P66" i="1" s="1"/>
  <c r="G66" i="1"/>
  <c r="F66" i="1"/>
  <c r="C66" i="1"/>
  <c r="B66" i="1"/>
  <c r="S65" i="1"/>
  <c r="R65" i="1"/>
  <c r="Q65" i="1"/>
  <c r="P65" i="1"/>
  <c r="E65" i="1"/>
  <c r="U65" i="1" s="1"/>
  <c r="S64" i="1"/>
  <c r="R64" i="1"/>
  <c r="Q64" i="1"/>
  <c r="P64" i="1"/>
  <c r="E64" i="1"/>
  <c r="T64" i="1" s="1"/>
  <c r="U63" i="1"/>
  <c r="T63" i="1"/>
  <c r="S63" i="1"/>
  <c r="R63" i="1"/>
  <c r="Q63" i="1"/>
  <c r="P63" i="1"/>
  <c r="E63" i="1"/>
  <c r="S62" i="1"/>
  <c r="R62" i="1"/>
  <c r="Q62" i="1"/>
  <c r="P62" i="1"/>
  <c r="E62" i="1"/>
  <c r="U62" i="1" s="1"/>
  <c r="S61" i="1"/>
  <c r="R61" i="1"/>
  <c r="Q61" i="1"/>
  <c r="P61" i="1"/>
  <c r="E61" i="1"/>
  <c r="T61" i="1" s="1"/>
  <c r="V59" i="1"/>
  <c r="O59" i="1"/>
  <c r="N59" i="1"/>
  <c r="M59" i="1"/>
  <c r="S59" i="1" s="1"/>
  <c r="L59" i="1"/>
  <c r="R59" i="1" s="1"/>
  <c r="K59" i="1"/>
  <c r="J59" i="1"/>
  <c r="I59" i="1"/>
  <c r="Q59" i="1" s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U56" i="1"/>
  <c r="S56" i="1"/>
  <c r="R56" i="1"/>
  <c r="Q56" i="1"/>
  <c r="P56" i="1"/>
  <c r="E56" i="1"/>
  <c r="T56" i="1" s="1"/>
  <c r="U55" i="1"/>
  <c r="T55" i="1"/>
  <c r="S55" i="1"/>
  <c r="R55" i="1"/>
  <c r="Q55" i="1"/>
  <c r="P55" i="1"/>
  <c r="E55" i="1"/>
  <c r="W53" i="1"/>
  <c r="V53" i="1"/>
  <c r="O53" i="1"/>
  <c r="S53" i="1" s="1"/>
  <c r="N53" i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U52" i="1" s="1"/>
  <c r="S51" i="1"/>
  <c r="R51" i="1"/>
  <c r="Q51" i="1"/>
  <c r="U51" i="1" s="1"/>
  <c r="P51" i="1"/>
  <c r="E51" i="1"/>
  <c r="T51" i="1" s="1"/>
  <c r="U50" i="1"/>
  <c r="T50" i="1"/>
  <c r="S50" i="1"/>
  <c r="R50" i="1"/>
  <c r="Q50" i="1"/>
  <c r="P50" i="1"/>
  <c r="E50" i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T46" i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T44" i="1" s="1"/>
  <c r="E44" i="1"/>
  <c r="S43" i="1"/>
  <c r="R43" i="1"/>
  <c r="Q43" i="1"/>
  <c r="U43" i="1" s="1"/>
  <c r="P43" i="1"/>
  <c r="E43" i="1"/>
  <c r="S42" i="1"/>
  <c r="R42" i="1"/>
  <c r="Q42" i="1"/>
  <c r="P42" i="1"/>
  <c r="E42" i="1"/>
  <c r="U42" i="1" s="1"/>
  <c r="W40" i="1"/>
  <c r="V40" i="1"/>
  <c r="O40" i="1"/>
  <c r="N40" i="1"/>
  <c r="M40" i="1"/>
  <c r="L40" i="1"/>
  <c r="R40" i="1" s="1"/>
  <c r="K40" i="1"/>
  <c r="J40" i="1"/>
  <c r="I40" i="1"/>
  <c r="H40" i="1"/>
  <c r="G40" i="1"/>
  <c r="F40" i="1"/>
  <c r="C40" i="1"/>
  <c r="B40" i="1"/>
  <c r="E40" i="1" s="1"/>
  <c r="T39" i="1"/>
  <c r="S39" i="1"/>
  <c r="R39" i="1"/>
  <c r="Q39" i="1"/>
  <c r="P39" i="1"/>
  <c r="E39" i="1"/>
  <c r="U39" i="1" s="1"/>
  <c r="S38" i="1"/>
  <c r="R38" i="1"/>
  <c r="Q38" i="1"/>
  <c r="U38" i="1" s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U36" i="1" s="1"/>
  <c r="S35" i="1"/>
  <c r="R35" i="1"/>
  <c r="Q35" i="1"/>
  <c r="P35" i="1"/>
  <c r="E35" i="1"/>
  <c r="W33" i="1"/>
  <c r="V33" i="1"/>
  <c r="O33" i="1"/>
  <c r="N33" i="1"/>
  <c r="M33" i="1"/>
  <c r="S33" i="1" s="1"/>
  <c r="L33" i="1"/>
  <c r="K33" i="1"/>
  <c r="J33" i="1"/>
  <c r="I33" i="1"/>
  <c r="H33" i="1"/>
  <c r="G33" i="1"/>
  <c r="F33" i="1"/>
  <c r="C33" i="1"/>
  <c r="E33" i="1" s="1"/>
  <c r="B33" i="1"/>
  <c r="S32" i="1"/>
  <c r="R32" i="1"/>
  <c r="Q32" i="1"/>
  <c r="P32" i="1"/>
  <c r="E32" i="1"/>
  <c r="W30" i="1"/>
  <c r="V30" i="1"/>
  <c r="O30" i="1"/>
  <c r="S30" i="1" s="1"/>
  <c r="N30" i="1"/>
  <c r="M30" i="1"/>
  <c r="L30" i="1"/>
  <c r="K30" i="1"/>
  <c r="J30" i="1"/>
  <c r="I30" i="1"/>
  <c r="Q30" i="1" s="1"/>
  <c r="H30" i="1"/>
  <c r="P30" i="1" s="1"/>
  <c r="G30" i="1"/>
  <c r="F30" i="1"/>
  <c r="C30" i="1"/>
  <c r="B30" i="1"/>
  <c r="E30" i="1" s="1"/>
  <c r="S29" i="1"/>
  <c r="R29" i="1"/>
  <c r="Q29" i="1"/>
  <c r="P29" i="1"/>
  <c r="T29" i="1" s="1"/>
  <c r="E29" i="1"/>
  <c r="S28" i="1"/>
  <c r="R28" i="1"/>
  <c r="Q28" i="1"/>
  <c r="P28" i="1"/>
  <c r="E28" i="1"/>
  <c r="T28" i="1" s="1"/>
  <c r="U27" i="1"/>
  <c r="T27" i="1"/>
  <c r="S27" i="1"/>
  <c r="R27" i="1"/>
  <c r="Q27" i="1"/>
  <c r="P27" i="1"/>
  <c r="E27" i="1"/>
  <c r="S26" i="1"/>
  <c r="R26" i="1"/>
  <c r="Q26" i="1"/>
  <c r="P26" i="1"/>
  <c r="E26" i="1"/>
  <c r="U26" i="1" s="1"/>
  <c r="W24" i="1"/>
  <c r="V24" i="1"/>
  <c r="S24" i="1"/>
  <c r="R24" i="1"/>
  <c r="O24" i="1"/>
  <c r="N24" i="1"/>
  <c r="M24" i="1"/>
  <c r="L24" i="1"/>
  <c r="K24" i="1"/>
  <c r="J24" i="1"/>
  <c r="I24" i="1"/>
  <c r="H24" i="1"/>
  <c r="G24" i="1"/>
  <c r="F24" i="1"/>
  <c r="C24" i="1"/>
  <c r="B24" i="1"/>
  <c r="E24" i="1" s="1"/>
  <c r="S23" i="1"/>
  <c r="R23" i="1"/>
  <c r="Q23" i="1"/>
  <c r="P23" i="1"/>
  <c r="E23" i="1"/>
  <c r="T23" i="1" s="1"/>
  <c r="S22" i="1"/>
  <c r="R22" i="1"/>
  <c r="Q22" i="1"/>
  <c r="P22" i="1"/>
  <c r="E22" i="1"/>
  <c r="U22" i="1" s="1"/>
  <c r="S21" i="1"/>
  <c r="R21" i="1"/>
  <c r="Q21" i="1"/>
  <c r="P21" i="1"/>
  <c r="E21" i="1"/>
  <c r="U21" i="1" s="1"/>
  <c r="T20" i="1"/>
  <c r="S20" i="1"/>
  <c r="R20" i="1"/>
  <c r="Q20" i="1"/>
  <c r="P20" i="1"/>
  <c r="E20" i="1"/>
  <c r="U20" i="1" s="1"/>
  <c r="S19" i="1"/>
  <c r="R19" i="1"/>
  <c r="Q19" i="1"/>
  <c r="P19" i="1"/>
  <c r="E19" i="1"/>
  <c r="T19" i="1" s="1"/>
  <c r="U18" i="1"/>
  <c r="S18" i="1"/>
  <c r="R18" i="1"/>
  <c r="Q18" i="1"/>
  <c r="P18" i="1"/>
  <c r="E18" i="1"/>
  <c r="T18" i="1" s="1"/>
  <c r="S17" i="1"/>
  <c r="R17" i="1"/>
  <c r="Q17" i="1"/>
  <c r="P17" i="1"/>
  <c r="E17" i="1"/>
  <c r="U17" i="1" s="1"/>
  <c r="W15" i="1"/>
  <c r="V15" i="1"/>
  <c r="O15" i="1"/>
  <c r="N15" i="1"/>
  <c r="R15" i="1" s="1"/>
  <c r="M15" i="1"/>
  <c r="L15" i="1"/>
  <c r="K15" i="1"/>
  <c r="J15" i="1"/>
  <c r="I15" i="1"/>
  <c r="H15" i="1"/>
  <c r="G15" i="1"/>
  <c r="F15" i="1"/>
  <c r="C15" i="1"/>
  <c r="B15" i="1"/>
  <c r="S14" i="1"/>
  <c r="R14" i="1"/>
  <c r="Q14" i="1"/>
  <c r="P14" i="1"/>
  <c r="E14" i="1"/>
  <c r="T14" i="1" s="1"/>
  <c r="S13" i="1"/>
  <c r="R13" i="1"/>
  <c r="Q13" i="1"/>
  <c r="U13" i="1" s="1"/>
  <c r="P13" i="1"/>
  <c r="T13" i="1" s="1"/>
  <c r="E13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U10" i="1" s="1"/>
  <c r="P10" i="1"/>
  <c r="E10" i="1"/>
  <c r="T10" i="1" s="1"/>
  <c r="S9" i="1"/>
  <c r="R9" i="1"/>
  <c r="Q9" i="1"/>
  <c r="P9" i="1"/>
  <c r="E9" i="1"/>
  <c r="U46" i="5" l="1"/>
  <c r="T46" i="5"/>
  <c r="U65" i="10"/>
  <c r="T65" i="10"/>
  <c r="U23" i="21"/>
  <c r="T23" i="21"/>
  <c r="U90" i="22"/>
  <c r="T90" i="22"/>
  <c r="T65" i="1"/>
  <c r="U52" i="5"/>
  <c r="T52" i="5"/>
  <c r="T9" i="1"/>
  <c r="S15" i="1"/>
  <c r="P70" i="1"/>
  <c r="U32" i="2"/>
  <c r="Q33" i="2"/>
  <c r="S15" i="3"/>
  <c r="P24" i="3"/>
  <c r="T29" i="3"/>
  <c r="P30" i="3"/>
  <c r="E33" i="3"/>
  <c r="Q40" i="3"/>
  <c r="R30" i="4"/>
  <c r="U27" i="6"/>
  <c r="T27" i="6"/>
  <c r="E66" i="6"/>
  <c r="U50" i="7"/>
  <c r="T50" i="7"/>
  <c r="U88" i="8"/>
  <c r="T88" i="8"/>
  <c r="T45" i="9"/>
  <c r="U45" i="9"/>
  <c r="T39" i="10"/>
  <c r="U39" i="10"/>
  <c r="U86" i="10"/>
  <c r="T86" i="10"/>
  <c r="U22" i="11"/>
  <c r="T22" i="11"/>
  <c r="U20" i="9"/>
  <c r="T20" i="9"/>
  <c r="U56" i="9"/>
  <c r="T56" i="9"/>
  <c r="U90" i="10"/>
  <c r="T90" i="10"/>
  <c r="T17" i="20"/>
  <c r="U17" i="20"/>
  <c r="E40" i="2"/>
  <c r="U69" i="5"/>
  <c r="T69" i="5"/>
  <c r="T52" i="1"/>
  <c r="Q66" i="1"/>
  <c r="P15" i="1"/>
  <c r="T32" i="1"/>
  <c r="E72" i="1"/>
  <c r="P15" i="3"/>
  <c r="T15" i="3" s="1"/>
  <c r="P66" i="3"/>
  <c r="U26" i="8"/>
  <c r="T26" i="8"/>
  <c r="U11" i="9"/>
  <c r="T11" i="9"/>
  <c r="T35" i="10"/>
  <c r="U35" i="10"/>
  <c r="U61" i="10"/>
  <c r="T61" i="10"/>
  <c r="U14" i="1"/>
  <c r="Q15" i="1"/>
  <c r="U28" i="1"/>
  <c r="R30" i="1"/>
  <c r="U32" i="1"/>
  <c r="P33" i="1"/>
  <c r="U44" i="1"/>
  <c r="E59" i="1"/>
  <c r="U59" i="1" s="1"/>
  <c r="E67" i="1"/>
  <c r="S67" i="1"/>
  <c r="R71" i="1"/>
  <c r="U13" i="2"/>
  <c r="U22" i="2"/>
  <c r="T28" i="2"/>
  <c r="U37" i="2"/>
  <c r="P40" i="2"/>
  <c r="T45" i="2"/>
  <c r="T62" i="2"/>
  <c r="P66" i="2"/>
  <c r="P67" i="2"/>
  <c r="Q71" i="2"/>
  <c r="Q72" i="2"/>
  <c r="U72" i="2" s="1"/>
  <c r="T90" i="2"/>
  <c r="T49" i="3"/>
  <c r="Q66" i="3"/>
  <c r="P71" i="3"/>
  <c r="T89" i="3"/>
  <c r="E15" i="4"/>
  <c r="E24" i="4"/>
  <c r="U29" i="4"/>
  <c r="R33" i="4"/>
  <c r="T52" i="4"/>
  <c r="T65" i="4"/>
  <c r="Q66" i="4"/>
  <c r="Q24" i="5"/>
  <c r="E72" i="5"/>
  <c r="U43" i="6"/>
  <c r="T43" i="6"/>
  <c r="U89" i="6"/>
  <c r="T89" i="6"/>
  <c r="U13" i="7"/>
  <c r="T13" i="7"/>
  <c r="U91" i="7"/>
  <c r="T91" i="7"/>
  <c r="U14" i="8"/>
  <c r="T14" i="8"/>
  <c r="T93" i="8"/>
  <c r="U93" i="8"/>
  <c r="U27" i="10"/>
  <c r="T27" i="10"/>
  <c r="U52" i="10"/>
  <c r="T52" i="10"/>
  <c r="U18" i="11"/>
  <c r="T18" i="11"/>
  <c r="T39" i="11"/>
  <c r="U39" i="11"/>
  <c r="T62" i="10"/>
  <c r="U62" i="10"/>
  <c r="U28" i="11"/>
  <c r="T28" i="11"/>
  <c r="U103" i="12"/>
  <c r="T103" i="12"/>
  <c r="T38" i="5"/>
  <c r="U64" i="5"/>
  <c r="T64" i="5"/>
  <c r="U93" i="6"/>
  <c r="T93" i="6"/>
  <c r="T49" i="9"/>
  <c r="U49" i="9"/>
  <c r="U9" i="1"/>
  <c r="U19" i="1"/>
  <c r="Q24" i="1"/>
  <c r="Q70" i="1"/>
  <c r="Q59" i="3"/>
  <c r="Q67" i="3"/>
  <c r="P72" i="3"/>
  <c r="U32" i="5"/>
  <c r="T32" i="5"/>
  <c r="U49" i="8"/>
  <c r="T49" i="8"/>
  <c r="U65" i="9"/>
  <c r="T65" i="9"/>
  <c r="U23" i="1"/>
  <c r="Q33" i="1"/>
  <c r="T37" i="1"/>
  <c r="S40" i="1"/>
  <c r="T42" i="1"/>
  <c r="E66" i="1"/>
  <c r="R66" i="1"/>
  <c r="U86" i="1"/>
  <c r="U90" i="1"/>
  <c r="T12" i="2"/>
  <c r="U18" i="2"/>
  <c r="T21" i="2"/>
  <c r="U29" i="2"/>
  <c r="E33" i="2"/>
  <c r="U33" i="2" s="1"/>
  <c r="T36" i="2"/>
  <c r="Q40" i="2"/>
  <c r="Q66" i="2"/>
  <c r="T89" i="2"/>
  <c r="T9" i="3"/>
  <c r="T44" i="3"/>
  <c r="T55" i="3"/>
  <c r="U62" i="3"/>
  <c r="P70" i="3"/>
  <c r="Q71" i="3"/>
  <c r="U10" i="4"/>
  <c r="U19" i="4"/>
  <c r="U39" i="5"/>
  <c r="T39" i="5"/>
  <c r="T90" i="5"/>
  <c r="E24" i="7"/>
  <c r="T24" i="7" s="1"/>
  <c r="U49" i="7"/>
  <c r="T49" i="7"/>
  <c r="U45" i="8"/>
  <c r="T45" i="8"/>
  <c r="U65" i="8"/>
  <c r="T65" i="8"/>
  <c r="U29" i="9"/>
  <c r="T29" i="9"/>
  <c r="U61" i="9"/>
  <c r="T61" i="9"/>
  <c r="T35" i="11"/>
  <c r="U35" i="11"/>
  <c r="T93" i="1"/>
  <c r="T17" i="2"/>
  <c r="U19" i="2"/>
  <c r="U27" i="2"/>
  <c r="P30" i="2"/>
  <c r="U52" i="2"/>
  <c r="U14" i="3"/>
  <c r="E24" i="3"/>
  <c r="E30" i="3"/>
  <c r="T48" i="3"/>
  <c r="Q70" i="3"/>
  <c r="T88" i="3"/>
  <c r="T93" i="3"/>
  <c r="T12" i="4"/>
  <c r="T17" i="4"/>
  <c r="T21" i="4"/>
  <c r="T26" i="4"/>
  <c r="U38" i="4"/>
  <c r="T51" i="4"/>
  <c r="E53" i="4"/>
  <c r="Q59" i="4"/>
  <c r="T64" i="4"/>
  <c r="P71" i="4"/>
  <c r="Q15" i="5"/>
  <c r="Q33" i="5"/>
  <c r="U44" i="5"/>
  <c r="T44" i="5"/>
  <c r="P59" i="5"/>
  <c r="E70" i="5"/>
  <c r="U9" i="7"/>
  <c r="T9" i="7"/>
  <c r="U45" i="7"/>
  <c r="T45" i="7"/>
  <c r="U58" i="7"/>
  <c r="T58" i="7"/>
  <c r="E24" i="9"/>
  <c r="T24" i="9" s="1"/>
  <c r="U55" i="11"/>
  <c r="T55" i="11"/>
  <c r="U45" i="24"/>
  <c r="T45" i="24"/>
  <c r="P24" i="1"/>
  <c r="R33" i="1"/>
  <c r="U69" i="1"/>
  <c r="E30" i="2"/>
  <c r="U30" i="2" s="1"/>
  <c r="P71" i="2"/>
  <c r="Q30" i="3"/>
  <c r="T22" i="1"/>
  <c r="P40" i="1"/>
  <c r="T89" i="1"/>
  <c r="U10" i="2"/>
  <c r="E15" i="1"/>
  <c r="U29" i="1"/>
  <c r="T35" i="1"/>
  <c r="T38" i="1"/>
  <c r="Q40" i="1"/>
  <c r="T48" i="1"/>
  <c r="U64" i="1"/>
  <c r="T10" i="2"/>
  <c r="P15" i="2"/>
  <c r="T15" i="2" s="1"/>
  <c r="T19" i="2"/>
  <c r="P24" i="2"/>
  <c r="Q30" i="2"/>
  <c r="U65" i="2"/>
  <c r="T88" i="2"/>
  <c r="T93" i="2"/>
  <c r="T10" i="3"/>
  <c r="Q33" i="3"/>
  <c r="U33" i="3" s="1"/>
  <c r="E66" i="3"/>
  <c r="S67" i="3"/>
  <c r="P15" i="4"/>
  <c r="P24" i="4"/>
  <c r="P40" i="4"/>
  <c r="P70" i="4"/>
  <c r="Q71" i="4"/>
  <c r="U86" i="4"/>
  <c r="T86" i="4"/>
  <c r="Q40" i="5"/>
  <c r="T48" i="5"/>
  <c r="U9" i="6"/>
  <c r="T9" i="6"/>
  <c r="U37" i="6"/>
  <c r="T37" i="6"/>
  <c r="E72" i="6"/>
  <c r="E40" i="7"/>
  <c r="U55" i="7"/>
  <c r="T55" i="7"/>
  <c r="U20" i="8"/>
  <c r="T20" i="8"/>
  <c r="T89" i="8"/>
  <c r="U89" i="8"/>
  <c r="U92" i="8"/>
  <c r="T92" i="8"/>
  <c r="E72" i="9"/>
  <c r="E72" i="13"/>
  <c r="U23" i="16"/>
  <c r="T23" i="16"/>
  <c r="E30" i="5"/>
  <c r="U38" i="5"/>
  <c r="U10" i="6"/>
  <c r="P15" i="6"/>
  <c r="T15" i="6" s="1"/>
  <c r="T17" i="6"/>
  <c r="E24" i="6"/>
  <c r="R33" i="6"/>
  <c r="T45" i="6"/>
  <c r="Q15" i="7"/>
  <c r="T21" i="7"/>
  <c r="T36" i="7"/>
  <c r="T61" i="7"/>
  <c r="Q66" i="7"/>
  <c r="P70" i="7"/>
  <c r="P71" i="7"/>
  <c r="T88" i="7"/>
  <c r="T93" i="7"/>
  <c r="T10" i="8"/>
  <c r="T12" i="8"/>
  <c r="P33" i="8"/>
  <c r="T33" i="8" s="1"/>
  <c r="T36" i="9"/>
  <c r="T52" i="9"/>
  <c r="U58" i="9"/>
  <c r="T87" i="9"/>
  <c r="T91" i="9"/>
  <c r="T13" i="10"/>
  <c r="T19" i="10"/>
  <c r="T23" i="10"/>
  <c r="Q24" i="10"/>
  <c r="T43" i="10"/>
  <c r="R53" i="10"/>
  <c r="U88" i="10"/>
  <c r="U92" i="10"/>
  <c r="U20" i="11"/>
  <c r="P24" i="11"/>
  <c r="Q30" i="11"/>
  <c r="T43" i="11"/>
  <c r="T48" i="11"/>
  <c r="U48" i="11"/>
  <c r="T22" i="13"/>
  <c r="U22" i="13"/>
  <c r="U11" i="14"/>
  <c r="T11" i="14"/>
  <c r="U29" i="15"/>
  <c r="T29" i="15"/>
  <c r="U21" i="17"/>
  <c r="T21" i="17"/>
  <c r="T37" i="17"/>
  <c r="U37" i="17"/>
  <c r="T90" i="4"/>
  <c r="T13" i="5"/>
  <c r="Q15" i="6"/>
  <c r="U15" i="6" s="1"/>
  <c r="T21" i="6"/>
  <c r="R40" i="6"/>
  <c r="T49" i="6"/>
  <c r="P67" i="6"/>
  <c r="T86" i="6"/>
  <c r="T27" i="7"/>
  <c r="U36" i="7"/>
  <c r="T65" i="7"/>
  <c r="E67" i="7"/>
  <c r="Q70" i="7"/>
  <c r="Q71" i="7"/>
  <c r="T92" i="7"/>
  <c r="T11" i="8"/>
  <c r="T17" i="8"/>
  <c r="Q33" i="8"/>
  <c r="U33" i="8" s="1"/>
  <c r="U10" i="9"/>
  <c r="U52" i="9"/>
  <c r="E59" i="9"/>
  <c r="P40" i="10"/>
  <c r="U51" i="10"/>
  <c r="Q24" i="11"/>
  <c r="P40" i="11"/>
  <c r="U46" i="12"/>
  <c r="T46" i="12"/>
  <c r="U89" i="12"/>
  <c r="T89" i="12"/>
  <c r="U12" i="13"/>
  <c r="T12" i="13"/>
  <c r="T93" i="13"/>
  <c r="U93" i="13"/>
  <c r="U20" i="14"/>
  <c r="T20" i="14"/>
  <c r="U88" i="14"/>
  <c r="T88" i="14"/>
  <c r="T26" i="15"/>
  <c r="U26" i="15"/>
  <c r="T18" i="5"/>
  <c r="P33" i="5"/>
  <c r="E40" i="5"/>
  <c r="P53" i="5"/>
  <c r="T63" i="5"/>
  <c r="P71" i="5"/>
  <c r="P33" i="6"/>
  <c r="T36" i="6"/>
  <c r="P66" i="6"/>
  <c r="Q67" i="6"/>
  <c r="U67" i="6" s="1"/>
  <c r="T90" i="6"/>
  <c r="P24" i="7"/>
  <c r="E33" i="7"/>
  <c r="P59" i="7"/>
  <c r="P15" i="8"/>
  <c r="P66" i="8"/>
  <c r="P72" i="8"/>
  <c r="P30" i="9"/>
  <c r="P66" i="9"/>
  <c r="Q67" i="9"/>
  <c r="U67" i="9" s="1"/>
  <c r="P72" i="9"/>
  <c r="Q40" i="10"/>
  <c r="T44" i="10"/>
  <c r="E59" i="10"/>
  <c r="Q40" i="11"/>
  <c r="T44" i="11"/>
  <c r="U50" i="11"/>
  <c r="T50" i="11"/>
  <c r="U63" i="11"/>
  <c r="T63" i="11"/>
  <c r="U55" i="12"/>
  <c r="T55" i="12"/>
  <c r="U19" i="16"/>
  <c r="T19" i="16"/>
  <c r="T46" i="17"/>
  <c r="U46" i="17"/>
  <c r="Q33" i="6"/>
  <c r="Q66" i="6"/>
  <c r="P71" i="6"/>
  <c r="Q24" i="7"/>
  <c r="P30" i="7"/>
  <c r="P40" i="7"/>
  <c r="Q59" i="7"/>
  <c r="Q15" i="8"/>
  <c r="U15" i="8" s="1"/>
  <c r="U44" i="8"/>
  <c r="Q66" i="8"/>
  <c r="P15" i="9"/>
  <c r="P24" i="9"/>
  <c r="Q30" i="9"/>
  <c r="T44" i="9"/>
  <c r="T51" i="9"/>
  <c r="Q66" i="9"/>
  <c r="Q53" i="10"/>
  <c r="P72" i="10"/>
  <c r="T18" i="13"/>
  <c r="U18" i="13"/>
  <c r="T63" i="14"/>
  <c r="U63" i="14"/>
  <c r="U17" i="17"/>
  <c r="T17" i="17"/>
  <c r="Q70" i="4"/>
  <c r="T10" i="5"/>
  <c r="T19" i="5"/>
  <c r="T29" i="5"/>
  <c r="P30" i="5"/>
  <c r="Q70" i="5"/>
  <c r="P24" i="6"/>
  <c r="U35" i="6"/>
  <c r="T69" i="6"/>
  <c r="P70" i="6"/>
  <c r="Q71" i="6"/>
  <c r="Q30" i="7"/>
  <c r="R33" i="7"/>
  <c r="Q40" i="7"/>
  <c r="R70" i="7"/>
  <c r="R71" i="7"/>
  <c r="P24" i="8"/>
  <c r="P30" i="8"/>
  <c r="R33" i="8"/>
  <c r="P40" i="8"/>
  <c r="U43" i="8"/>
  <c r="T69" i="8"/>
  <c r="P71" i="8"/>
  <c r="Q15" i="9"/>
  <c r="U15" i="9" s="1"/>
  <c r="Q24" i="9"/>
  <c r="P40" i="9"/>
  <c r="U44" i="9"/>
  <c r="E53" i="9"/>
  <c r="T69" i="9"/>
  <c r="P71" i="9"/>
  <c r="T71" i="9" s="1"/>
  <c r="T10" i="10"/>
  <c r="U44" i="10"/>
  <c r="T32" i="11"/>
  <c r="U44" i="11"/>
  <c r="T14" i="12"/>
  <c r="U14" i="12"/>
  <c r="T89" i="13"/>
  <c r="U89" i="13"/>
  <c r="U39" i="15"/>
  <c r="T39" i="15"/>
  <c r="T12" i="18"/>
  <c r="U12" i="18"/>
  <c r="U10" i="5"/>
  <c r="U19" i="5"/>
  <c r="U29" i="5"/>
  <c r="Q30" i="5"/>
  <c r="U30" i="5" s="1"/>
  <c r="T37" i="5"/>
  <c r="P66" i="5"/>
  <c r="T89" i="5"/>
  <c r="T12" i="6"/>
  <c r="Q24" i="6"/>
  <c r="T26" i="6"/>
  <c r="P30" i="6"/>
  <c r="P40" i="6"/>
  <c r="R67" i="6"/>
  <c r="U69" i="6"/>
  <c r="Q70" i="6"/>
  <c r="T88" i="6"/>
  <c r="U10" i="7"/>
  <c r="T29" i="7"/>
  <c r="T39" i="7"/>
  <c r="U51" i="7"/>
  <c r="Q53" i="7"/>
  <c r="P67" i="7"/>
  <c r="T67" i="7" s="1"/>
  <c r="T19" i="8"/>
  <c r="Q24" i="8"/>
  <c r="Q30" i="8"/>
  <c r="Q40" i="8"/>
  <c r="E53" i="8"/>
  <c r="T56" i="8"/>
  <c r="Q59" i="8"/>
  <c r="T64" i="8"/>
  <c r="P70" i="8"/>
  <c r="Q71" i="8"/>
  <c r="T32" i="9"/>
  <c r="Q40" i="9"/>
  <c r="P59" i="9"/>
  <c r="P70" i="9"/>
  <c r="T70" i="9" s="1"/>
  <c r="Q71" i="9"/>
  <c r="U10" i="10"/>
  <c r="P15" i="10"/>
  <c r="P33" i="10"/>
  <c r="T36" i="10"/>
  <c r="E40" i="10"/>
  <c r="U69" i="10"/>
  <c r="P33" i="11"/>
  <c r="T36" i="11"/>
  <c r="E40" i="11"/>
  <c r="U42" i="12"/>
  <c r="T42" i="12"/>
  <c r="U50" i="12"/>
  <c r="T50" i="12"/>
  <c r="U93" i="12"/>
  <c r="T93" i="12"/>
  <c r="U62" i="13"/>
  <c r="T62" i="13"/>
  <c r="T42" i="17"/>
  <c r="U42" i="17"/>
  <c r="U39" i="18"/>
  <c r="T39" i="18"/>
  <c r="U52" i="11"/>
  <c r="T32" i="12"/>
  <c r="R71" i="13"/>
  <c r="R15" i="14"/>
  <c r="T35" i="14"/>
  <c r="P40" i="14"/>
  <c r="P33" i="15"/>
  <c r="T10" i="16"/>
  <c r="T27" i="16"/>
  <c r="T19" i="17"/>
  <c r="T23" i="17"/>
  <c r="U63" i="17"/>
  <c r="U89" i="17"/>
  <c r="T92" i="17"/>
  <c r="U21" i="18"/>
  <c r="Q24" i="18"/>
  <c r="P33" i="18"/>
  <c r="T57" i="18"/>
  <c r="T61" i="18"/>
  <c r="E72" i="18"/>
  <c r="T12" i="19"/>
  <c r="U18" i="19"/>
  <c r="T21" i="19"/>
  <c r="U27" i="19"/>
  <c r="Q30" i="19"/>
  <c r="T37" i="19"/>
  <c r="U37" i="19"/>
  <c r="E40" i="19"/>
  <c r="T12" i="20"/>
  <c r="U12" i="20"/>
  <c r="U52" i="21"/>
  <c r="T52" i="21"/>
  <c r="T47" i="23"/>
  <c r="U47" i="23"/>
  <c r="U105" i="9"/>
  <c r="T105" i="9"/>
  <c r="U61" i="11"/>
  <c r="U65" i="11"/>
  <c r="R70" i="11"/>
  <c r="P71" i="11"/>
  <c r="P15" i="12"/>
  <c r="U32" i="12"/>
  <c r="P33" i="12"/>
  <c r="T33" i="12" s="1"/>
  <c r="P33" i="13"/>
  <c r="R72" i="13"/>
  <c r="P30" i="14"/>
  <c r="U35" i="14"/>
  <c r="Q40" i="14"/>
  <c r="Q59" i="14"/>
  <c r="R72" i="14"/>
  <c r="U12" i="15"/>
  <c r="Q15" i="15"/>
  <c r="Q33" i="15"/>
  <c r="T44" i="15"/>
  <c r="U49" i="15"/>
  <c r="T52" i="15"/>
  <c r="U65" i="15"/>
  <c r="T69" i="15"/>
  <c r="Q71" i="15"/>
  <c r="U10" i="16"/>
  <c r="Q15" i="16"/>
  <c r="P40" i="16"/>
  <c r="P59" i="16"/>
  <c r="T87" i="16"/>
  <c r="T91" i="16"/>
  <c r="U13" i="17"/>
  <c r="E15" i="17"/>
  <c r="T32" i="17"/>
  <c r="U55" i="17"/>
  <c r="P66" i="17"/>
  <c r="S71" i="17"/>
  <c r="Q33" i="18"/>
  <c r="T44" i="18"/>
  <c r="U49" i="18"/>
  <c r="T52" i="18"/>
  <c r="R70" i="18"/>
  <c r="R71" i="18"/>
  <c r="U90" i="18"/>
  <c r="T93" i="18"/>
  <c r="P15" i="19"/>
  <c r="T17" i="19"/>
  <c r="P24" i="19"/>
  <c r="T26" i="19"/>
  <c r="R33" i="19"/>
  <c r="U48" i="20"/>
  <c r="T48" i="20"/>
  <c r="U39" i="21"/>
  <c r="T39" i="21"/>
  <c r="U91" i="21"/>
  <c r="T91" i="21"/>
  <c r="U20" i="22"/>
  <c r="T20" i="22"/>
  <c r="U37" i="22"/>
  <c r="T37" i="22"/>
  <c r="U57" i="22"/>
  <c r="T57" i="22"/>
  <c r="U110" i="7"/>
  <c r="T110" i="7"/>
  <c r="T56" i="11"/>
  <c r="P59" i="11"/>
  <c r="T64" i="11"/>
  <c r="E66" i="11"/>
  <c r="E67" i="11"/>
  <c r="R67" i="11"/>
  <c r="Q71" i="11"/>
  <c r="U10" i="12"/>
  <c r="Q15" i="12"/>
  <c r="U15" i="12" s="1"/>
  <c r="T17" i="12"/>
  <c r="T21" i="12"/>
  <c r="U28" i="12"/>
  <c r="Q33" i="12"/>
  <c r="T36" i="12"/>
  <c r="U38" i="12"/>
  <c r="P59" i="12"/>
  <c r="E24" i="13"/>
  <c r="U24" i="13" s="1"/>
  <c r="U32" i="13"/>
  <c r="Q33" i="13"/>
  <c r="T36" i="13"/>
  <c r="T44" i="13"/>
  <c r="U46" i="13"/>
  <c r="U50" i="13"/>
  <c r="U10" i="14"/>
  <c r="E33" i="14"/>
  <c r="U33" i="14" s="1"/>
  <c r="E71" i="14"/>
  <c r="T71" i="14" s="1"/>
  <c r="U93" i="14"/>
  <c r="T11" i="15"/>
  <c r="U36" i="15"/>
  <c r="U44" i="15"/>
  <c r="U45" i="15"/>
  <c r="U57" i="15"/>
  <c r="E66" i="15"/>
  <c r="U69" i="15"/>
  <c r="P70" i="15"/>
  <c r="P24" i="16"/>
  <c r="P30" i="16"/>
  <c r="Q40" i="16"/>
  <c r="U36" i="17"/>
  <c r="T38" i="17"/>
  <c r="T43" i="17"/>
  <c r="U47" i="17"/>
  <c r="P71" i="17"/>
  <c r="T88" i="17"/>
  <c r="U17" i="18"/>
  <c r="T20" i="18"/>
  <c r="U36" i="18"/>
  <c r="U44" i="18"/>
  <c r="P67" i="18"/>
  <c r="T67" i="18" s="1"/>
  <c r="Q15" i="19"/>
  <c r="Q24" i="19"/>
  <c r="U13" i="23"/>
  <c r="T13" i="23"/>
  <c r="U96" i="1"/>
  <c r="E95" i="1"/>
  <c r="E112" i="1" s="1"/>
  <c r="U103" i="20"/>
  <c r="T103" i="20"/>
  <c r="P70" i="11"/>
  <c r="T70" i="11" s="1"/>
  <c r="T27" i="12"/>
  <c r="T37" i="12"/>
  <c r="U43" i="12"/>
  <c r="U47" i="12"/>
  <c r="U56" i="12"/>
  <c r="U86" i="12"/>
  <c r="U90" i="12"/>
  <c r="U9" i="13"/>
  <c r="U13" i="13"/>
  <c r="U36" i="13"/>
  <c r="U37" i="13"/>
  <c r="U42" i="13"/>
  <c r="T51" i="13"/>
  <c r="U58" i="13"/>
  <c r="U63" i="13"/>
  <c r="T10" i="14"/>
  <c r="U12" i="14"/>
  <c r="U17" i="14"/>
  <c r="U21" i="14"/>
  <c r="T29" i="14"/>
  <c r="U43" i="14"/>
  <c r="U52" i="14"/>
  <c r="Q53" i="14"/>
  <c r="U53" i="14" s="1"/>
  <c r="P30" i="15"/>
  <c r="P40" i="15"/>
  <c r="T56" i="15"/>
  <c r="Q70" i="15"/>
  <c r="T13" i="16"/>
  <c r="Q24" i="16"/>
  <c r="Q30" i="16"/>
  <c r="P66" i="16"/>
  <c r="R71" i="16"/>
  <c r="U86" i="16"/>
  <c r="U90" i="16"/>
  <c r="T28" i="17"/>
  <c r="U32" i="17"/>
  <c r="Q33" i="17"/>
  <c r="T36" i="17"/>
  <c r="U50" i="17"/>
  <c r="Q53" i="17"/>
  <c r="E59" i="17"/>
  <c r="Q71" i="17"/>
  <c r="P15" i="18"/>
  <c r="E24" i="18"/>
  <c r="P40" i="18"/>
  <c r="Q59" i="18"/>
  <c r="T26" i="20"/>
  <c r="U26" i="20"/>
  <c r="U37" i="24"/>
  <c r="T37" i="24"/>
  <c r="U49" i="24"/>
  <c r="T49" i="24"/>
  <c r="U98" i="10"/>
  <c r="E95" i="10"/>
  <c r="E112" i="10" s="1"/>
  <c r="Q70" i="11"/>
  <c r="U70" i="11" s="1"/>
  <c r="P24" i="12"/>
  <c r="P30" i="12"/>
  <c r="P40" i="12"/>
  <c r="P53" i="12"/>
  <c r="P66" i="12"/>
  <c r="R70" i="12"/>
  <c r="P40" i="13"/>
  <c r="P66" i="13"/>
  <c r="P24" i="14"/>
  <c r="T35" i="15"/>
  <c r="Q66" i="16"/>
  <c r="S15" i="17"/>
  <c r="U44" i="17"/>
  <c r="T35" i="18"/>
  <c r="E30" i="19"/>
  <c r="T30" i="19" s="1"/>
  <c r="T36" i="19"/>
  <c r="T21" i="20"/>
  <c r="U21" i="20"/>
  <c r="U48" i="21"/>
  <c r="T48" i="21"/>
  <c r="U42" i="23"/>
  <c r="T42" i="23"/>
  <c r="U62" i="24"/>
  <c r="T62" i="24"/>
  <c r="E71" i="11"/>
  <c r="U71" i="11" s="1"/>
  <c r="U87" i="11"/>
  <c r="U91" i="11"/>
  <c r="T13" i="12"/>
  <c r="Q24" i="12"/>
  <c r="T26" i="12"/>
  <c r="Q30" i="12"/>
  <c r="Q40" i="12"/>
  <c r="T62" i="12"/>
  <c r="Q66" i="12"/>
  <c r="P71" i="12"/>
  <c r="P15" i="13"/>
  <c r="T17" i="13"/>
  <c r="T21" i="13"/>
  <c r="U27" i="13"/>
  <c r="E33" i="13"/>
  <c r="U33" i="13" s="1"/>
  <c r="Q40" i="13"/>
  <c r="T48" i="13"/>
  <c r="T52" i="13"/>
  <c r="T57" i="13"/>
  <c r="Q66" i="13"/>
  <c r="P70" i="13"/>
  <c r="Q71" i="13"/>
  <c r="U71" i="13" s="1"/>
  <c r="T88" i="13"/>
  <c r="T92" i="13"/>
  <c r="Q15" i="14"/>
  <c r="Q24" i="14"/>
  <c r="T28" i="14"/>
  <c r="E30" i="14"/>
  <c r="P33" i="14"/>
  <c r="T51" i="14"/>
  <c r="T62" i="14"/>
  <c r="P66" i="14"/>
  <c r="P71" i="14"/>
  <c r="E15" i="15"/>
  <c r="P24" i="15"/>
  <c r="U35" i="15"/>
  <c r="R53" i="15"/>
  <c r="T87" i="15"/>
  <c r="U91" i="15"/>
  <c r="T9" i="16"/>
  <c r="T18" i="16"/>
  <c r="T22" i="16"/>
  <c r="T50" i="16"/>
  <c r="P71" i="16"/>
  <c r="Q72" i="16"/>
  <c r="T89" i="16"/>
  <c r="T93" i="16"/>
  <c r="P15" i="17"/>
  <c r="T15" i="17" s="1"/>
  <c r="P40" i="17"/>
  <c r="T49" i="17"/>
  <c r="T51" i="17"/>
  <c r="Q70" i="17"/>
  <c r="Q30" i="18"/>
  <c r="U35" i="18"/>
  <c r="R53" i="18"/>
  <c r="Q66" i="18"/>
  <c r="P70" i="18"/>
  <c r="P71" i="18"/>
  <c r="R15" i="19"/>
  <c r="E24" i="19"/>
  <c r="U57" i="21"/>
  <c r="T57" i="21"/>
  <c r="U47" i="22"/>
  <c r="T47" i="22"/>
  <c r="U103" i="11"/>
  <c r="T103" i="11"/>
  <c r="Q53" i="11"/>
  <c r="E59" i="11"/>
  <c r="P66" i="11"/>
  <c r="P67" i="11"/>
  <c r="T67" i="11" s="1"/>
  <c r="T45" i="12"/>
  <c r="T49" i="12"/>
  <c r="T51" i="12"/>
  <c r="E59" i="12"/>
  <c r="P70" i="12"/>
  <c r="Q71" i="12"/>
  <c r="T88" i="12"/>
  <c r="T92" i="12"/>
  <c r="T11" i="13"/>
  <c r="Q15" i="13"/>
  <c r="U15" i="13" s="1"/>
  <c r="P24" i="13"/>
  <c r="P30" i="13"/>
  <c r="T39" i="13"/>
  <c r="T65" i="13"/>
  <c r="E67" i="13"/>
  <c r="Q70" i="13"/>
  <c r="T14" i="14"/>
  <c r="T19" i="14"/>
  <c r="T23" i="14"/>
  <c r="Q33" i="14"/>
  <c r="U51" i="14"/>
  <c r="Q66" i="14"/>
  <c r="P70" i="14"/>
  <c r="Q71" i="14"/>
  <c r="U21" i="15"/>
  <c r="Q24" i="15"/>
  <c r="E24" i="16"/>
  <c r="E30" i="16"/>
  <c r="U36" i="16"/>
  <c r="U65" i="16"/>
  <c r="T69" i="16"/>
  <c r="Q71" i="16"/>
  <c r="U71" i="16" s="1"/>
  <c r="Q15" i="17"/>
  <c r="P24" i="17"/>
  <c r="P30" i="17"/>
  <c r="E71" i="17"/>
  <c r="R71" i="17"/>
  <c r="U26" i="18"/>
  <c r="T29" i="18"/>
  <c r="U62" i="18"/>
  <c r="T65" i="18"/>
  <c r="E67" i="18"/>
  <c r="Q70" i="18"/>
  <c r="Q71" i="18"/>
  <c r="U32" i="19"/>
  <c r="U14" i="22"/>
  <c r="T14" i="22"/>
  <c r="U55" i="23"/>
  <c r="T55" i="23"/>
  <c r="U105" i="18"/>
  <c r="T105" i="18"/>
  <c r="P70" i="19"/>
  <c r="P71" i="19"/>
  <c r="U11" i="20"/>
  <c r="Q15" i="20"/>
  <c r="U20" i="20"/>
  <c r="Q24" i="20"/>
  <c r="U29" i="20"/>
  <c r="U39" i="20"/>
  <c r="T47" i="20"/>
  <c r="P53" i="20"/>
  <c r="P70" i="20"/>
  <c r="P71" i="20"/>
  <c r="P72" i="20"/>
  <c r="T72" i="20" s="1"/>
  <c r="U89" i="20"/>
  <c r="P33" i="21"/>
  <c r="T33" i="21" s="1"/>
  <c r="T38" i="21"/>
  <c r="T47" i="21"/>
  <c r="E53" i="21"/>
  <c r="T56" i="21"/>
  <c r="U62" i="21"/>
  <c r="P66" i="21"/>
  <c r="Q67" i="21"/>
  <c r="U67" i="21" s="1"/>
  <c r="S70" i="21"/>
  <c r="R71" i="21"/>
  <c r="P72" i="21"/>
  <c r="T90" i="21"/>
  <c r="T13" i="22"/>
  <c r="U19" i="22"/>
  <c r="Q24" i="22"/>
  <c r="Q30" i="22"/>
  <c r="U43" i="22"/>
  <c r="T46" i="22"/>
  <c r="U56" i="22"/>
  <c r="U61" i="22"/>
  <c r="R70" i="22"/>
  <c r="P71" i="22"/>
  <c r="T89" i="22"/>
  <c r="U9" i="23"/>
  <c r="T12" i="23"/>
  <c r="U19" i="23"/>
  <c r="Q30" i="23"/>
  <c r="Q40" i="23"/>
  <c r="Q59" i="23"/>
  <c r="E70" i="23"/>
  <c r="E71" i="24"/>
  <c r="U71" i="24" s="1"/>
  <c r="E79" i="18"/>
  <c r="E79" i="17"/>
  <c r="T110" i="4"/>
  <c r="P53" i="19"/>
  <c r="S67" i="19"/>
  <c r="T87" i="19"/>
  <c r="T91" i="19"/>
  <c r="P33" i="20"/>
  <c r="T33" i="20" s="1"/>
  <c r="T36" i="20"/>
  <c r="U51" i="20"/>
  <c r="T57" i="20"/>
  <c r="T36" i="21"/>
  <c r="S40" i="21"/>
  <c r="P59" i="21"/>
  <c r="T69" i="21"/>
  <c r="T44" i="22"/>
  <c r="T10" i="23"/>
  <c r="E24" i="23"/>
  <c r="T24" i="23" s="1"/>
  <c r="R33" i="23"/>
  <c r="T51" i="23"/>
  <c r="T62" i="23"/>
  <c r="P66" i="23"/>
  <c r="R70" i="23"/>
  <c r="P71" i="23"/>
  <c r="T71" i="23" s="1"/>
  <c r="T93" i="23"/>
  <c r="Q15" i="24"/>
  <c r="U15" i="24" s="1"/>
  <c r="T27" i="24"/>
  <c r="P30" i="24"/>
  <c r="T103" i="1"/>
  <c r="T110" i="20"/>
  <c r="T110" i="13"/>
  <c r="T102" i="8"/>
  <c r="U44" i="19"/>
  <c r="U50" i="19"/>
  <c r="E66" i="19"/>
  <c r="R15" i="20"/>
  <c r="Q33" i="20"/>
  <c r="U36" i="21"/>
  <c r="P70" i="21"/>
  <c r="Q71" i="21"/>
  <c r="U71" i="21" s="1"/>
  <c r="R15" i="22"/>
  <c r="U44" i="22"/>
  <c r="T51" i="22"/>
  <c r="Q53" i="22"/>
  <c r="T63" i="22"/>
  <c r="Q70" i="22"/>
  <c r="U10" i="23"/>
  <c r="P15" i="23"/>
  <c r="T15" i="23" s="1"/>
  <c r="T21" i="23"/>
  <c r="E40" i="23"/>
  <c r="R40" i="23"/>
  <c r="U51" i="23"/>
  <c r="E53" i="23"/>
  <c r="R53" i="23"/>
  <c r="Q66" i="23"/>
  <c r="S70" i="23"/>
  <c r="Q71" i="23"/>
  <c r="U71" i="23" s="1"/>
  <c r="T88" i="23"/>
  <c r="T11" i="24"/>
  <c r="T20" i="24"/>
  <c r="P24" i="24"/>
  <c r="T26" i="24"/>
  <c r="Q30" i="24"/>
  <c r="R33" i="24"/>
  <c r="S66" i="24"/>
  <c r="U92" i="24"/>
  <c r="T100" i="21"/>
  <c r="T113" i="21"/>
  <c r="T110" i="19"/>
  <c r="T98" i="15"/>
  <c r="T107" i="9"/>
  <c r="T104" i="2"/>
  <c r="Q70" i="21"/>
  <c r="U70" i="21" s="1"/>
  <c r="U10" i="22"/>
  <c r="T32" i="22"/>
  <c r="U51" i="22"/>
  <c r="Q15" i="23"/>
  <c r="P33" i="23"/>
  <c r="P70" i="23"/>
  <c r="Q24" i="24"/>
  <c r="U28" i="24"/>
  <c r="S33" i="24"/>
  <c r="T55" i="24"/>
  <c r="Q59" i="24"/>
  <c r="T63" i="24"/>
  <c r="P71" i="24"/>
  <c r="E79" i="12"/>
  <c r="T44" i="20"/>
  <c r="Q59" i="20"/>
  <c r="P67" i="20"/>
  <c r="T67" i="20" s="1"/>
  <c r="Q24" i="21"/>
  <c r="Q30" i="21"/>
  <c r="T49" i="21"/>
  <c r="T51" i="21"/>
  <c r="U58" i="21"/>
  <c r="P15" i="22"/>
  <c r="T15" i="22" s="1"/>
  <c r="P33" i="22"/>
  <c r="T33" i="22" s="1"/>
  <c r="E40" i="22"/>
  <c r="S67" i="22"/>
  <c r="S72" i="22"/>
  <c r="Q33" i="23"/>
  <c r="Q70" i="23"/>
  <c r="P33" i="24"/>
  <c r="T36" i="24"/>
  <c r="T42" i="24"/>
  <c r="T46" i="24"/>
  <c r="T50" i="24"/>
  <c r="P53" i="24"/>
  <c r="T58" i="24"/>
  <c r="P70" i="24"/>
  <c r="Q71" i="24"/>
  <c r="U88" i="24"/>
  <c r="T91" i="24"/>
  <c r="T101" i="19"/>
  <c r="T108" i="12"/>
  <c r="T98" i="8"/>
  <c r="T98" i="7"/>
  <c r="T100" i="7"/>
  <c r="T113" i="7"/>
  <c r="U104" i="3"/>
  <c r="P40" i="19"/>
  <c r="T40" i="19" s="1"/>
  <c r="P66" i="19"/>
  <c r="Q67" i="19"/>
  <c r="P72" i="19"/>
  <c r="T10" i="20"/>
  <c r="P30" i="20"/>
  <c r="T35" i="20"/>
  <c r="P40" i="20"/>
  <c r="U44" i="20"/>
  <c r="P66" i="20"/>
  <c r="S15" i="21"/>
  <c r="Q40" i="21"/>
  <c r="T43" i="21"/>
  <c r="Q15" i="22"/>
  <c r="Q33" i="22"/>
  <c r="P66" i="22"/>
  <c r="P67" i="22"/>
  <c r="T67" i="22" s="1"/>
  <c r="U9" i="24"/>
  <c r="R30" i="24"/>
  <c r="Q33" i="24"/>
  <c r="U36" i="24"/>
  <c r="P40" i="24"/>
  <c r="Q70" i="24"/>
  <c r="T102" i="1"/>
  <c r="T102" i="24"/>
  <c r="T99" i="16"/>
  <c r="U104" i="16"/>
  <c r="T96" i="5"/>
  <c r="T107" i="4"/>
  <c r="U36" i="19"/>
  <c r="Q40" i="19"/>
  <c r="U63" i="19"/>
  <c r="Q66" i="19"/>
  <c r="U69" i="19"/>
  <c r="U89" i="19"/>
  <c r="U93" i="19"/>
  <c r="P15" i="20"/>
  <c r="P24" i="20"/>
  <c r="Q30" i="20"/>
  <c r="U35" i="20"/>
  <c r="Q40" i="20"/>
  <c r="U40" i="20" s="1"/>
  <c r="T62" i="20"/>
  <c r="Q66" i="20"/>
  <c r="T69" i="20"/>
  <c r="U10" i="21"/>
  <c r="T28" i="21"/>
  <c r="P67" i="21"/>
  <c r="R70" i="21"/>
  <c r="S71" i="21"/>
  <c r="S72" i="21"/>
  <c r="T86" i="21"/>
  <c r="P24" i="22"/>
  <c r="P30" i="22"/>
  <c r="R40" i="22"/>
  <c r="Q66" i="22"/>
  <c r="S70" i="22"/>
  <c r="S71" i="22"/>
  <c r="E15" i="23"/>
  <c r="Q24" i="23"/>
  <c r="T26" i="23"/>
  <c r="P30" i="23"/>
  <c r="P40" i="23"/>
  <c r="U44" i="23"/>
  <c r="P53" i="23"/>
  <c r="E24" i="24"/>
  <c r="E30" i="24"/>
  <c r="U30" i="24" s="1"/>
  <c r="S30" i="24"/>
  <c r="Q40" i="24"/>
  <c r="E79" i="6"/>
  <c r="E79" i="2"/>
  <c r="T99" i="21"/>
  <c r="U103" i="2"/>
  <c r="E53" i="24"/>
  <c r="Q53" i="24"/>
  <c r="Q67" i="24"/>
  <c r="S67" i="24"/>
  <c r="P72" i="24"/>
  <c r="R72" i="24"/>
  <c r="P59" i="24"/>
  <c r="E67" i="24"/>
  <c r="P67" i="24"/>
  <c r="T67" i="24" s="1"/>
  <c r="R67" i="24"/>
  <c r="E72" i="24"/>
  <c r="T109" i="24"/>
  <c r="T110" i="24"/>
  <c r="E79" i="24"/>
  <c r="Q53" i="23"/>
  <c r="E72" i="23"/>
  <c r="E67" i="23"/>
  <c r="P67" i="23"/>
  <c r="T67" i="23" s="1"/>
  <c r="R67" i="23"/>
  <c r="P72" i="23"/>
  <c r="R72" i="23"/>
  <c r="P59" i="23"/>
  <c r="Q67" i="23"/>
  <c r="S67" i="23"/>
  <c r="Q72" i="23"/>
  <c r="U72" i="23" s="1"/>
  <c r="S72" i="23"/>
  <c r="E95" i="23"/>
  <c r="S53" i="22"/>
  <c r="E53" i="22"/>
  <c r="Q67" i="22"/>
  <c r="Q72" i="22"/>
  <c r="E59" i="22"/>
  <c r="T59" i="22" s="1"/>
  <c r="P59" i="22"/>
  <c r="T99" i="22"/>
  <c r="T100" i="22"/>
  <c r="T101" i="22"/>
  <c r="Q53" i="21"/>
  <c r="S53" i="21"/>
  <c r="R53" i="21"/>
  <c r="Q59" i="21"/>
  <c r="R67" i="21"/>
  <c r="Q72" i="21"/>
  <c r="U72" i="21" s="1"/>
  <c r="S67" i="21"/>
  <c r="R72" i="21"/>
  <c r="E67" i="21"/>
  <c r="U110" i="21"/>
  <c r="R53" i="20"/>
  <c r="E53" i="20"/>
  <c r="E67" i="20"/>
  <c r="Q67" i="20"/>
  <c r="U67" i="20" s="1"/>
  <c r="E59" i="20"/>
  <c r="E53" i="19"/>
  <c r="Q53" i="19"/>
  <c r="R67" i="19"/>
  <c r="Q72" i="19"/>
  <c r="S72" i="19"/>
  <c r="P59" i="19"/>
  <c r="T58" i="19"/>
  <c r="Q59" i="19"/>
  <c r="P67" i="19"/>
  <c r="R72" i="19"/>
  <c r="P53" i="18"/>
  <c r="Q67" i="18"/>
  <c r="S67" i="18"/>
  <c r="Q53" i="18"/>
  <c r="U53" i="18" s="1"/>
  <c r="R72" i="18"/>
  <c r="P72" i="18"/>
  <c r="U58" i="18"/>
  <c r="R67" i="18"/>
  <c r="Q72" i="18"/>
  <c r="S72" i="18"/>
  <c r="E59" i="18"/>
  <c r="P59" i="18"/>
  <c r="S95" i="18"/>
  <c r="T100" i="18"/>
  <c r="T101" i="18"/>
  <c r="T108" i="18"/>
  <c r="T109" i="18"/>
  <c r="S53" i="17"/>
  <c r="E53" i="17"/>
  <c r="Q59" i="17"/>
  <c r="T58" i="17"/>
  <c r="P67" i="17"/>
  <c r="R67" i="17"/>
  <c r="P72" i="17"/>
  <c r="R72" i="17"/>
  <c r="T47" i="16"/>
  <c r="P53" i="16"/>
  <c r="T53" i="16" s="1"/>
  <c r="Q53" i="16"/>
  <c r="U53" i="16" s="1"/>
  <c r="E67" i="16"/>
  <c r="P67" i="16"/>
  <c r="R67" i="16"/>
  <c r="Q67" i="16"/>
  <c r="E72" i="16"/>
  <c r="P72" i="16"/>
  <c r="R72" i="16"/>
  <c r="E59" i="16"/>
  <c r="U59" i="16" s="1"/>
  <c r="P53" i="15"/>
  <c r="T53" i="15" s="1"/>
  <c r="E67" i="15"/>
  <c r="P67" i="15"/>
  <c r="R67" i="15"/>
  <c r="Q53" i="15"/>
  <c r="E59" i="15"/>
  <c r="P59" i="15"/>
  <c r="Q67" i="15"/>
  <c r="U67" i="15" s="1"/>
  <c r="Q59" i="15"/>
  <c r="E72" i="15"/>
  <c r="P72" i="15"/>
  <c r="R72" i="15"/>
  <c r="T106" i="15"/>
  <c r="T110" i="15"/>
  <c r="E79" i="15"/>
  <c r="R53" i="14"/>
  <c r="R67" i="14"/>
  <c r="Q67" i="14"/>
  <c r="E53" i="14"/>
  <c r="T57" i="14"/>
  <c r="P59" i="14"/>
  <c r="Q72" i="14"/>
  <c r="S95" i="14"/>
  <c r="P53" i="13"/>
  <c r="T53" i="13" s="1"/>
  <c r="R53" i="13"/>
  <c r="P59" i="13"/>
  <c r="P67" i="13"/>
  <c r="Q59" i="13"/>
  <c r="Q67" i="13"/>
  <c r="S67" i="13"/>
  <c r="P72" i="13"/>
  <c r="T72" i="13" s="1"/>
  <c r="T96" i="13"/>
  <c r="T104" i="13"/>
  <c r="Q53" i="12"/>
  <c r="Q67" i="12"/>
  <c r="P72" i="12"/>
  <c r="R72" i="12"/>
  <c r="Q59" i="12"/>
  <c r="Q72" i="12"/>
  <c r="T58" i="12"/>
  <c r="P67" i="12"/>
  <c r="T67" i="12" s="1"/>
  <c r="T99" i="12"/>
  <c r="T105" i="12"/>
  <c r="E72" i="11"/>
  <c r="E53" i="11"/>
  <c r="P53" i="11"/>
  <c r="Q59" i="11"/>
  <c r="Q67" i="11"/>
  <c r="U67" i="11" s="1"/>
  <c r="P72" i="11"/>
  <c r="T72" i="11" s="1"/>
  <c r="R72" i="11"/>
  <c r="U57" i="11"/>
  <c r="Q72" i="11"/>
  <c r="T105" i="11"/>
  <c r="T101" i="11"/>
  <c r="E79" i="11"/>
  <c r="T57" i="10"/>
  <c r="Q59" i="10"/>
  <c r="R67" i="10"/>
  <c r="R72" i="10"/>
  <c r="S67" i="10"/>
  <c r="T96" i="10"/>
  <c r="U97" i="10"/>
  <c r="T98" i="10"/>
  <c r="U99" i="10"/>
  <c r="T100" i="10"/>
  <c r="U101" i="10"/>
  <c r="T102" i="10"/>
  <c r="U103" i="10"/>
  <c r="T104" i="10"/>
  <c r="U105" i="10"/>
  <c r="T106" i="10"/>
  <c r="U107" i="10"/>
  <c r="T108" i="10"/>
  <c r="U109" i="10"/>
  <c r="T110" i="10"/>
  <c r="P53" i="9"/>
  <c r="Q53" i="9"/>
  <c r="Q59" i="9"/>
  <c r="Q72" i="9"/>
  <c r="U72" i="9" s="1"/>
  <c r="E67" i="9"/>
  <c r="P67" i="9"/>
  <c r="T67" i="9" s="1"/>
  <c r="R72" i="9"/>
  <c r="M112" i="9"/>
  <c r="S112" i="9" s="1"/>
  <c r="T109" i="9"/>
  <c r="Q72" i="8"/>
  <c r="P53" i="8"/>
  <c r="Q53" i="8"/>
  <c r="U53" i="8" s="1"/>
  <c r="E72" i="8"/>
  <c r="T58" i="8"/>
  <c r="T57" i="8"/>
  <c r="E67" i="8"/>
  <c r="P67" i="8"/>
  <c r="T67" i="8" s="1"/>
  <c r="R72" i="8"/>
  <c r="E59" i="8"/>
  <c r="P59" i="8"/>
  <c r="Q67" i="8"/>
  <c r="U67" i="8" s="1"/>
  <c r="T110" i="8"/>
  <c r="T100" i="8"/>
  <c r="T106" i="8"/>
  <c r="P53" i="7"/>
  <c r="Q67" i="7"/>
  <c r="T57" i="7"/>
  <c r="R67" i="7"/>
  <c r="P72" i="7"/>
  <c r="T106" i="7"/>
  <c r="U107" i="7"/>
  <c r="T108" i="7"/>
  <c r="T96" i="7"/>
  <c r="Q53" i="6"/>
  <c r="P59" i="6"/>
  <c r="Q59" i="6"/>
  <c r="P72" i="6"/>
  <c r="T72" i="6" s="1"/>
  <c r="R72" i="6"/>
  <c r="Q72" i="6"/>
  <c r="T109" i="6"/>
  <c r="T105" i="6"/>
  <c r="U106" i="6"/>
  <c r="T107" i="6"/>
  <c r="T47" i="5"/>
  <c r="Q67" i="5"/>
  <c r="U67" i="5" s="1"/>
  <c r="P72" i="5"/>
  <c r="T72" i="5" s="1"/>
  <c r="R72" i="5"/>
  <c r="E53" i="5"/>
  <c r="T57" i="5"/>
  <c r="Q59" i="5"/>
  <c r="Q72" i="5"/>
  <c r="E67" i="5"/>
  <c r="P67" i="5"/>
  <c r="T67" i="5" s="1"/>
  <c r="R67" i="5"/>
  <c r="T100" i="5"/>
  <c r="M112" i="5"/>
  <c r="S112" i="5" s="1"/>
  <c r="Q53" i="4"/>
  <c r="R72" i="4"/>
  <c r="R67" i="4"/>
  <c r="T58" i="4"/>
  <c r="T57" i="4"/>
  <c r="E67" i="4"/>
  <c r="P67" i="4"/>
  <c r="E72" i="4"/>
  <c r="P72" i="4"/>
  <c r="E59" i="4"/>
  <c r="U59" i="4" s="1"/>
  <c r="Q72" i="4"/>
  <c r="R95" i="4"/>
  <c r="U105" i="4"/>
  <c r="U97" i="4"/>
  <c r="T98" i="4"/>
  <c r="T99" i="4"/>
  <c r="P53" i="3"/>
  <c r="Q53" i="3"/>
  <c r="Q72" i="3"/>
  <c r="E72" i="3"/>
  <c r="R72" i="3"/>
  <c r="P59" i="3"/>
  <c r="P67" i="3"/>
  <c r="R67" i="3"/>
  <c r="T101" i="3"/>
  <c r="T102" i="3"/>
  <c r="U108" i="3"/>
  <c r="T109" i="3"/>
  <c r="T110" i="3"/>
  <c r="T47" i="2"/>
  <c r="P53" i="2"/>
  <c r="Q67" i="2"/>
  <c r="E72" i="2"/>
  <c r="P72" i="2"/>
  <c r="R72" i="2"/>
  <c r="E67" i="2"/>
  <c r="E95" i="2"/>
  <c r="E112" i="2" s="1"/>
  <c r="T105" i="2"/>
  <c r="E53" i="1"/>
  <c r="P53" i="1"/>
  <c r="R53" i="1"/>
  <c r="U47" i="1"/>
  <c r="Q53" i="1"/>
  <c r="T57" i="1"/>
  <c r="P72" i="1"/>
  <c r="T72" i="1" s="1"/>
  <c r="R72" i="1"/>
  <c r="P59" i="1"/>
  <c r="P67" i="1"/>
  <c r="R67" i="1"/>
  <c r="Q72" i="1"/>
  <c r="S72" i="1"/>
  <c r="T30" i="3"/>
  <c r="U30" i="3"/>
  <c r="T30" i="1"/>
  <c r="U30" i="1"/>
  <c r="U70" i="1"/>
  <c r="T70" i="1"/>
  <c r="U59" i="3"/>
  <c r="T59" i="3"/>
  <c r="U24" i="2"/>
  <c r="T24" i="2"/>
  <c r="U71" i="3"/>
  <c r="T71" i="3"/>
  <c r="U24" i="4"/>
  <c r="T24" i="4"/>
  <c r="T24" i="1"/>
  <c r="U24" i="1"/>
  <c r="U71" i="1"/>
  <c r="T71" i="1"/>
  <c r="T33" i="1"/>
  <c r="U33" i="1"/>
  <c r="U40" i="2"/>
  <c r="T40" i="2"/>
  <c r="U55" i="2"/>
  <c r="P70" i="2"/>
  <c r="Q15" i="3"/>
  <c r="U21" i="3"/>
  <c r="U40" i="3"/>
  <c r="T40" i="3"/>
  <c r="U35" i="3"/>
  <c r="U36" i="3"/>
  <c r="U58" i="3"/>
  <c r="U70" i="3"/>
  <c r="T70" i="3"/>
  <c r="P30" i="4"/>
  <c r="U32" i="4"/>
  <c r="T32" i="4"/>
  <c r="U50" i="4"/>
  <c r="T50" i="4"/>
  <c r="T59" i="4"/>
  <c r="P59" i="4"/>
  <c r="P66" i="4"/>
  <c r="Q67" i="4"/>
  <c r="U67" i="4" s="1"/>
  <c r="U59" i="5"/>
  <c r="T59" i="5"/>
  <c r="U71" i="5"/>
  <c r="T71" i="5"/>
  <c r="U70" i="6"/>
  <c r="T70" i="6"/>
  <c r="U59" i="8"/>
  <c r="T59" i="8"/>
  <c r="T12" i="1"/>
  <c r="T17" i="1"/>
  <c r="T21" i="1"/>
  <c r="T26" i="1"/>
  <c r="T40" i="1"/>
  <c r="U40" i="1"/>
  <c r="T36" i="1"/>
  <c r="T45" i="1"/>
  <c r="T49" i="1"/>
  <c r="T58" i="1"/>
  <c r="U66" i="1"/>
  <c r="T66" i="1"/>
  <c r="T62" i="1"/>
  <c r="T88" i="1"/>
  <c r="T92" i="1"/>
  <c r="T11" i="2"/>
  <c r="T20" i="2"/>
  <c r="T29" i="2"/>
  <c r="T35" i="2"/>
  <c r="T39" i="2"/>
  <c r="U53" i="2"/>
  <c r="T53" i="2"/>
  <c r="T44" i="2"/>
  <c r="T48" i="2"/>
  <c r="E53" i="2"/>
  <c r="U57" i="2"/>
  <c r="U66" i="2"/>
  <c r="T66" i="2"/>
  <c r="T61" i="2"/>
  <c r="E66" i="2"/>
  <c r="U70" i="2"/>
  <c r="T70" i="2"/>
  <c r="E71" i="2"/>
  <c r="T20" i="3"/>
  <c r="U23" i="3"/>
  <c r="T35" i="3"/>
  <c r="U38" i="3"/>
  <c r="U53" i="3"/>
  <c r="T53" i="3"/>
  <c r="T43" i="3"/>
  <c r="T57" i="3"/>
  <c r="T65" i="3"/>
  <c r="U72" i="4"/>
  <c r="T72" i="4"/>
  <c r="T67" i="4"/>
  <c r="U15" i="4"/>
  <c r="T15" i="4"/>
  <c r="U9" i="4"/>
  <c r="T9" i="4"/>
  <c r="U18" i="4"/>
  <c r="T18" i="4"/>
  <c r="U27" i="4"/>
  <c r="T27" i="4"/>
  <c r="U30" i="4"/>
  <c r="T30" i="4"/>
  <c r="E33" i="4"/>
  <c r="T38" i="4"/>
  <c r="T47" i="4"/>
  <c r="T56" i="4"/>
  <c r="U63" i="4"/>
  <c r="T63" i="4"/>
  <c r="U70" i="7"/>
  <c r="T70" i="7"/>
  <c r="T33" i="9"/>
  <c r="U33" i="9"/>
  <c r="T11" i="1"/>
  <c r="U53" i="1"/>
  <c r="T53" i="1"/>
  <c r="U67" i="2"/>
  <c r="T72" i="2"/>
  <c r="T67" i="2"/>
  <c r="U15" i="2"/>
  <c r="U35" i="2"/>
  <c r="Q53" i="2"/>
  <c r="U59" i="2"/>
  <c r="T59" i="2"/>
  <c r="T24" i="3"/>
  <c r="U24" i="3"/>
  <c r="U66" i="3"/>
  <c r="T66" i="3"/>
  <c r="U61" i="3"/>
  <c r="U13" i="4"/>
  <c r="T13" i="4"/>
  <c r="U22" i="4"/>
  <c r="T22" i="4"/>
  <c r="U42" i="4"/>
  <c r="T42" i="4"/>
  <c r="U24" i="6"/>
  <c r="T24" i="6"/>
  <c r="U59" i="9"/>
  <c r="T59" i="9"/>
  <c r="U30" i="10"/>
  <c r="T30" i="10"/>
  <c r="U67" i="1"/>
  <c r="T67" i="1"/>
  <c r="U72" i="1"/>
  <c r="T15" i="1"/>
  <c r="U15" i="1"/>
  <c r="U35" i="1"/>
  <c r="T43" i="1"/>
  <c r="U61" i="1"/>
  <c r="T9" i="2"/>
  <c r="U43" i="2"/>
  <c r="T58" i="2"/>
  <c r="E15" i="3"/>
  <c r="U19" i="3"/>
  <c r="Q24" i="3"/>
  <c r="P33" i="3"/>
  <c r="T33" i="3" s="1"/>
  <c r="T39" i="3"/>
  <c r="U56" i="3"/>
  <c r="T61" i="3"/>
  <c r="U64" i="3"/>
  <c r="U69" i="3"/>
  <c r="T10" i="4"/>
  <c r="T19" i="4"/>
  <c r="T28" i="4"/>
  <c r="U37" i="4"/>
  <c r="T37" i="4"/>
  <c r="U53" i="4"/>
  <c r="T53" i="4"/>
  <c r="U43" i="4"/>
  <c r="U46" i="4"/>
  <c r="T46" i="4"/>
  <c r="P53" i="4"/>
  <c r="U55" i="4"/>
  <c r="T55" i="4"/>
  <c r="T30" i="5"/>
  <c r="U30" i="6"/>
  <c r="T30" i="6"/>
  <c r="U71" i="6"/>
  <c r="T71" i="6"/>
  <c r="T33" i="7"/>
  <c r="U33" i="7"/>
  <c r="U70" i="10"/>
  <c r="T70" i="10"/>
  <c r="U67" i="3"/>
  <c r="T67" i="3"/>
  <c r="U72" i="3"/>
  <c r="T72" i="3"/>
  <c r="U15" i="3"/>
  <c r="T89" i="4"/>
  <c r="T93" i="4"/>
  <c r="T12" i="5"/>
  <c r="T17" i="5"/>
  <c r="T21" i="5"/>
  <c r="T26" i="5"/>
  <c r="T40" i="5"/>
  <c r="U40" i="5"/>
  <c r="T36" i="5"/>
  <c r="T45" i="5"/>
  <c r="T49" i="5"/>
  <c r="T58" i="5"/>
  <c r="U66" i="5"/>
  <c r="T66" i="5"/>
  <c r="T62" i="5"/>
  <c r="T88" i="5"/>
  <c r="T92" i="5"/>
  <c r="T11" i="6"/>
  <c r="T20" i="6"/>
  <c r="T29" i="6"/>
  <c r="T35" i="6"/>
  <c r="T39" i="6"/>
  <c r="U53" i="6"/>
  <c r="T53" i="6"/>
  <c r="T44" i="6"/>
  <c r="T48" i="6"/>
  <c r="T52" i="6"/>
  <c r="T57" i="6"/>
  <c r="T61" i="6"/>
  <c r="T65" i="6"/>
  <c r="T87" i="6"/>
  <c r="T91" i="6"/>
  <c r="U67" i="7"/>
  <c r="U72" i="7"/>
  <c r="T72" i="7"/>
  <c r="T15" i="7"/>
  <c r="U15" i="7"/>
  <c r="T10" i="7"/>
  <c r="T14" i="7"/>
  <c r="T19" i="7"/>
  <c r="T23" i="7"/>
  <c r="T28" i="7"/>
  <c r="T38" i="7"/>
  <c r="T43" i="7"/>
  <c r="T47" i="7"/>
  <c r="T51" i="7"/>
  <c r="T56" i="7"/>
  <c r="T64" i="7"/>
  <c r="T69" i="7"/>
  <c r="T86" i="7"/>
  <c r="T90" i="7"/>
  <c r="T9" i="8"/>
  <c r="T13" i="8"/>
  <c r="T18" i="8"/>
  <c r="T22" i="8"/>
  <c r="T27" i="8"/>
  <c r="T32" i="8"/>
  <c r="T37" i="8"/>
  <c r="T42" i="8"/>
  <c r="T46" i="8"/>
  <c r="T50" i="8"/>
  <c r="T55" i="8"/>
  <c r="T63" i="8"/>
  <c r="U86" i="8"/>
  <c r="U90" i="8"/>
  <c r="U13" i="9"/>
  <c r="U18" i="9"/>
  <c r="U22" i="9"/>
  <c r="U27" i="9"/>
  <c r="U32" i="9"/>
  <c r="T40" i="9"/>
  <c r="U40" i="9"/>
  <c r="U37" i="9"/>
  <c r="U42" i="9"/>
  <c r="U46" i="9"/>
  <c r="U50" i="9"/>
  <c r="U55" i="9"/>
  <c r="U66" i="9"/>
  <c r="T66" i="9"/>
  <c r="U63" i="9"/>
  <c r="U89" i="9"/>
  <c r="U93" i="9"/>
  <c r="U12" i="10"/>
  <c r="U17" i="10"/>
  <c r="U21" i="10"/>
  <c r="U26" i="10"/>
  <c r="U36" i="10"/>
  <c r="U53" i="10"/>
  <c r="U45" i="10"/>
  <c r="U49" i="10"/>
  <c r="P53" i="10"/>
  <c r="T53" i="10" s="1"/>
  <c r="T55" i="10"/>
  <c r="U55" i="10"/>
  <c r="U59" i="10"/>
  <c r="T59" i="10"/>
  <c r="P59" i="10"/>
  <c r="T63" i="10"/>
  <c r="U63" i="10"/>
  <c r="Q67" i="10"/>
  <c r="U67" i="10" s="1"/>
  <c r="T69" i="10"/>
  <c r="T89" i="10"/>
  <c r="U89" i="10"/>
  <c r="T93" i="10"/>
  <c r="U93" i="10"/>
  <c r="U59" i="11"/>
  <c r="T59" i="11"/>
  <c r="T24" i="13"/>
  <c r="U40" i="4"/>
  <c r="T40" i="4"/>
  <c r="U66" i="4"/>
  <c r="T66" i="4"/>
  <c r="U53" i="5"/>
  <c r="T53" i="5"/>
  <c r="U72" i="6"/>
  <c r="T67" i="6"/>
  <c r="U40" i="8"/>
  <c r="T40" i="8"/>
  <c r="U66" i="8"/>
  <c r="T66" i="8"/>
  <c r="T30" i="9"/>
  <c r="U30" i="9"/>
  <c r="U53" i="9"/>
  <c r="T53" i="9"/>
  <c r="U71" i="9"/>
  <c r="T72" i="10"/>
  <c r="U15" i="10"/>
  <c r="T15" i="10"/>
  <c r="U24" i="10"/>
  <c r="T24" i="10"/>
  <c r="T50" i="10"/>
  <c r="U50" i="10"/>
  <c r="T17" i="11"/>
  <c r="U17" i="11"/>
  <c r="T21" i="11"/>
  <c r="U21" i="11"/>
  <c r="U71" i="4"/>
  <c r="T71" i="4"/>
  <c r="U72" i="5"/>
  <c r="T15" i="5"/>
  <c r="U15" i="5"/>
  <c r="T24" i="5"/>
  <c r="U24" i="5"/>
  <c r="U70" i="5"/>
  <c r="T70" i="5"/>
  <c r="U33" i="6"/>
  <c r="T33" i="6"/>
  <c r="T40" i="7"/>
  <c r="U40" i="7"/>
  <c r="U59" i="7"/>
  <c r="T59" i="7"/>
  <c r="U66" i="7"/>
  <c r="T66" i="7"/>
  <c r="U30" i="8"/>
  <c r="T30" i="8"/>
  <c r="T53" i="8"/>
  <c r="U71" i="8"/>
  <c r="T71" i="8"/>
  <c r="T72" i="9"/>
  <c r="T15" i="9"/>
  <c r="U24" i="9"/>
  <c r="U70" i="9"/>
  <c r="U33" i="10"/>
  <c r="T33" i="10"/>
  <c r="U24" i="12"/>
  <c r="T24" i="12"/>
  <c r="U30" i="12"/>
  <c r="T30" i="12"/>
  <c r="U71" i="12"/>
  <c r="T71" i="12"/>
  <c r="U70" i="4"/>
  <c r="T70" i="4"/>
  <c r="T33" i="5"/>
  <c r="U33" i="5"/>
  <c r="U40" i="6"/>
  <c r="T40" i="6"/>
  <c r="U59" i="6"/>
  <c r="T59" i="6"/>
  <c r="U66" i="6"/>
  <c r="T66" i="6"/>
  <c r="T30" i="7"/>
  <c r="U30" i="7"/>
  <c r="U53" i="7"/>
  <c r="T53" i="7"/>
  <c r="U71" i="7"/>
  <c r="T71" i="7"/>
  <c r="U72" i="8"/>
  <c r="T72" i="8"/>
  <c r="T15" i="8"/>
  <c r="U24" i="8"/>
  <c r="T24" i="8"/>
  <c r="U70" i="8"/>
  <c r="T70" i="8"/>
  <c r="T9" i="9"/>
  <c r="U43" i="9"/>
  <c r="U9" i="10"/>
  <c r="U40" i="10"/>
  <c r="T40" i="10"/>
  <c r="T51" i="10"/>
  <c r="P66" i="10"/>
  <c r="P67" i="10"/>
  <c r="T67" i="10" s="1"/>
  <c r="P71" i="10"/>
  <c r="T71" i="10" s="1"/>
  <c r="Q72" i="10"/>
  <c r="U72" i="10" s="1"/>
  <c r="T12" i="11"/>
  <c r="U12" i="11"/>
  <c r="T30" i="11"/>
  <c r="U30" i="11"/>
  <c r="U70" i="12"/>
  <c r="T70" i="12"/>
  <c r="U70" i="13"/>
  <c r="T70" i="13"/>
  <c r="U30" i="14"/>
  <c r="T30" i="14"/>
  <c r="U66" i="10"/>
  <c r="T66" i="10"/>
  <c r="U26" i="11"/>
  <c r="U36" i="11"/>
  <c r="U53" i="11"/>
  <c r="T53" i="11"/>
  <c r="U45" i="11"/>
  <c r="U49" i="11"/>
  <c r="U58" i="11"/>
  <c r="U62" i="11"/>
  <c r="U88" i="11"/>
  <c r="U92" i="11"/>
  <c r="U72" i="12"/>
  <c r="U67" i="12"/>
  <c r="T72" i="12"/>
  <c r="T15" i="12"/>
  <c r="U11" i="12"/>
  <c r="U20" i="12"/>
  <c r="U29" i="12"/>
  <c r="U39" i="12"/>
  <c r="U44" i="12"/>
  <c r="U48" i="12"/>
  <c r="U52" i="12"/>
  <c r="U57" i="12"/>
  <c r="U65" i="12"/>
  <c r="U87" i="12"/>
  <c r="U91" i="12"/>
  <c r="U10" i="13"/>
  <c r="U14" i="13"/>
  <c r="U19" i="13"/>
  <c r="U23" i="13"/>
  <c r="U28" i="13"/>
  <c r="U38" i="13"/>
  <c r="U47" i="13"/>
  <c r="U51" i="13"/>
  <c r="U56" i="13"/>
  <c r="U64" i="13"/>
  <c r="U69" i="13"/>
  <c r="U86" i="13"/>
  <c r="U90" i="13"/>
  <c r="U13" i="14"/>
  <c r="U18" i="14"/>
  <c r="U22" i="14"/>
  <c r="T26" i="14"/>
  <c r="U27" i="14"/>
  <c r="U32" i="14"/>
  <c r="U40" i="14"/>
  <c r="T40" i="14"/>
  <c r="T36" i="14"/>
  <c r="U37" i="14"/>
  <c r="U42" i="14"/>
  <c r="T45" i="14"/>
  <c r="U46" i="14"/>
  <c r="T49" i="14"/>
  <c r="U50" i="14"/>
  <c r="U64" i="14"/>
  <c r="T64" i="14"/>
  <c r="P72" i="14"/>
  <c r="T72" i="14" s="1"/>
  <c r="U87" i="14"/>
  <c r="T87" i="14"/>
  <c r="U19" i="15"/>
  <c r="T19" i="15"/>
  <c r="T30" i="15"/>
  <c r="U30" i="15"/>
  <c r="T33" i="15"/>
  <c r="U33" i="15"/>
  <c r="U71" i="15"/>
  <c r="T71" i="15"/>
  <c r="U71" i="10"/>
  <c r="U72" i="11"/>
  <c r="T15" i="11"/>
  <c r="U15" i="11"/>
  <c r="T24" i="11"/>
  <c r="U24" i="11"/>
  <c r="U33" i="12"/>
  <c r="T40" i="13"/>
  <c r="U40" i="13"/>
  <c r="U59" i="13"/>
  <c r="T59" i="13"/>
  <c r="U66" i="13"/>
  <c r="T66" i="13"/>
  <c r="T53" i="14"/>
  <c r="U66" i="14"/>
  <c r="T66" i="14"/>
  <c r="U61" i="14"/>
  <c r="P67" i="14"/>
  <c r="T67" i="14" s="1"/>
  <c r="U69" i="14"/>
  <c r="T69" i="14"/>
  <c r="U14" i="15"/>
  <c r="T14" i="15"/>
  <c r="T24" i="15"/>
  <c r="U24" i="15"/>
  <c r="T71" i="16"/>
  <c r="U71" i="17"/>
  <c r="T71" i="17"/>
  <c r="T33" i="11"/>
  <c r="U33" i="11"/>
  <c r="U40" i="12"/>
  <c r="T40" i="12"/>
  <c r="U59" i="12"/>
  <c r="T59" i="12"/>
  <c r="U66" i="12"/>
  <c r="T66" i="12"/>
  <c r="T30" i="13"/>
  <c r="U30" i="13"/>
  <c r="U53" i="13"/>
  <c r="T71" i="13"/>
  <c r="U72" i="14"/>
  <c r="U67" i="14"/>
  <c r="U15" i="14"/>
  <c r="T15" i="14"/>
  <c r="U24" i="14"/>
  <c r="T24" i="14"/>
  <c r="T70" i="14"/>
  <c r="U10" i="15"/>
  <c r="T10" i="15"/>
  <c r="U28" i="15"/>
  <c r="T28" i="15"/>
  <c r="U59" i="15"/>
  <c r="T59" i="15"/>
  <c r="T24" i="17"/>
  <c r="U24" i="17"/>
  <c r="T30" i="17"/>
  <c r="U30" i="17"/>
  <c r="U24" i="18"/>
  <c r="T24" i="18"/>
  <c r="U9" i="11"/>
  <c r="T40" i="11"/>
  <c r="U40" i="11"/>
  <c r="U66" i="11"/>
  <c r="T66" i="11"/>
  <c r="T35" i="12"/>
  <c r="U53" i="12"/>
  <c r="T53" i="12"/>
  <c r="T61" i="12"/>
  <c r="U67" i="13"/>
  <c r="T67" i="13"/>
  <c r="U72" i="13"/>
  <c r="T15" i="13"/>
  <c r="U35" i="13"/>
  <c r="T43" i="13"/>
  <c r="U61" i="13"/>
  <c r="T9" i="14"/>
  <c r="U56" i="14"/>
  <c r="T56" i="14"/>
  <c r="U59" i="14"/>
  <c r="T59" i="14"/>
  <c r="Q70" i="14"/>
  <c r="U70" i="14" s="1"/>
  <c r="U91" i="14"/>
  <c r="T91" i="14"/>
  <c r="U23" i="15"/>
  <c r="T23" i="15"/>
  <c r="U24" i="16"/>
  <c r="T24" i="16"/>
  <c r="U30" i="16"/>
  <c r="T30" i="16"/>
  <c r="T33" i="17"/>
  <c r="U33" i="17"/>
  <c r="U70" i="17"/>
  <c r="T70" i="17"/>
  <c r="U33" i="18"/>
  <c r="T33" i="18"/>
  <c r="U59" i="18"/>
  <c r="T59" i="18"/>
  <c r="U70" i="18"/>
  <c r="T70" i="18"/>
  <c r="T67" i="15"/>
  <c r="U72" i="15"/>
  <c r="T72" i="15"/>
  <c r="T15" i="15"/>
  <c r="U15" i="15"/>
  <c r="T38" i="15"/>
  <c r="T43" i="15"/>
  <c r="T47" i="15"/>
  <c r="T51" i="15"/>
  <c r="U70" i="15"/>
  <c r="T70" i="15"/>
  <c r="U33" i="16"/>
  <c r="T33" i="16"/>
  <c r="T40" i="17"/>
  <c r="U40" i="17"/>
  <c r="U59" i="17"/>
  <c r="T59" i="17"/>
  <c r="U66" i="17"/>
  <c r="T66" i="17"/>
  <c r="U30" i="18"/>
  <c r="T30" i="18"/>
  <c r="T53" i="18"/>
  <c r="U71" i="18"/>
  <c r="T71" i="18"/>
  <c r="T88" i="18"/>
  <c r="T92" i="18"/>
  <c r="T11" i="19"/>
  <c r="U19" i="19"/>
  <c r="T19" i="19"/>
  <c r="U33" i="19"/>
  <c r="P33" i="19"/>
  <c r="T33" i="19" s="1"/>
  <c r="U40" i="19"/>
  <c r="U35" i="19"/>
  <c r="T35" i="19"/>
  <c r="U70" i="19"/>
  <c r="T70" i="19"/>
  <c r="T86" i="14"/>
  <c r="T90" i="14"/>
  <c r="T9" i="15"/>
  <c r="T13" i="15"/>
  <c r="T18" i="15"/>
  <c r="T22" i="15"/>
  <c r="T27" i="15"/>
  <c r="T32" i="15"/>
  <c r="T37" i="15"/>
  <c r="T42" i="15"/>
  <c r="T46" i="15"/>
  <c r="T50" i="15"/>
  <c r="T55" i="15"/>
  <c r="T63" i="15"/>
  <c r="T89" i="15"/>
  <c r="T93" i="15"/>
  <c r="T12" i="16"/>
  <c r="T17" i="16"/>
  <c r="T21" i="16"/>
  <c r="T26" i="16"/>
  <c r="U40" i="16"/>
  <c r="T40" i="16"/>
  <c r="T36" i="16"/>
  <c r="T45" i="16"/>
  <c r="T49" i="16"/>
  <c r="T58" i="16"/>
  <c r="U66" i="16"/>
  <c r="T66" i="16"/>
  <c r="T62" i="16"/>
  <c r="T88" i="16"/>
  <c r="T92" i="16"/>
  <c r="T11" i="17"/>
  <c r="T20" i="17"/>
  <c r="T29" i="17"/>
  <c r="T35" i="17"/>
  <c r="T39" i="17"/>
  <c r="U53" i="17"/>
  <c r="T53" i="17"/>
  <c r="T44" i="17"/>
  <c r="T48" i="17"/>
  <c r="T52" i="17"/>
  <c r="T57" i="17"/>
  <c r="T61" i="17"/>
  <c r="T65" i="17"/>
  <c r="T87" i="17"/>
  <c r="T91" i="17"/>
  <c r="U72" i="18"/>
  <c r="U67" i="18"/>
  <c r="T72" i="18"/>
  <c r="U15" i="18"/>
  <c r="T15" i="18"/>
  <c r="T10" i="18"/>
  <c r="T14" i="18"/>
  <c r="T19" i="18"/>
  <c r="T23" i="18"/>
  <c r="T28" i="18"/>
  <c r="T38" i="18"/>
  <c r="T43" i="18"/>
  <c r="T47" i="18"/>
  <c r="T51" i="18"/>
  <c r="T56" i="18"/>
  <c r="T64" i="18"/>
  <c r="T69" i="18"/>
  <c r="T24" i="19"/>
  <c r="U24" i="19"/>
  <c r="U9" i="15"/>
  <c r="T40" i="15"/>
  <c r="U40" i="15"/>
  <c r="T58" i="15"/>
  <c r="U66" i="15"/>
  <c r="T66" i="15"/>
  <c r="T62" i="15"/>
  <c r="T88" i="15"/>
  <c r="T92" i="15"/>
  <c r="T11" i="16"/>
  <c r="T20" i="16"/>
  <c r="T29" i="16"/>
  <c r="T35" i="16"/>
  <c r="T39" i="16"/>
  <c r="T44" i="16"/>
  <c r="T48" i="16"/>
  <c r="T52" i="16"/>
  <c r="T57" i="16"/>
  <c r="T61" i="16"/>
  <c r="U67" i="17"/>
  <c r="T67" i="17"/>
  <c r="U72" i="17"/>
  <c r="T72" i="17"/>
  <c r="U15" i="17"/>
  <c r="U35" i="17"/>
  <c r="U61" i="17"/>
  <c r="T69" i="17"/>
  <c r="T86" i="17"/>
  <c r="T90" i="17"/>
  <c r="T9" i="18"/>
  <c r="T13" i="18"/>
  <c r="T18" i="18"/>
  <c r="T22" i="18"/>
  <c r="T27" i="18"/>
  <c r="T32" i="18"/>
  <c r="T37" i="18"/>
  <c r="T42" i="18"/>
  <c r="U43" i="18"/>
  <c r="T46" i="18"/>
  <c r="T50" i="18"/>
  <c r="T55" i="18"/>
  <c r="T63" i="18"/>
  <c r="T87" i="18"/>
  <c r="U91" i="18"/>
  <c r="T91" i="18"/>
  <c r="U10" i="19"/>
  <c r="T10" i="19"/>
  <c r="U14" i="19"/>
  <c r="T14" i="19"/>
  <c r="T20" i="19"/>
  <c r="U29" i="19"/>
  <c r="T29" i="19"/>
  <c r="U59" i="20"/>
  <c r="T59" i="20"/>
  <c r="U71" i="20"/>
  <c r="T71" i="20"/>
  <c r="U53" i="15"/>
  <c r="T61" i="15"/>
  <c r="U72" i="16"/>
  <c r="U67" i="16"/>
  <c r="T72" i="16"/>
  <c r="T67" i="16"/>
  <c r="U15" i="16"/>
  <c r="T15" i="16"/>
  <c r="U35" i="16"/>
  <c r="U61" i="16"/>
  <c r="U70" i="16"/>
  <c r="T70" i="16"/>
  <c r="T9" i="17"/>
  <c r="U9" i="18"/>
  <c r="U40" i="18"/>
  <c r="T40" i="18"/>
  <c r="U66" i="18"/>
  <c r="T66" i="18"/>
  <c r="U33" i="20"/>
  <c r="U59" i="19"/>
  <c r="T59" i="19"/>
  <c r="U66" i="19"/>
  <c r="T66" i="19"/>
  <c r="U30" i="20"/>
  <c r="T30" i="20"/>
  <c r="U53" i="20"/>
  <c r="T53" i="20"/>
  <c r="U45" i="20"/>
  <c r="U49" i="20"/>
  <c r="U58" i="20"/>
  <c r="E70" i="20"/>
  <c r="T67" i="21"/>
  <c r="T72" i="21"/>
  <c r="T15" i="21"/>
  <c r="U15" i="21"/>
  <c r="U9" i="21"/>
  <c r="T9" i="21"/>
  <c r="U22" i="21"/>
  <c r="T22" i="21"/>
  <c r="U32" i="21"/>
  <c r="T32" i="21"/>
  <c r="U37" i="21"/>
  <c r="T37" i="21"/>
  <c r="U59" i="22"/>
  <c r="U71" i="22"/>
  <c r="T71" i="22"/>
  <c r="U33" i="24"/>
  <c r="T33" i="24"/>
  <c r="T39" i="19"/>
  <c r="U53" i="19"/>
  <c r="T53" i="19"/>
  <c r="T44" i="19"/>
  <c r="T48" i="19"/>
  <c r="T52" i="19"/>
  <c r="T57" i="19"/>
  <c r="T61" i="19"/>
  <c r="T65" i="19"/>
  <c r="U71" i="19"/>
  <c r="T71" i="19"/>
  <c r="U72" i="20"/>
  <c r="U15" i="20"/>
  <c r="T15" i="20"/>
  <c r="U24" i="20"/>
  <c r="T24" i="20"/>
  <c r="U13" i="21"/>
  <c r="T13" i="21"/>
  <c r="T24" i="21"/>
  <c r="U24" i="21"/>
  <c r="U33" i="21"/>
  <c r="U30" i="22"/>
  <c r="T30" i="22"/>
  <c r="U67" i="19"/>
  <c r="T67" i="19"/>
  <c r="U72" i="19"/>
  <c r="T15" i="19"/>
  <c r="T72" i="19"/>
  <c r="U15" i="19"/>
  <c r="T23" i="19"/>
  <c r="T28" i="19"/>
  <c r="T38" i="19"/>
  <c r="T43" i="19"/>
  <c r="T47" i="19"/>
  <c r="T51" i="19"/>
  <c r="T56" i="19"/>
  <c r="U61" i="19"/>
  <c r="T64" i="19"/>
  <c r="T69" i="19"/>
  <c r="T86" i="19"/>
  <c r="T90" i="19"/>
  <c r="T9" i="20"/>
  <c r="T13" i="20"/>
  <c r="T18" i="20"/>
  <c r="T22" i="20"/>
  <c r="T27" i="20"/>
  <c r="T32" i="20"/>
  <c r="T37" i="20"/>
  <c r="T42" i="20"/>
  <c r="U43" i="20"/>
  <c r="T46" i="20"/>
  <c r="T50" i="20"/>
  <c r="T55" i="20"/>
  <c r="U66" i="20"/>
  <c r="T66" i="20"/>
  <c r="U61" i="20"/>
  <c r="U86" i="20"/>
  <c r="T88" i="20"/>
  <c r="T10" i="21"/>
  <c r="U27" i="21"/>
  <c r="T27" i="21"/>
  <c r="U59" i="21"/>
  <c r="T59" i="21"/>
  <c r="U70" i="23"/>
  <c r="T70" i="23"/>
  <c r="U24" i="24"/>
  <c r="T24" i="24"/>
  <c r="T9" i="19"/>
  <c r="U43" i="19"/>
  <c r="U9" i="20"/>
  <c r="T40" i="20"/>
  <c r="T61" i="20"/>
  <c r="U64" i="20"/>
  <c r="U69" i="20"/>
  <c r="U90" i="20"/>
  <c r="T90" i="20"/>
  <c r="T14" i="21"/>
  <c r="U18" i="21"/>
  <c r="T18" i="21"/>
  <c r="P40" i="21"/>
  <c r="T40" i="21" s="1"/>
  <c r="T30" i="23"/>
  <c r="U30" i="23"/>
  <c r="T42" i="21"/>
  <c r="T46" i="21"/>
  <c r="T50" i="21"/>
  <c r="T55" i="21"/>
  <c r="T63" i="21"/>
  <c r="T89" i="21"/>
  <c r="T93" i="21"/>
  <c r="T12" i="22"/>
  <c r="T17" i="22"/>
  <c r="T21" i="22"/>
  <c r="T26" i="22"/>
  <c r="U40" i="22"/>
  <c r="T40" i="22"/>
  <c r="T36" i="22"/>
  <c r="T45" i="22"/>
  <c r="T49" i="22"/>
  <c r="T58" i="22"/>
  <c r="U66" i="22"/>
  <c r="T66" i="22"/>
  <c r="T62" i="22"/>
  <c r="T88" i="22"/>
  <c r="T92" i="22"/>
  <c r="T11" i="23"/>
  <c r="T20" i="23"/>
  <c r="T29" i="23"/>
  <c r="T35" i="23"/>
  <c r="T39" i="23"/>
  <c r="U53" i="23"/>
  <c r="T53" i="23"/>
  <c r="T44" i="23"/>
  <c r="T48" i="23"/>
  <c r="T52" i="23"/>
  <c r="T57" i="23"/>
  <c r="T61" i="23"/>
  <c r="T65" i="23"/>
  <c r="T87" i="23"/>
  <c r="T91" i="23"/>
  <c r="U72" i="24"/>
  <c r="U67" i="24"/>
  <c r="T72" i="24"/>
  <c r="T15" i="24"/>
  <c r="T10" i="24"/>
  <c r="T14" i="24"/>
  <c r="T19" i="24"/>
  <c r="T23" i="24"/>
  <c r="T28" i="24"/>
  <c r="U29" i="24"/>
  <c r="T38" i="24"/>
  <c r="U39" i="24"/>
  <c r="T43" i="24"/>
  <c r="U44" i="24"/>
  <c r="T47" i="24"/>
  <c r="U48" i="24"/>
  <c r="T51" i="24"/>
  <c r="U52" i="24"/>
  <c r="T56" i="24"/>
  <c r="U57" i="24"/>
  <c r="T64" i="24"/>
  <c r="E66" i="24"/>
  <c r="P66" i="24"/>
  <c r="U40" i="21"/>
  <c r="U66" i="21"/>
  <c r="T66" i="21"/>
  <c r="U53" i="22"/>
  <c r="T53" i="22"/>
  <c r="U67" i="23"/>
  <c r="T72" i="23"/>
  <c r="U15" i="23"/>
  <c r="Q66" i="24"/>
  <c r="U70" i="24"/>
  <c r="T70" i="24"/>
  <c r="T30" i="21"/>
  <c r="U30" i="21"/>
  <c r="U53" i="21"/>
  <c r="T53" i="21"/>
  <c r="T71" i="21"/>
  <c r="U72" i="22"/>
  <c r="U67" i="22"/>
  <c r="T72" i="22"/>
  <c r="U15" i="22"/>
  <c r="U24" i="22"/>
  <c r="T24" i="22"/>
  <c r="U70" i="22"/>
  <c r="T70" i="22"/>
  <c r="T33" i="23"/>
  <c r="U33" i="23"/>
  <c r="U40" i="24"/>
  <c r="T40" i="24"/>
  <c r="U59" i="24"/>
  <c r="T59" i="24"/>
  <c r="U66" i="24"/>
  <c r="T66" i="24"/>
  <c r="T70" i="21"/>
  <c r="U33" i="22"/>
  <c r="T40" i="23"/>
  <c r="U40" i="23"/>
  <c r="U59" i="23"/>
  <c r="T59" i="23"/>
  <c r="U66" i="23"/>
  <c r="T66" i="23"/>
  <c r="T35" i="24"/>
  <c r="U53" i="24"/>
  <c r="T53" i="24"/>
  <c r="T61" i="24"/>
  <c r="U65" i="24"/>
  <c r="L112" i="13"/>
  <c r="R112" i="13" s="1"/>
  <c r="T97" i="6"/>
  <c r="U98" i="6"/>
  <c r="T99" i="6"/>
  <c r="T104" i="5"/>
  <c r="T102" i="4"/>
  <c r="T103" i="4"/>
  <c r="T97" i="3"/>
  <c r="T98" i="3"/>
  <c r="T69" i="24"/>
  <c r="T86" i="24"/>
  <c r="T90" i="24"/>
  <c r="E79" i="21"/>
  <c r="E79" i="9"/>
  <c r="E79" i="7"/>
  <c r="R95" i="1"/>
  <c r="T97" i="24"/>
  <c r="T98" i="24"/>
  <c r="T99" i="24"/>
  <c r="S95" i="23"/>
  <c r="T104" i="23"/>
  <c r="T105" i="23"/>
  <c r="T106" i="23"/>
  <c r="T96" i="22"/>
  <c r="T97" i="22"/>
  <c r="U107" i="22"/>
  <c r="T108" i="22"/>
  <c r="T109" i="22"/>
  <c r="T113" i="22"/>
  <c r="T96" i="21"/>
  <c r="T107" i="21"/>
  <c r="T108" i="21"/>
  <c r="E95" i="19"/>
  <c r="U95" i="19" s="1"/>
  <c r="R95" i="17"/>
  <c r="T99" i="17"/>
  <c r="T100" i="17"/>
  <c r="T107" i="17"/>
  <c r="T108" i="17"/>
  <c r="T113" i="17"/>
  <c r="U96" i="16"/>
  <c r="T97" i="16"/>
  <c r="T107" i="16"/>
  <c r="T96" i="15"/>
  <c r="T102" i="15"/>
  <c r="U103" i="15"/>
  <c r="T104" i="15"/>
  <c r="T97" i="14"/>
  <c r="T108" i="14"/>
  <c r="T109" i="14"/>
  <c r="E95" i="13"/>
  <c r="T95" i="13" s="1"/>
  <c r="T113" i="12"/>
  <c r="S95" i="8"/>
  <c r="T113" i="8"/>
  <c r="U106" i="3"/>
  <c r="T106" i="3"/>
  <c r="T89" i="24"/>
  <c r="T93" i="24"/>
  <c r="E79" i="1"/>
  <c r="E79" i="8"/>
  <c r="E79" i="5"/>
  <c r="E79" i="3"/>
  <c r="T98" i="1"/>
  <c r="T99" i="1"/>
  <c r="T106" i="1"/>
  <c r="T107" i="1"/>
  <c r="T100" i="23"/>
  <c r="T101" i="23"/>
  <c r="T102" i="23"/>
  <c r="R95" i="22"/>
  <c r="T104" i="22"/>
  <c r="T105" i="22"/>
  <c r="M112" i="21"/>
  <c r="S112" i="21" s="1"/>
  <c r="E95" i="20"/>
  <c r="E112" i="20" s="1"/>
  <c r="U112" i="20" s="1"/>
  <c r="T98" i="20"/>
  <c r="T99" i="20"/>
  <c r="T106" i="20"/>
  <c r="T107" i="20"/>
  <c r="S95" i="19"/>
  <c r="T102" i="16"/>
  <c r="T103" i="16"/>
  <c r="T101" i="14"/>
  <c r="T100" i="13"/>
  <c r="T108" i="13"/>
  <c r="T109" i="11"/>
  <c r="U113" i="11"/>
  <c r="S95" i="10"/>
  <c r="T113" i="10"/>
  <c r="T103" i="9"/>
  <c r="L112" i="8"/>
  <c r="R112" i="8" s="1"/>
  <c r="E95" i="6"/>
  <c r="U105" i="3"/>
  <c r="T105" i="3"/>
  <c r="E79" i="13"/>
  <c r="T96" i="1"/>
  <c r="T113" i="1"/>
  <c r="E95" i="24"/>
  <c r="E112" i="24" s="1"/>
  <c r="T105" i="24"/>
  <c r="T106" i="24"/>
  <c r="T107" i="24"/>
  <c r="T96" i="23"/>
  <c r="T97" i="23"/>
  <c r="T98" i="23"/>
  <c r="S95" i="22"/>
  <c r="R95" i="21"/>
  <c r="U102" i="21"/>
  <c r="T103" i="21"/>
  <c r="T104" i="21"/>
  <c r="L112" i="20"/>
  <c r="R112" i="20" s="1"/>
  <c r="T97" i="19"/>
  <c r="T98" i="19"/>
  <c r="T105" i="19"/>
  <c r="T106" i="19"/>
  <c r="R95" i="18"/>
  <c r="T113" i="18"/>
  <c r="T96" i="17"/>
  <c r="T103" i="17"/>
  <c r="T104" i="17"/>
  <c r="E95" i="16"/>
  <c r="E112" i="16" s="1"/>
  <c r="T112" i="16" s="1"/>
  <c r="T110" i="16"/>
  <c r="S95" i="15"/>
  <c r="E95" i="14"/>
  <c r="T95" i="14" s="1"/>
  <c r="T105" i="14"/>
  <c r="T98" i="13"/>
  <c r="T106" i="13"/>
  <c r="T113" i="13"/>
  <c r="T101" i="12"/>
  <c r="T110" i="12"/>
  <c r="S95" i="11"/>
  <c r="T99" i="11"/>
  <c r="T107" i="11"/>
  <c r="T101" i="9"/>
  <c r="T96" i="8"/>
  <c r="E95" i="8"/>
  <c r="T104" i="8"/>
  <c r="S95" i="7"/>
  <c r="T102" i="7"/>
  <c r="U103" i="7"/>
  <c r="T104" i="7"/>
  <c r="S95" i="6"/>
  <c r="T101" i="6"/>
  <c r="U102" i="6"/>
  <c r="T103" i="6"/>
  <c r="R95" i="5"/>
  <c r="T113" i="5"/>
  <c r="T96" i="2"/>
  <c r="T97" i="2"/>
  <c r="U107" i="2"/>
  <c r="T108" i="2"/>
  <c r="T109" i="2"/>
  <c r="T113" i="2"/>
  <c r="S95" i="2"/>
  <c r="T100" i="2"/>
  <c r="T101" i="2"/>
  <c r="U112" i="1"/>
  <c r="T112" i="1"/>
  <c r="U95" i="23"/>
  <c r="T95" i="23"/>
  <c r="E112" i="23"/>
  <c r="T95" i="1"/>
  <c r="T97" i="1"/>
  <c r="U100" i="1"/>
  <c r="T101" i="1"/>
  <c r="U104" i="1"/>
  <c r="T105" i="1"/>
  <c r="U108" i="1"/>
  <c r="T109" i="1"/>
  <c r="S95" i="24"/>
  <c r="T96" i="24"/>
  <c r="T100" i="24"/>
  <c r="T104" i="24"/>
  <c r="T108" i="24"/>
  <c r="T113" i="24"/>
  <c r="R95" i="23"/>
  <c r="T99" i="23"/>
  <c r="T103" i="23"/>
  <c r="T107" i="23"/>
  <c r="E95" i="22"/>
  <c r="T98" i="22"/>
  <c r="T102" i="22"/>
  <c r="U106" i="22"/>
  <c r="T106" i="22"/>
  <c r="U106" i="21"/>
  <c r="U95" i="1"/>
  <c r="U96" i="24"/>
  <c r="T113" i="23"/>
  <c r="T103" i="22"/>
  <c r="M112" i="1"/>
  <c r="S112" i="1" s="1"/>
  <c r="L112" i="24"/>
  <c r="R112" i="24" s="1"/>
  <c r="U96" i="23"/>
  <c r="T98" i="21"/>
  <c r="E95" i="21"/>
  <c r="U112" i="16"/>
  <c r="T110" i="22"/>
  <c r="T97" i="21"/>
  <c r="T101" i="21"/>
  <c r="T105" i="21"/>
  <c r="T109" i="21"/>
  <c r="S95" i="20"/>
  <c r="T96" i="20"/>
  <c r="T100" i="20"/>
  <c r="T104" i="20"/>
  <c r="T108" i="20"/>
  <c r="T113" i="20"/>
  <c r="R95" i="19"/>
  <c r="T99" i="19"/>
  <c r="T103" i="19"/>
  <c r="T107" i="19"/>
  <c r="E95" i="18"/>
  <c r="T98" i="18"/>
  <c r="T102" i="18"/>
  <c r="T106" i="18"/>
  <c r="T110" i="18"/>
  <c r="T97" i="17"/>
  <c r="T101" i="17"/>
  <c r="T105" i="17"/>
  <c r="T109" i="17"/>
  <c r="T98" i="16"/>
  <c r="T106" i="16"/>
  <c r="M112" i="16"/>
  <c r="S112" i="16" s="1"/>
  <c r="R95" i="15"/>
  <c r="L112" i="15"/>
  <c r="R112" i="15" s="1"/>
  <c r="U97" i="15"/>
  <c r="U99" i="15"/>
  <c r="T100" i="15"/>
  <c r="U105" i="15"/>
  <c r="T97" i="20"/>
  <c r="T101" i="20"/>
  <c r="T105" i="20"/>
  <c r="T109" i="20"/>
  <c r="T96" i="19"/>
  <c r="T100" i="19"/>
  <c r="T104" i="19"/>
  <c r="T108" i="19"/>
  <c r="T113" i="19"/>
  <c r="T99" i="18"/>
  <c r="T103" i="18"/>
  <c r="T107" i="18"/>
  <c r="E95" i="17"/>
  <c r="T98" i="17"/>
  <c r="T102" i="17"/>
  <c r="T106" i="17"/>
  <c r="T110" i="17"/>
  <c r="M112" i="17"/>
  <c r="S112" i="17" s="1"/>
  <c r="U95" i="16"/>
  <c r="U100" i="16"/>
  <c r="T101" i="16"/>
  <c r="U108" i="16"/>
  <c r="T109" i="16"/>
  <c r="E95" i="15"/>
  <c r="T101" i="15"/>
  <c r="U96" i="19"/>
  <c r="R95" i="16"/>
  <c r="U113" i="16"/>
  <c r="U107" i="15"/>
  <c r="T108" i="15"/>
  <c r="T113" i="15"/>
  <c r="R95" i="14"/>
  <c r="U98" i="14"/>
  <c r="T99" i="14"/>
  <c r="U102" i="14"/>
  <c r="T103" i="14"/>
  <c r="U106" i="14"/>
  <c r="T107" i="14"/>
  <c r="U110" i="14"/>
  <c r="U95" i="13"/>
  <c r="U97" i="13"/>
  <c r="U101" i="13"/>
  <c r="U105" i="13"/>
  <c r="U109" i="13"/>
  <c r="U96" i="12"/>
  <c r="U100" i="12"/>
  <c r="U104" i="12"/>
  <c r="U109" i="12"/>
  <c r="T96" i="11"/>
  <c r="E95" i="11"/>
  <c r="R95" i="9"/>
  <c r="L112" i="9"/>
  <c r="R112" i="9" s="1"/>
  <c r="T109" i="15"/>
  <c r="T96" i="14"/>
  <c r="T100" i="14"/>
  <c r="T104" i="14"/>
  <c r="T113" i="14"/>
  <c r="T99" i="13"/>
  <c r="T103" i="13"/>
  <c r="T107" i="13"/>
  <c r="E112" i="13"/>
  <c r="M112" i="13"/>
  <c r="S112" i="13" s="1"/>
  <c r="E95" i="12"/>
  <c r="T98" i="12"/>
  <c r="T102" i="12"/>
  <c r="T106" i="12"/>
  <c r="L112" i="12"/>
  <c r="R112" i="12" s="1"/>
  <c r="E95" i="9"/>
  <c r="T96" i="9"/>
  <c r="U96" i="14"/>
  <c r="S95" i="12"/>
  <c r="R95" i="11"/>
  <c r="U96" i="11"/>
  <c r="U98" i="11"/>
  <c r="U100" i="11"/>
  <c r="U102" i="11"/>
  <c r="U104" i="11"/>
  <c r="U106" i="11"/>
  <c r="U108" i="11"/>
  <c r="U110" i="11"/>
  <c r="U100" i="9"/>
  <c r="U95" i="8"/>
  <c r="T95" i="8"/>
  <c r="E112" i="8"/>
  <c r="T108" i="9"/>
  <c r="T113" i="9"/>
  <c r="T99" i="8"/>
  <c r="T103" i="8"/>
  <c r="T107" i="8"/>
  <c r="E95" i="7"/>
  <c r="T101" i="7"/>
  <c r="T109" i="7"/>
  <c r="R95" i="6"/>
  <c r="T96" i="6"/>
  <c r="T104" i="6"/>
  <c r="U110" i="6"/>
  <c r="T110" i="6"/>
  <c r="U101" i="4"/>
  <c r="R95" i="3"/>
  <c r="L112" i="3"/>
  <c r="R112" i="3" s="1"/>
  <c r="U113" i="3"/>
  <c r="U99" i="8"/>
  <c r="E112" i="6"/>
  <c r="U95" i="6"/>
  <c r="U96" i="6"/>
  <c r="T96" i="3"/>
  <c r="E95" i="3"/>
  <c r="U95" i="2"/>
  <c r="T95" i="2"/>
  <c r="T98" i="9"/>
  <c r="T102" i="9"/>
  <c r="T106" i="9"/>
  <c r="T110" i="9"/>
  <c r="T97" i="8"/>
  <c r="T101" i="8"/>
  <c r="T105" i="8"/>
  <c r="T109" i="8"/>
  <c r="T97" i="7"/>
  <c r="T105" i="7"/>
  <c r="L112" i="7"/>
  <c r="R112" i="7" s="1"/>
  <c r="T95" i="6"/>
  <c r="T100" i="6"/>
  <c r="T108" i="6"/>
  <c r="T99" i="5"/>
  <c r="U102" i="5"/>
  <c r="T103" i="5"/>
  <c r="U106" i="5"/>
  <c r="T107" i="5"/>
  <c r="U110" i="5"/>
  <c r="E95" i="4"/>
  <c r="S95" i="4"/>
  <c r="M112" i="4"/>
  <c r="S112" i="4" s="1"/>
  <c r="U109" i="4"/>
  <c r="T98" i="5"/>
  <c r="E95" i="5"/>
  <c r="U100" i="3"/>
  <c r="U99" i="2"/>
  <c r="U96" i="2"/>
  <c r="T97" i="5"/>
  <c r="T101" i="5"/>
  <c r="T105" i="5"/>
  <c r="T109" i="5"/>
  <c r="T96" i="4"/>
  <c r="T100" i="4"/>
  <c r="T104" i="4"/>
  <c r="T108" i="4"/>
  <c r="T113" i="4"/>
  <c r="T99" i="3"/>
  <c r="T103" i="3"/>
  <c r="T107" i="3"/>
  <c r="M112" i="3"/>
  <c r="S112" i="3" s="1"/>
  <c r="T98" i="2"/>
  <c r="T102" i="2"/>
  <c r="T106" i="2"/>
  <c r="T110" i="2"/>
  <c r="L112" i="2"/>
  <c r="R112" i="2" s="1"/>
  <c r="T33" i="2" l="1"/>
  <c r="T95" i="20"/>
  <c r="E112" i="19"/>
  <c r="T33" i="13"/>
  <c r="U71" i="14"/>
  <c r="T95" i="19"/>
  <c r="U24" i="23"/>
  <c r="T59" i="1"/>
  <c r="T30" i="2"/>
  <c r="U95" i="14"/>
  <c r="U30" i="19"/>
  <c r="T33" i="14"/>
  <c r="T95" i="10"/>
  <c r="U95" i="10"/>
  <c r="T71" i="24"/>
  <c r="T30" i="24"/>
  <c r="T59" i="16"/>
  <c r="T71" i="11"/>
  <c r="U24" i="7"/>
  <c r="T95" i="24"/>
  <c r="T112" i="20"/>
  <c r="U95" i="24"/>
  <c r="U95" i="20"/>
  <c r="T95" i="16"/>
  <c r="E112" i="14"/>
  <c r="U33" i="4"/>
  <c r="T33" i="4"/>
  <c r="U71" i="2"/>
  <c r="T71" i="2"/>
  <c r="U70" i="20"/>
  <c r="T70" i="20"/>
  <c r="U95" i="5"/>
  <c r="T95" i="5"/>
  <c r="E112" i="5"/>
  <c r="E112" i="7"/>
  <c r="U95" i="7"/>
  <c r="T95" i="7"/>
  <c r="E112" i="12"/>
  <c r="U95" i="12"/>
  <c r="T95" i="12"/>
  <c r="E112" i="17"/>
  <c r="U95" i="17"/>
  <c r="T95" i="17"/>
  <c r="T95" i="18"/>
  <c r="E112" i="18"/>
  <c r="U95" i="18"/>
  <c r="T112" i="14"/>
  <c r="U112" i="14"/>
  <c r="E112" i="15"/>
  <c r="T95" i="15"/>
  <c r="U95" i="15"/>
  <c r="T112" i="19"/>
  <c r="U112" i="19"/>
  <c r="E112" i="22"/>
  <c r="T95" i="22"/>
  <c r="U95" i="22"/>
  <c r="U112" i="2"/>
  <c r="T112" i="2"/>
  <c r="T112" i="8"/>
  <c r="U112" i="8"/>
  <c r="U112" i="13"/>
  <c r="T112" i="13"/>
  <c r="U112" i="10"/>
  <c r="T112" i="10"/>
  <c r="U95" i="21"/>
  <c r="T95" i="21"/>
  <c r="E112" i="21"/>
  <c r="U112" i="24"/>
  <c r="T112" i="24"/>
  <c r="T95" i="4"/>
  <c r="E112" i="4"/>
  <c r="U95" i="4"/>
  <c r="E112" i="3"/>
  <c r="U95" i="3"/>
  <c r="T95" i="3"/>
  <c r="U112" i="6"/>
  <c r="T112" i="6"/>
  <c r="E112" i="9"/>
  <c r="U95" i="9"/>
  <c r="T95" i="9"/>
  <c r="U95" i="11"/>
  <c r="E112" i="11"/>
  <c r="T95" i="11"/>
  <c r="T112" i="23"/>
  <c r="U112" i="23"/>
  <c r="U112" i="4" l="1"/>
  <c r="T112" i="4"/>
  <c r="U112" i="21"/>
  <c r="T112" i="21"/>
  <c r="U112" i="7"/>
  <c r="T112" i="7"/>
  <c r="T112" i="11"/>
  <c r="U112" i="11"/>
  <c r="U112" i="9"/>
  <c r="T112" i="9"/>
  <c r="U112" i="22"/>
  <c r="T112" i="22"/>
  <c r="U112" i="12"/>
  <c r="T112" i="12"/>
  <c r="T112" i="5"/>
  <c r="U112" i="5"/>
  <c r="U112" i="3"/>
  <c r="T112" i="3"/>
  <c r="U112" i="15"/>
  <c r="T112" i="15"/>
  <c r="U112" i="18"/>
  <c r="T112" i="18"/>
  <c r="T112" i="17"/>
  <c r="U112" i="17"/>
</calcChain>
</file>

<file path=xl/sharedStrings.xml><?xml version="1.0" encoding="utf-8"?>
<sst xmlns="http://schemas.openxmlformats.org/spreadsheetml/2006/main" count="4752" uniqueCount="148">
  <si>
    <t>Figures Finalised as at 2022/08/09</t>
  </si>
  <si>
    <t/>
  </si>
  <si>
    <t>4th Quarter Ended 30 June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</si>
  <si>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</si>
  <si>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</si>
  <si>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</si>
  <si>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</si>
  <si>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</si>
  <si>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</si>
  <si>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</si>
  <si>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</si>
  <si>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</si>
  <si>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</si>
  <si>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</si>
  <si>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</si>
  <si>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</si>
  <si>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</si>
  <si>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</si>
  <si>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</si>
  <si>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</si>
  <si>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</si>
  <si>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</si>
  <si>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</si>
  <si>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</si>
  <si>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</si>
  <si>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</si>
  <si>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</si>
  <si>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</si>
  <si>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</si>
  <si>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</si>
  <si>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</si>
  <si>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</si>
  <si>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</si>
  <si>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</si>
  <si>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</si>
  <si>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</si>
  <si>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</si>
  <si>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</si>
  <si>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</si>
  <si>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</si>
  <si>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</si>
  <si>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</si>
  <si>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</si>
  <si>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</si>
  <si>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</si>
  <si>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</si>
  <si>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</si>
  <si>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</si>
  <si>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</si>
  <si>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</si>
  <si>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</si>
  <si>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</si>
  <si>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</si>
  <si>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</si>
  <si>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</si>
  <si>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</si>
  <si>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</si>
  <si>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</si>
  <si>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</si>
  <si>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</si>
  <si>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</si>
  <si>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</si>
  <si>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</si>
  <si>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</si>
  <si>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</si>
  <si>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</si>
  <si>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</si>
  <si>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</si>
  <si>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</si>
  <si>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</si>
  <si>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</si>
  <si>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</si>
  <si>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</si>
  <si>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</si>
  <si>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</si>
  <si>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</si>
  <si>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</si>
  <si>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</si>
  <si>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</si>
  <si>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</si>
  <si>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</si>
  <si>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</si>
  <si>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</si>
  <si>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</si>
  <si>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</si>
  <si>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</si>
  <si>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</si>
  <si>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</si>
  <si>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</si>
  <si>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</si>
  <si>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</si>
  <si>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</si>
  <si>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</si>
  <si>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</si>
  <si>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</si>
  <si>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</si>
  <si>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</si>
  <si>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</si>
  <si>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</si>
  <si>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</si>
  <si>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</si>
  <si>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</si>
  <si>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</si>
  <si>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</si>
  <si>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</si>
  <si>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</si>
  <si>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</si>
  <si>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</si>
  <si>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</si>
  <si>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</si>
  <si>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</si>
  <si>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XHARIEP (DC16)</t>
  </si>
  <si>
    <t>FREE STATE: LEJWELEPUTSWA (DC18)</t>
  </si>
  <si>
    <t>FREE STATE: THABO MOFUTSANYANA (DC19)</t>
  </si>
  <si>
    <t>FREE STATE: FEZILE DABI (DC20)</t>
  </si>
  <si>
    <t>FREE STATE: LETSEMENG (FS161)</t>
  </si>
  <si>
    <t>FREE STATE: KOPANONG (FS162)</t>
  </si>
  <si>
    <t>FREE STATE: MOHOKARE (FS163)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</si>
  <si>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</si>
  <si>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</si>
  <si>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</si>
  <si>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</si>
  <si>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</si>
  <si>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</si>
  <si>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</si>
  <si>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</si>
  <si>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</si>
  <si>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</si>
  <si>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</si>
  <si>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MOQHAKA (FS201)</t>
  </si>
  <si>
    <t>FREE STATE: NGWATHE (FS203)</t>
  </si>
  <si>
    <t>FREE STATE: METSIMAHOLO (FS204)</t>
  </si>
  <si>
    <t>FREE STATE: MAFUBE (FS205)</t>
  </si>
  <si>
    <t>FREE STATE: MANGAUNG (MAN)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</si>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</sst>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6934000</v>
      </c>
      <c r="H9" s="93"/>
      <c r="I9" s="94"/>
      <c r="J9" s="93"/>
      <c r="K9" s="94"/>
      <c r="L9" s="93"/>
      <c r="M9" s="94"/>
      <c r="N9" s="93">
        <v>5480000</v>
      </c>
      <c r="O9" s="94"/>
      <c r="P9" s="93">
        <f>$H9       +$J9       +$L9       +$N9</f>
        <v>5480000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79.030862417075269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57400000</v>
      </c>
      <c r="C10" s="92">
        <v>0</v>
      </c>
      <c r="D10" s="92"/>
      <c r="E10" s="92">
        <f t="shared" ref="E10:E15" si="0">$B10      +$C10      +$D10</f>
        <v>57400000</v>
      </c>
      <c r="F10" s="93">
        <v>57400000</v>
      </c>
      <c r="G10" s="94">
        <v>57400000</v>
      </c>
      <c r="H10" s="93">
        <v>7493000</v>
      </c>
      <c r="I10" s="94">
        <v>-1302059</v>
      </c>
      <c r="J10" s="93">
        <v>16885000</v>
      </c>
      <c r="K10" s="94">
        <v>4223301</v>
      </c>
      <c r="L10" s="93">
        <v>10882000</v>
      </c>
      <c r="M10" s="94">
        <v>4857464</v>
      </c>
      <c r="N10" s="93">
        <v>18190000</v>
      </c>
      <c r="O10" s="94">
        <v>19941598</v>
      </c>
      <c r="P10" s="93">
        <f t="shared" ref="P10:P15" si="1">$H10      +$J10      +$L10      +$N10</f>
        <v>53450000</v>
      </c>
      <c r="Q10" s="94">
        <f t="shared" ref="Q10:Q15" si="2">$I10      +$K10      +$M10      +$O10</f>
        <v>27720304</v>
      </c>
      <c r="R10" s="48">
        <f t="shared" ref="R10:R15" si="3">IF(($L10      =0),0,((($N10      -$L10      )/$L10      )*100))</f>
        <v>67.156772652086019</v>
      </c>
      <c r="S10" s="49">
        <f t="shared" ref="S10:S15" si="4">IF(($M10      =0),0,((($O10      -$M10      )/$M10      )*100))</f>
        <v>310.53516814535323</v>
      </c>
      <c r="T10" s="48">
        <f t="shared" ref="T10:T14" si="5">IF(($E10      =0),0,(($P10      /$E10      )*100))</f>
        <v>93.118466898954694</v>
      </c>
      <c r="U10" s="50">
        <f t="shared" ref="U10:U14" si="6">IF(($E10      =0),0,(($Q10      /$E10      )*100))</f>
        <v>48.293212543554006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20738000</v>
      </c>
      <c r="D13" s="92"/>
      <c r="E13" s="92">
        <f t="shared" si="0"/>
        <v>30738000</v>
      </c>
      <c r="F13" s="93">
        <v>30738000</v>
      </c>
      <c r="G13" s="94">
        <v>30738000</v>
      </c>
      <c r="H13" s="93"/>
      <c r="I13" s="94"/>
      <c r="J13" s="93"/>
      <c r="K13" s="94">
        <v>5812953</v>
      </c>
      <c r="L13" s="93">
        <v>5185000</v>
      </c>
      <c r="M13" s="94">
        <v>1946808</v>
      </c>
      <c r="N13" s="93">
        <v>15964000</v>
      </c>
      <c r="O13" s="94">
        <v>10878630</v>
      </c>
      <c r="P13" s="93">
        <f t="shared" si="1"/>
        <v>21149000</v>
      </c>
      <c r="Q13" s="94">
        <f t="shared" si="2"/>
        <v>18638391</v>
      </c>
      <c r="R13" s="48">
        <f t="shared" si="3"/>
        <v>207.88813886210221</v>
      </c>
      <c r="S13" s="49">
        <f t="shared" si="4"/>
        <v>458.79316296214114</v>
      </c>
      <c r="T13" s="48">
        <f t="shared" si="5"/>
        <v>68.804086147439648</v>
      </c>
      <c r="U13" s="50">
        <f t="shared" si="6"/>
        <v>60.636316611360527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74434000</v>
      </c>
      <c r="C15" s="95">
        <f>SUM(C9:C14)</f>
        <v>20738000</v>
      </c>
      <c r="D15" s="95"/>
      <c r="E15" s="95">
        <f t="shared" si="0"/>
        <v>95172000</v>
      </c>
      <c r="F15" s="96">
        <f t="shared" ref="F15:O15" si="7">SUM(F9:F14)</f>
        <v>95172000</v>
      </c>
      <c r="G15" s="97">
        <f t="shared" si="7"/>
        <v>95072000</v>
      </c>
      <c r="H15" s="96">
        <f t="shared" si="7"/>
        <v>7493000</v>
      </c>
      <c r="I15" s="97">
        <f t="shared" si="7"/>
        <v>-1302059</v>
      </c>
      <c r="J15" s="96">
        <f t="shared" si="7"/>
        <v>16885000</v>
      </c>
      <c r="K15" s="97">
        <f t="shared" si="7"/>
        <v>10036254</v>
      </c>
      <c r="L15" s="96">
        <f t="shared" si="7"/>
        <v>16067000</v>
      </c>
      <c r="M15" s="97">
        <f t="shared" si="7"/>
        <v>6804272</v>
      </c>
      <c r="N15" s="96">
        <f t="shared" si="7"/>
        <v>39634000</v>
      </c>
      <c r="O15" s="97">
        <f t="shared" si="7"/>
        <v>30820228</v>
      </c>
      <c r="P15" s="96">
        <f t="shared" si="1"/>
        <v>80079000</v>
      </c>
      <c r="Q15" s="97">
        <f t="shared" si="2"/>
        <v>46358695</v>
      </c>
      <c r="R15" s="52">
        <f t="shared" si="3"/>
        <v>146.67952947034294</v>
      </c>
      <c r="S15" s="53">
        <f t="shared" si="4"/>
        <v>352.95408531581336</v>
      </c>
      <c r="T15" s="52">
        <f>IF((SUM($E9:$E13))=0,0,(P15/(SUM($E9:$E13))*100))</f>
        <v>84.229846852911479</v>
      </c>
      <c r="U15" s="54">
        <f>IF((SUM($E9:$E13))=0,0,(Q15/(SUM($E9:$E13))*100))</f>
        <v>48.761670102659039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14330000</v>
      </c>
      <c r="C19" s="92">
        <v>0</v>
      </c>
      <c r="D19" s="92"/>
      <c r="E19" s="92">
        <f t="shared" si="8"/>
        <v>14330000</v>
      </c>
      <c r="F19" s="93">
        <v>14330000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14330000</v>
      </c>
      <c r="C24" s="95">
        <f>SUM(C17:C23)</f>
        <v>0</v>
      </c>
      <c r="D24" s="95"/>
      <c r="E24" s="95">
        <f t="shared" si="8"/>
        <v>14330000</v>
      </c>
      <c r="F24" s="96">
        <f t="shared" ref="F24:O24" si="15">SUM(F17:F23)</f>
        <v>14330000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223648000</v>
      </c>
      <c r="H28" s="93">
        <v>22812000</v>
      </c>
      <c r="I28" s="94"/>
      <c r="J28" s="93">
        <v>75577000</v>
      </c>
      <c r="K28" s="94">
        <v>90816965</v>
      </c>
      <c r="L28" s="93">
        <v>17499000</v>
      </c>
      <c r="M28" s="94">
        <v>17979913</v>
      </c>
      <c r="N28" s="93">
        <v>37782000</v>
      </c>
      <c r="O28" s="94">
        <v>7533773</v>
      </c>
      <c r="P28" s="93">
        <f>$H28      +$J28      +$L28      +$N28</f>
        <v>153670000</v>
      </c>
      <c r="Q28" s="94">
        <f>$I28      +$K28      +$M28      +$O28</f>
        <v>116330651</v>
      </c>
      <c r="R28" s="48">
        <f>IF(($L28      =0),0,((($N28      -$L28      )/$L28      )*100))</f>
        <v>115.90948054174524</v>
      </c>
      <c r="S28" s="49">
        <f>IF(($M28      =0),0,((($O28      -$M28      )/$M28      )*100))</f>
        <v>-58.09894630747101</v>
      </c>
      <c r="T28" s="48">
        <f>IF(($E28      =0),0,(($P28      /$E28      )*100))</f>
        <v>68.710652453856056</v>
      </c>
      <c r="U28" s="50">
        <f>IF(($E28      =0),0,(($Q28      /$E28      )*100))</f>
        <v>52.015064297467447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9222000</v>
      </c>
      <c r="C29" s="92">
        <v>0</v>
      </c>
      <c r="D29" s="92"/>
      <c r="E29" s="92">
        <f>$B29      +$C29      +$D29</f>
        <v>9222000</v>
      </c>
      <c r="F29" s="93">
        <v>9222000</v>
      </c>
      <c r="G29" s="94">
        <v>9222000</v>
      </c>
      <c r="H29" s="93">
        <v>1100000</v>
      </c>
      <c r="I29" s="94">
        <v>820037</v>
      </c>
      <c r="J29" s="93">
        <v>3301000</v>
      </c>
      <c r="K29" s="94">
        <v>2456826</v>
      </c>
      <c r="L29" s="93">
        <v>1681000</v>
      </c>
      <c r="M29" s="94">
        <v>541303</v>
      </c>
      <c r="N29" s="93">
        <v>1968000</v>
      </c>
      <c r="O29" s="94">
        <v>709835</v>
      </c>
      <c r="P29" s="93">
        <f>$H29      +$J29      +$L29      +$N29</f>
        <v>8050000</v>
      </c>
      <c r="Q29" s="94">
        <f>$I29      +$K29      +$M29      +$O29</f>
        <v>4528001</v>
      </c>
      <c r="R29" s="48">
        <f>IF(($L29      =0),0,((($N29      -$L29      )/$L29      )*100))</f>
        <v>17.073170731707318</v>
      </c>
      <c r="S29" s="49">
        <f>IF(($M29      =0),0,((($O29      -$M29      )/$M29      )*100))</f>
        <v>31.134503226473896</v>
      </c>
      <c r="T29" s="48">
        <f>IF(($E29      =0),0,(($P29      /$E29      )*100))</f>
        <v>87.291260030362167</v>
      </c>
      <c r="U29" s="50">
        <f>IF(($E29      =0),0,(($Q29      /$E29      )*100))</f>
        <v>49.099989156365211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232870000</v>
      </c>
      <c r="C30" s="95">
        <f>SUM(C26:C29)</f>
        <v>0</v>
      </c>
      <c r="D30" s="95"/>
      <c r="E30" s="95">
        <f>$B30      +$C30      +$D30</f>
        <v>232870000</v>
      </c>
      <c r="F30" s="96">
        <f t="shared" ref="F30:O30" si="16">SUM(F26:F29)</f>
        <v>232870000</v>
      </c>
      <c r="G30" s="97">
        <f t="shared" si="16"/>
        <v>232870000</v>
      </c>
      <c r="H30" s="96">
        <f t="shared" si="16"/>
        <v>23912000</v>
      </c>
      <c r="I30" s="97">
        <f t="shared" si="16"/>
        <v>820037</v>
      </c>
      <c r="J30" s="96">
        <f t="shared" si="16"/>
        <v>78878000</v>
      </c>
      <c r="K30" s="97">
        <f t="shared" si="16"/>
        <v>93273791</v>
      </c>
      <c r="L30" s="96">
        <f t="shared" si="16"/>
        <v>19180000</v>
      </c>
      <c r="M30" s="97">
        <f t="shared" si="16"/>
        <v>18521216</v>
      </c>
      <c r="N30" s="96">
        <f t="shared" si="16"/>
        <v>39750000</v>
      </c>
      <c r="O30" s="97">
        <f t="shared" si="16"/>
        <v>8243608</v>
      </c>
      <c r="P30" s="96">
        <f>$H30      +$J30      +$L30      +$N30</f>
        <v>161720000</v>
      </c>
      <c r="Q30" s="97">
        <f>$I30      +$K30      +$M30      +$O30</f>
        <v>120858652</v>
      </c>
      <c r="R30" s="52">
        <f>IF(($L30      =0),0,((($N30      -$L30      )/$L30      )*100))</f>
        <v>107.24713242961418</v>
      </c>
      <c r="S30" s="53">
        <f>IF(($M30      =0),0,((($O30      -$M30      )/$M30      )*100))</f>
        <v>-55.491000158952843</v>
      </c>
      <c r="T30" s="52">
        <f>IF($E30   =0,0,($P30   /$E30   )*100)</f>
        <v>69.446472280671628</v>
      </c>
      <c r="U30" s="54">
        <f>IF($E30   =0,0,($Q30   /$E30   )*100)</f>
        <v>51.899622965603129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41224000</v>
      </c>
      <c r="C32" s="92">
        <v>0</v>
      </c>
      <c r="D32" s="92"/>
      <c r="E32" s="92">
        <f>$B32      +$C32      +$D32</f>
        <v>41224000</v>
      </c>
      <c r="F32" s="93">
        <v>41224000</v>
      </c>
      <c r="G32" s="94">
        <v>41224000</v>
      </c>
      <c r="H32" s="93">
        <v>12627000</v>
      </c>
      <c r="I32" s="94">
        <v>821330</v>
      </c>
      <c r="J32" s="93">
        <v>10786000</v>
      </c>
      <c r="K32" s="94">
        <v>3053751</v>
      </c>
      <c r="L32" s="93">
        <v>5477000</v>
      </c>
      <c r="M32" s="94">
        <v>8944700</v>
      </c>
      <c r="N32" s="93">
        <v>7326000</v>
      </c>
      <c r="O32" s="94">
        <v>3624062</v>
      </c>
      <c r="P32" s="93">
        <f>$H32      +$J32      +$L32      +$N32</f>
        <v>36216000</v>
      </c>
      <c r="Q32" s="94">
        <f>$I32      +$K32      +$M32      +$O32</f>
        <v>16443843</v>
      </c>
      <c r="R32" s="48">
        <f>IF(($L32      =0),0,((($N32      -$L32      )/$L32      )*100))</f>
        <v>33.759357312397299</v>
      </c>
      <c r="S32" s="49">
        <f>IF(($M32      =0),0,((($O32      -$M32      )/$M32      )*100))</f>
        <v>-59.483694254698314</v>
      </c>
      <c r="T32" s="48">
        <f>IF(($E32      =0),0,(($P32      /$E32      )*100))</f>
        <v>87.851736852319036</v>
      </c>
      <c r="U32" s="50">
        <f>IF(($E32      =0),0,(($Q32      /$E32      )*100))</f>
        <v>39.889003978265087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41224000</v>
      </c>
      <c r="C33" s="95">
        <f>C32</f>
        <v>0</v>
      </c>
      <c r="D33" s="95"/>
      <c r="E33" s="95">
        <f>$B33      +$C33      +$D33</f>
        <v>41224000</v>
      </c>
      <c r="F33" s="96">
        <f t="shared" ref="F33:O33" si="17">F32</f>
        <v>41224000</v>
      </c>
      <c r="G33" s="97">
        <f t="shared" si="17"/>
        <v>41224000</v>
      </c>
      <c r="H33" s="96">
        <f t="shared" si="17"/>
        <v>12627000</v>
      </c>
      <c r="I33" s="97">
        <f t="shared" si="17"/>
        <v>821330</v>
      </c>
      <c r="J33" s="96">
        <f t="shared" si="17"/>
        <v>10786000</v>
      </c>
      <c r="K33" s="97">
        <f t="shared" si="17"/>
        <v>3053751</v>
      </c>
      <c r="L33" s="96">
        <f t="shared" si="17"/>
        <v>5477000</v>
      </c>
      <c r="M33" s="97">
        <f t="shared" si="17"/>
        <v>8944700</v>
      </c>
      <c r="N33" s="96">
        <f t="shared" si="17"/>
        <v>7326000</v>
      </c>
      <c r="O33" s="97">
        <f t="shared" si="17"/>
        <v>3624062</v>
      </c>
      <c r="P33" s="96">
        <f>$H33      +$J33      +$L33      +$N33</f>
        <v>36216000</v>
      </c>
      <c r="Q33" s="97">
        <f>$I33      +$K33      +$M33      +$O33</f>
        <v>16443843</v>
      </c>
      <c r="R33" s="52">
        <f>IF(($L33      =0),0,((($N33      -$L33      )/$L33      )*100))</f>
        <v>33.759357312397299</v>
      </c>
      <c r="S33" s="53">
        <f>IF(($M33      =0),0,((($O33      -$M33      )/$M33      )*100))</f>
        <v>-59.483694254698314</v>
      </c>
      <c r="T33" s="52">
        <f>IF($E33   =0,0,($P33   /$E33   )*100)</f>
        <v>87.851736852319036</v>
      </c>
      <c r="U33" s="54">
        <f>IF($E33   =0,0,($Q33   /$E33   )*100)</f>
        <v>39.889003978265087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108119000</v>
      </c>
      <c r="C35" s="92">
        <v>17670000</v>
      </c>
      <c r="D35" s="92"/>
      <c r="E35" s="92">
        <f t="shared" ref="E35:E40" si="18">$B35      +$C35      +$D35</f>
        <v>125789000</v>
      </c>
      <c r="F35" s="93">
        <v>125789000</v>
      </c>
      <c r="G35" s="94">
        <v>125789000</v>
      </c>
      <c r="H35" s="93">
        <v>14755000</v>
      </c>
      <c r="I35" s="94">
        <v>12880102</v>
      </c>
      <c r="J35" s="93">
        <v>12849000</v>
      </c>
      <c r="K35" s="94">
        <v>14614117</v>
      </c>
      <c r="L35" s="93">
        <v>10110000</v>
      </c>
      <c r="M35" s="94">
        <v>20492259</v>
      </c>
      <c r="N35" s="93">
        <v>34258000</v>
      </c>
      <c r="O35" s="94">
        <v>36585825</v>
      </c>
      <c r="P35" s="93">
        <f t="shared" ref="P35:P40" si="19">$H35      +$J35      +$L35      +$N35</f>
        <v>71972000</v>
      </c>
      <c r="Q35" s="94">
        <f t="shared" ref="Q35:Q40" si="20">$I35      +$K35      +$M35      +$O35</f>
        <v>84572303</v>
      </c>
      <c r="R35" s="48">
        <f t="shared" ref="R35:R40" si="21">IF(($L35      =0),0,((($N35      -$L35      )/$L35      )*100))</f>
        <v>238.85262116716123</v>
      </c>
      <c r="S35" s="49">
        <f t="shared" ref="S35:S40" si="22">IF(($M35      =0),0,((($O35      -$M35      )/$M35      )*100))</f>
        <v>78.534855527640943</v>
      </c>
      <c r="T35" s="48">
        <f t="shared" ref="T35:T39" si="23">IF(($E35      =0),0,(($P35      /$E35      )*100))</f>
        <v>57.216449769057711</v>
      </c>
      <c r="U35" s="50">
        <f t="shared" ref="U35:U39" si="24">IF(($E35      =0),0,(($Q35      /$E35      )*100))</f>
        <v>67.233464770369437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64868000</v>
      </c>
      <c r="C36" s="92">
        <v>0</v>
      </c>
      <c r="D36" s="92"/>
      <c r="E36" s="92">
        <f t="shared" si="18"/>
        <v>64868000</v>
      </c>
      <c r="F36" s="93">
        <v>64868000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18500000</v>
      </c>
      <c r="C38" s="92">
        <v>2000000</v>
      </c>
      <c r="D38" s="92"/>
      <c r="E38" s="92">
        <f t="shared" si="18"/>
        <v>20500000</v>
      </c>
      <c r="F38" s="93">
        <v>20500000</v>
      </c>
      <c r="G38" s="94">
        <v>20500000</v>
      </c>
      <c r="H38" s="93"/>
      <c r="I38" s="94"/>
      <c r="J38" s="93">
        <v>4757000</v>
      </c>
      <c r="K38" s="94"/>
      <c r="L38" s="93"/>
      <c r="M38" s="94"/>
      <c r="N38" s="93">
        <v>7262000</v>
      </c>
      <c r="O38" s="94"/>
      <c r="P38" s="93">
        <f t="shared" si="19"/>
        <v>12019000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58.629268292682923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191487000</v>
      </c>
      <c r="C40" s="95">
        <f>SUM(C35:C39)</f>
        <v>19670000</v>
      </c>
      <c r="D40" s="95"/>
      <c r="E40" s="95">
        <f t="shared" si="18"/>
        <v>211157000</v>
      </c>
      <c r="F40" s="96">
        <f t="shared" ref="F40:O40" si="25">SUM(F35:F39)</f>
        <v>211157000</v>
      </c>
      <c r="G40" s="97">
        <f t="shared" si="25"/>
        <v>146289000</v>
      </c>
      <c r="H40" s="96">
        <f t="shared" si="25"/>
        <v>14755000</v>
      </c>
      <c r="I40" s="97">
        <f t="shared" si="25"/>
        <v>12880102</v>
      </c>
      <c r="J40" s="96">
        <f t="shared" si="25"/>
        <v>17606000</v>
      </c>
      <c r="K40" s="97">
        <f t="shared" si="25"/>
        <v>14614117</v>
      </c>
      <c r="L40" s="96">
        <f t="shared" si="25"/>
        <v>10110000</v>
      </c>
      <c r="M40" s="97">
        <f t="shared" si="25"/>
        <v>20492259</v>
      </c>
      <c r="N40" s="96">
        <f t="shared" si="25"/>
        <v>41520000</v>
      </c>
      <c r="O40" s="97">
        <f t="shared" si="25"/>
        <v>36585825</v>
      </c>
      <c r="P40" s="96">
        <f t="shared" si="19"/>
        <v>83991000</v>
      </c>
      <c r="Q40" s="97">
        <f t="shared" si="20"/>
        <v>84572303</v>
      </c>
      <c r="R40" s="52">
        <f t="shared" si="21"/>
        <v>310.68249258160239</v>
      </c>
      <c r="S40" s="53">
        <f t="shared" si="22"/>
        <v>78.534855527640943</v>
      </c>
      <c r="T40" s="52">
        <f>IF((+$E35+$E38) =0,0,(P40   /(+$E35+$E38) )*100)</f>
        <v>57.414433074257119</v>
      </c>
      <c r="U40" s="54">
        <f>IF((+$E35+$E38) =0,0,(Q40   /(+$E35+$E38) )*100)</f>
        <v>57.811799246696602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213921000</v>
      </c>
      <c r="C43" s="92">
        <v>0</v>
      </c>
      <c r="D43" s="92"/>
      <c r="E43" s="92">
        <f t="shared" si="26"/>
        <v>213921000</v>
      </c>
      <c r="F43" s="93">
        <v>213921000</v>
      </c>
      <c r="G43" s="94">
        <v>213921000</v>
      </c>
      <c r="H43" s="93">
        <v>23202000</v>
      </c>
      <c r="I43" s="94">
        <v>-9715879</v>
      </c>
      <c r="J43" s="93">
        <v>45428000</v>
      </c>
      <c r="K43" s="94">
        <v>21842825</v>
      </c>
      <c r="L43" s="93">
        <v>12421000</v>
      </c>
      <c r="M43" s="94">
        <v>8923065</v>
      </c>
      <c r="N43" s="93">
        <v>25724000</v>
      </c>
      <c r="O43" s="94">
        <v>76813210</v>
      </c>
      <c r="P43" s="93">
        <f t="shared" si="27"/>
        <v>106775000</v>
      </c>
      <c r="Q43" s="94">
        <f t="shared" si="28"/>
        <v>97863221</v>
      </c>
      <c r="R43" s="48">
        <f t="shared" si="29"/>
        <v>107.1008775460913</v>
      </c>
      <c r="S43" s="49">
        <f t="shared" si="30"/>
        <v>760.83884853466839</v>
      </c>
      <c r="T43" s="48">
        <f t="shared" si="31"/>
        <v>49.913285745672468</v>
      </c>
      <c r="U43" s="50">
        <f t="shared" si="32"/>
        <v>45.74736514881662</v>
      </c>
      <c r="V43" s="93">
        <v>17227000</v>
      </c>
      <c r="W43" s="94">
        <v>0</v>
      </c>
    </row>
    <row r="44" spans="1:23" ht="12.95" customHeight="1" x14ac:dyDescent="0.2">
      <c r="A44" s="47" t="s">
        <v>67</v>
      </c>
      <c r="B44" s="92">
        <v>951316000</v>
      </c>
      <c r="C44" s="92">
        <v>-169669000</v>
      </c>
      <c r="D44" s="92"/>
      <c r="E44" s="92">
        <f t="shared" si="26"/>
        <v>781647000</v>
      </c>
      <c r="F44" s="93">
        <v>781647000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374617000</v>
      </c>
      <c r="C51" s="92">
        <v>-23750000</v>
      </c>
      <c r="D51" s="92"/>
      <c r="E51" s="92">
        <f t="shared" si="26"/>
        <v>350867000</v>
      </c>
      <c r="F51" s="93">
        <v>350867000</v>
      </c>
      <c r="G51" s="94">
        <v>350867000</v>
      </c>
      <c r="H51" s="93">
        <v>52275000</v>
      </c>
      <c r="I51" s="94">
        <v>-15236648</v>
      </c>
      <c r="J51" s="93">
        <v>54456000</v>
      </c>
      <c r="K51" s="94">
        <v>25027264</v>
      </c>
      <c r="L51" s="93">
        <v>40055000</v>
      </c>
      <c r="M51" s="94">
        <v>27792427</v>
      </c>
      <c r="N51" s="93">
        <v>96378000</v>
      </c>
      <c r="O51" s="94">
        <v>63129266</v>
      </c>
      <c r="P51" s="93">
        <f t="shared" si="27"/>
        <v>243164000</v>
      </c>
      <c r="Q51" s="94">
        <f t="shared" si="28"/>
        <v>100712309</v>
      </c>
      <c r="R51" s="48">
        <f t="shared" si="29"/>
        <v>140.61415553613782</v>
      </c>
      <c r="S51" s="49">
        <f t="shared" si="30"/>
        <v>127.14556738783554</v>
      </c>
      <c r="T51" s="48">
        <f t="shared" si="31"/>
        <v>69.303753274032616</v>
      </c>
      <c r="U51" s="50">
        <f t="shared" si="32"/>
        <v>28.70384191160753</v>
      </c>
      <c r="V51" s="93">
        <v>7773000</v>
      </c>
      <c r="W51" s="94">
        <v>0</v>
      </c>
    </row>
    <row r="52" spans="1:23" ht="12.95" customHeight="1" x14ac:dyDescent="0.2">
      <c r="A52" s="47" t="s">
        <v>75</v>
      </c>
      <c r="B52" s="92">
        <v>90000000</v>
      </c>
      <c r="C52" s="92">
        <v>18750000</v>
      </c>
      <c r="D52" s="92"/>
      <c r="E52" s="92">
        <f t="shared" si="26"/>
        <v>108750000</v>
      </c>
      <c r="F52" s="93">
        <v>108750000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1629854000</v>
      </c>
      <c r="C53" s="95">
        <f>SUM(C42:C52)</f>
        <v>-174669000</v>
      </c>
      <c r="D53" s="95"/>
      <c r="E53" s="95">
        <f t="shared" si="26"/>
        <v>1455185000</v>
      </c>
      <c r="F53" s="96">
        <f t="shared" ref="F53:O53" si="33">SUM(F42:F52)</f>
        <v>1455185000</v>
      </c>
      <c r="G53" s="97">
        <f t="shared" si="33"/>
        <v>564788000</v>
      </c>
      <c r="H53" s="96">
        <f t="shared" si="33"/>
        <v>75477000</v>
      </c>
      <c r="I53" s="97">
        <f t="shared" si="33"/>
        <v>-24952527</v>
      </c>
      <c r="J53" s="96">
        <f t="shared" si="33"/>
        <v>99884000</v>
      </c>
      <c r="K53" s="97">
        <f t="shared" si="33"/>
        <v>46870089</v>
      </c>
      <c r="L53" s="96">
        <f t="shared" si="33"/>
        <v>52476000</v>
      </c>
      <c r="M53" s="97">
        <f t="shared" si="33"/>
        <v>36715492</v>
      </c>
      <c r="N53" s="96">
        <f t="shared" si="33"/>
        <v>122102000</v>
      </c>
      <c r="O53" s="97">
        <f t="shared" si="33"/>
        <v>139942476</v>
      </c>
      <c r="P53" s="96">
        <f t="shared" si="27"/>
        <v>349939000</v>
      </c>
      <c r="Q53" s="97">
        <f t="shared" si="28"/>
        <v>198575530</v>
      </c>
      <c r="R53" s="52">
        <f t="shared" si="29"/>
        <v>132.68160682978885</v>
      </c>
      <c r="S53" s="53">
        <f t="shared" si="30"/>
        <v>281.15375384320055</v>
      </c>
      <c r="T53" s="52">
        <f>IF((+$E43+$E45+$E47+$E48+$E51) =0,0,(P53   /(+$E43+$E45+$E47+$E48+$E51) )*100)</f>
        <v>61.959354660509781</v>
      </c>
      <c r="U53" s="54">
        <f>IF((+$E43+$E45+$E47+$E48+$E51) =0,0,(Q53   /(+$E43+$E45+$E47+$E48+$E51) )*100)</f>
        <v>35.159304022040125</v>
      </c>
      <c r="V53" s="96">
        <f>SUM(V42:V52)</f>
        <v>25000000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263893000</v>
      </c>
      <c r="C65" s="92">
        <v>-50000000</v>
      </c>
      <c r="D65" s="92"/>
      <c r="E65" s="92">
        <f t="shared" si="35"/>
        <v>213893000</v>
      </c>
      <c r="F65" s="93">
        <v>213893000</v>
      </c>
      <c r="G65" s="94">
        <v>213893000</v>
      </c>
      <c r="H65" s="93">
        <v>10217000</v>
      </c>
      <c r="I65" s="94"/>
      <c r="J65" s="93">
        <v>14414000</v>
      </c>
      <c r="K65" s="94">
        <v>25306079</v>
      </c>
      <c r="L65" s="93">
        <v>18650000</v>
      </c>
      <c r="M65" s="94">
        <v>17406826</v>
      </c>
      <c r="N65" s="93">
        <v>29849000</v>
      </c>
      <c r="O65" s="94">
        <v>15610644</v>
      </c>
      <c r="P65" s="93">
        <f t="shared" si="36"/>
        <v>73130000</v>
      </c>
      <c r="Q65" s="94">
        <f t="shared" si="37"/>
        <v>58323549</v>
      </c>
      <c r="R65" s="48">
        <f t="shared" si="38"/>
        <v>60.048257372654156</v>
      </c>
      <c r="S65" s="49">
        <f t="shared" si="39"/>
        <v>-10.318836989580985</v>
      </c>
      <c r="T65" s="48">
        <f t="shared" si="40"/>
        <v>34.189992192357863</v>
      </c>
      <c r="U65" s="50">
        <f t="shared" si="41"/>
        <v>27.267628674150156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263893000</v>
      </c>
      <c r="C66" s="95">
        <f>SUM(C61:C65)</f>
        <v>-50000000</v>
      </c>
      <c r="D66" s="95"/>
      <c r="E66" s="95">
        <f t="shared" si="35"/>
        <v>213893000</v>
      </c>
      <c r="F66" s="96">
        <f t="shared" ref="F66:O66" si="42">SUM(F61:F65)</f>
        <v>213893000</v>
      </c>
      <c r="G66" s="97">
        <f t="shared" si="42"/>
        <v>213893000</v>
      </c>
      <c r="H66" s="96">
        <f t="shared" si="42"/>
        <v>10217000</v>
      </c>
      <c r="I66" s="97">
        <f t="shared" si="42"/>
        <v>0</v>
      </c>
      <c r="J66" s="96">
        <f t="shared" si="42"/>
        <v>14414000</v>
      </c>
      <c r="K66" s="97">
        <f t="shared" si="42"/>
        <v>25306079</v>
      </c>
      <c r="L66" s="96">
        <f t="shared" si="42"/>
        <v>18650000</v>
      </c>
      <c r="M66" s="97">
        <f t="shared" si="42"/>
        <v>17406826</v>
      </c>
      <c r="N66" s="96">
        <f t="shared" si="42"/>
        <v>29849000</v>
      </c>
      <c r="O66" s="97">
        <f t="shared" si="42"/>
        <v>15610644</v>
      </c>
      <c r="P66" s="96">
        <f t="shared" si="36"/>
        <v>73130000</v>
      </c>
      <c r="Q66" s="97">
        <f t="shared" si="37"/>
        <v>58323549</v>
      </c>
      <c r="R66" s="52">
        <f t="shared" si="38"/>
        <v>60.048257372654156</v>
      </c>
      <c r="S66" s="53">
        <f t="shared" si="39"/>
        <v>-10.318836989580985</v>
      </c>
      <c r="T66" s="52">
        <f>IF((+$E61+$E63+$E64++$E65) =0,0,(P66   /(+$E61+$E63+$E64+$E65) )*100)</f>
        <v>34.189992192357863</v>
      </c>
      <c r="U66" s="54">
        <f>IF((+$E61+$E63+$E65) =0,0,(Q66  /(+$E61+$E63+$E65) )*100)</f>
        <v>27.267628674150156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2448092000</v>
      </c>
      <c r="C67" s="104">
        <f>SUM(C9:C14,C17:C23,C26:C29,C32,C35:C39,C42:C52,C55:C58,C61:C65)</f>
        <v>-184261000</v>
      </c>
      <c r="D67" s="104"/>
      <c r="E67" s="104">
        <f t="shared" si="35"/>
        <v>2263831000</v>
      </c>
      <c r="F67" s="105">
        <f t="shared" ref="F67:O67" si="43">SUM(F9:F14,F17:F23,F26:F29,F32,F35:F39,F42:F52,F55:F58,F61:F65)</f>
        <v>2263831000</v>
      </c>
      <c r="G67" s="106">
        <f t="shared" si="43"/>
        <v>1294136000</v>
      </c>
      <c r="H67" s="105">
        <f t="shared" si="43"/>
        <v>144481000</v>
      </c>
      <c r="I67" s="106">
        <f t="shared" si="43"/>
        <v>-11733117</v>
      </c>
      <c r="J67" s="105">
        <f t="shared" si="43"/>
        <v>238453000</v>
      </c>
      <c r="K67" s="106">
        <f t="shared" si="43"/>
        <v>193154081</v>
      </c>
      <c r="L67" s="105">
        <f t="shared" si="43"/>
        <v>121960000</v>
      </c>
      <c r="M67" s="106">
        <f t="shared" si="43"/>
        <v>108884765</v>
      </c>
      <c r="N67" s="105">
        <f t="shared" si="43"/>
        <v>280181000</v>
      </c>
      <c r="O67" s="106">
        <f t="shared" si="43"/>
        <v>234826843</v>
      </c>
      <c r="P67" s="105">
        <f t="shared" si="36"/>
        <v>785075000</v>
      </c>
      <c r="Q67" s="106">
        <f t="shared" si="37"/>
        <v>525132572</v>
      </c>
      <c r="R67" s="61">
        <f t="shared" si="38"/>
        <v>129.73187930469007</v>
      </c>
      <c r="S67" s="62">
        <f t="shared" si="39"/>
        <v>115.66547257552516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60.664026037448927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40.577850550483099</v>
      </c>
      <c r="V67" s="105">
        <f>SUM(V9:V14,V17:V23,V26:V29,V32,V35:V39,V42:V52,V55:V58,V61:V65)</f>
        <v>25000000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781076000</v>
      </c>
      <c r="C69" s="92">
        <v>-1724000</v>
      </c>
      <c r="D69" s="92"/>
      <c r="E69" s="92">
        <f>$B69      +$C69      +$D69</f>
        <v>779352000</v>
      </c>
      <c r="F69" s="93">
        <v>779352000</v>
      </c>
      <c r="G69" s="94">
        <v>779352000</v>
      </c>
      <c r="H69" s="93">
        <v>111156000</v>
      </c>
      <c r="I69" s="94">
        <v>1719380</v>
      </c>
      <c r="J69" s="93">
        <v>190719000</v>
      </c>
      <c r="K69" s="94">
        <v>85961287</v>
      </c>
      <c r="L69" s="93">
        <v>90399000</v>
      </c>
      <c r="M69" s="94">
        <v>39035389</v>
      </c>
      <c r="N69" s="93">
        <v>229810000</v>
      </c>
      <c r="O69" s="94">
        <v>166851000</v>
      </c>
      <c r="P69" s="93">
        <f>$H69      +$J69      +$L69      +$N69</f>
        <v>622084000</v>
      </c>
      <c r="Q69" s="94">
        <f>$I69      +$K69      +$M69      +$O69</f>
        <v>293567056</v>
      </c>
      <c r="R69" s="48">
        <f>IF(($L69      =0),0,((($N69      -$L69      )/$L69      )*100))</f>
        <v>154.2174139094459</v>
      </c>
      <c r="S69" s="49">
        <f>IF(($M69      =0),0,((($O69      -$M69      )/$M69      )*100))</f>
        <v>327.43521782247387</v>
      </c>
      <c r="T69" s="48">
        <f>IF(($E69      =0),0,(($P69      /$E69      )*100))</f>
        <v>79.820671532247303</v>
      </c>
      <c r="U69" s="50">
        <f>IF(($E69      =0),0,(($Q69      /$E69      )*100))</f>
        <v>37.668095546043375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781076000</v>
      </c>
      <c r="C70" s="101">
        <f>C69</f>
        <v>-1724000</v>
      </c>
      <c r="D70" s="101"/>
      <c r="E70" s="101">
        <f>$B70      +$C70      +$D70</f>
        <v>779352000</v>
      </c>
      <c r="F70" s="102">
        <f t="shared" ref="F70:O70" si="44">F69</f>
        <v>779352000</v>
      </c>
      <c r="G70" s="103">
        <f t="shared" si="44"/>
        <v>779352000</v>
      </c>
      <c r="H70" s="102">
        <f t="shared" si="44"/>
        <v>111156000</v>
      </c>
      <c r="I70" s="103">
        <f t="shared" si="44"/>
        <v>1719380</v>
      </c>
      <c r="J70" s="102">
        <f t="shared" si="44"/>
        <v>190719000</v>
      </c>
      <c r="K70" s="103">
        <f t="shared" si="44"/>
        <v>85961287</v>
      </c>
      <c r="L70" s="102">
        <f t="shared" si="44"/>
        <v>90399000</v>
      </c>
      <c r="M70" s="103">
        <f t="shared" si="44"/>
        <v>39035389</v>
      </c>
      <c r="N70" s="102">
        <f t="shared" si="44"/>
        <v>229810000</v>
      </c>
      <c r="O70" s="103">
        <f t="shared" si="44"/>
        <v>166851000</v>
      </c>
      <c r="P70" s="102">
        <f>$H70      +$J70      +$L70      +$N70</f>
        <v>622084000</v>
      </c>
      <c r="Q70" s="103">
        <f>$I70      +$K70      +$M70      +$O70</f>
        <v>293567056</v>
      </c>
      <c r="R70" s="57">
        <f>IF(($L70      =0),0,((($N70      -$L70      )/$L70      )*100))</f>
        <v>154.2174139094459</v>
      </c>
      <c r="S70" s="58">
        <f>IF(($M70      =0),0,((($O70      -$M70      )/$M70      )*100))</f>
        <v>327.43521782247387</v>
      </c>
      <c r="T70" s="57">
        <f>IF($E70   =0,0,($P70   /$E70   )*100)</f>
        <v>79.820671532247303</v>
      </c>
      <c r="U70" s="59">
        <f>IF($E70   =0,0,($Q70   /$E70 )*100)</f>
        <v>37.668095546043375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781076000</v>
      </c>
      <c r="C71" s="104">
        <f>C69</f>
        <v>-1724000</v>
      </c>
      <c r="D71" s="104"/>
      <c r="E71" s="104">
        <f>$B71      +$C71      +$D71</f>
        <v>779352000</v>
      </c>
      <c r="F71" s="105">
        <f t="shared" ref="F71:O71" si="45">F69</f>
        <v>779352000</v>
      </c>
      <c r="G71" s="106">
        <f t="shared" si="45"/>
        <v>779352000</v>
      </c>
      <c r="H71" s="105">
        <f t="shared" si="45"/>
        <v>111156000</v>
      </c>
      <c r="I71" s="106">
        <f t="shared" si="45"/>
        <v>1719380</v>
      </c>
      <c r="J71" s="105">
        <f t="shared" si="45"/>
        <v>190719000</v>
      </c>
      <c r="K71" s="106">
        <f t="shared" si="45"/>
        <v>85961287</v>
      </c>
      <c r="L71" s="105">
        <f t="shared" si="45"/>
        <v>90399000</v>
      </c>
      <c r="M71" s="106">
        <f t="shared" si="45"/>
        <v>39035389</v>
      </c>
      <c r="N71" s="105">
        <f t="shared" si="45"/>
        <v>229810000</v>
      </c>
      <c r="O71" s="106">
        <f t="shared" si="45"/>
        <v>166851000</v>
      </c>
      <c r="P71" s="105">
        <f>$H71      +$J71      +$L71      +$N71</f>
        <v>622084000</v>
      </c>
      <c r="Q71" s="106">
        <f>$I71      +$K71      +$M71      +$O71</f>
        <v>293567056</v>
      </c>
      <c r="R71" s="61">
        <f>IF(($L71      =0),0,((($N71      -$L71      )/$L71      )*100))</f>
        <v>154.2174139094459</v>
      </c>
      <c r="S71" s="62">
        <f>IF(($M71      =0),0,((($O71      -$M71      )/$M71      )*100))</f>
        <v>327.43521782247387</v>
      </c>
      <c r="T71" s="61">
        <f>IF($E71   =0,0,($P71   /$E71   )*100)</f>
        <v>79.820671532247303</v>
      </c>
      <c r="U71" s="65">
        <f>IF($E71   =0,0,($Q71   /$E71   )*100)</f>
        <v>37.668095546043375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3229168000</v>
      </c>
      <c r="C72" s="104">
        <f>SUM(C9:C14,C17:C23,C26:C29,C32,C35:C39,C42:C52,C55:C58,C61:C65,C69)</f>
        <v>-185985000</v>
      </c>
      <c r="D72" s="104"/>
      <c r="E72" s="104">
        <f>$B72      +$C72      +$D72</f>
        <v>3043183000</v>
      </c>
      <c r="F72" s="105">
        <f t="shared" ref="F72:O72" si="46">SUM(F9:F14,F17:F23,F26:F29,F32,F35:F39,F42:F52,F55:F58,F61:F65,F69)</f>
        <v>3043183000</v>
      </c>
      <c r="G72" s="106">
        <f t="shared" si="46"/>
        <v>2073488000</v>
      </c>
      <c r="H72" s="105">
        <f t="shared" si="46"/>
        <v>255637000</v>
      </c>
      <c r="I72" s="106">
        <f t="shared" si="46"/>
        <v>-10013737</v>
      </c>
      <c r="J72" s="105">
        <f t="shared" si="46"/>
        <v>429172000</v>
      </c>
      <c r="K72" s="106">
        <f t="shared" si="46"/>
        <v>279115368</v>
      </c>
      <c r="L72" s="105">
        <f t="shared" si="46"/>
        <v>212359000</v>
      </c>
      <c r="M72" s="106">
        <f t="shared" si="46"/>
        <v>147920154</v>
      </c>
      <c r="N72" s="105">
        <f t="shared" si="46"/>
        <v>509991000</v>
      </c>
      <c r="O72" s="106">
        <f t="shared" si="46"/>
        <v>401677843</v>
      </c>
      <c r="P72" s="105">
        <f>$H72      +$J72      +$L72      +$N72</f>
        <v>1407159000</v>
      </c>
      <c r="Q72" s="106">
        <f>$I72      +$K72      +$M72      +$O72</f>
        <v>818699628</v>
      </c>
      <c r="R72" s="61">
        <f>IF(($L72      =0),0,((($N72      -$L72      )/$L72      )*100))</f>
        <v>140.15511468786349</v>
      </c>
      <c r="S72" s="62">
        <f>IF(($M72      =0),0,((($O72      -$M72      )/$M72      )*100))</f>
        <v>171.55044944044607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67.86434259566488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39.484174878272746</v>
      </c>
      <c r="V72" s="105">
        <f>SUM(V9:V14,V17:V23,V26:V29,V32,V35:V39,V42:V52,V55:V58,V61:V65,V69)</f>
        <v>25000000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s12x2mQd3qO5+KIx3nynSEm95rQzsksO0lHYRpK8VIZACOznqaK2oYQNQd1g7QY1Z1jqARnpAnjRkvrjsgcpQ==" saltValue="oTgXm+VuQ+AJgrbTOGDE3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/>
      <c r="J10" s="93"/>
      <c r="K10" s="94"/>
      <c r="L10" s="93"/>
      <c r="M10" s="94"/>
      <c r="N10" s="93">
        <v>2239000</v>
      </c>
      <c r="O10" s="94"/>
      <c r="P10" s="93">
        <f t="shared" ref="P10:P15" si="1">$H10      +$J10      +$L10      +$N10</f>
        <v>2239000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78.561403508771932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2239000</v>
      </c>
      <c r="O15" s="97">
        <f t="shared" si="7"/>
        <v>0</v>
      </c>
      <c r="P15" s="96">
        <f t="shared" si="1"/>
        <v>2239000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78.561403508771932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126000</v>
      </c>
      <c r="C36" s="92">
        <v>0</v>
      </c>
      <c r="D36" s="92"/>
      <c r="E36" s="92">
        <f t="shared" si="18"/>
        <v>126000</v>
      </c>
      <c r="F36" s="93">
        <v>126000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126000</v>
      </c>
      <c r="C40" s="95">
        <f>SUM(C35:C39)</f>
        <v>0</v>
      </c>
      <c r="D40" s="95"/>
      <c r="E40" s="95">
        <f t="shared" si="18"/>
        <v>126000</v>
      </c>
      <c r="F40" s="96">
        <f t="shared" ref="F40:O40" si="25">SUM(F35:F39)</f>
        <v>126000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105733000</v>
      </c>
      <c r="C44" s="92">
        <v>-30000000</v>
      </c>
      <c r="D44" s="92"/>
      <c r="E44" s="92">
        <f t="shared" si="26"/>
        <v>75733000</v>
      </c>
      <c r="F44" s="93">
        <v>75733000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>
        <v>5449000</v>
      </c>
      <c r="I51" s="94"/>
      <c r="J51" s="93">
        <v>1739000</v>
      </c>
      <c r="K51" s="94">
        <v>1731166</v>
      </c>
      <c r="L51" s="93">
        <v>1974000</v>
      </c>
      <c r="M51" s="94">
        <v>792615</v>
      </c>
      <c r="N51" s="93"/>
      <c r="O51" s="94"/>
      <c r="P51" s="93">
        <f t="shared" si="27"/>
        <v>9162000</v>
      </c>
      <c r="Q51" s="94">
        <f t="shared" si="28"/>
        <v>2523781</v>
      </c>
      <c r="R51" s="48">
        <f t="shared" si="29"/>
        <v>-100</v>
      </c>
      <c r="S51" s="49">
        <f t="shared" si="30"/>
        <v>-100</v>
      </c>
      <c r="T51" s="48">
        <f t="shared" si="31"/>
        <v>61.08</v>
      </c>
      <c r="U51" s="50">
        <f t="shared" si="32"/>
        <v>16.825206666666666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120733000</v>
      </c>
      <c r="C53" s="95">
        <f>SUM(C42:C52)</f>
        <v>-30000000</v>
      </c>
      <c r="D53" s="95"/>
      <c r="E53" s="95">
        <f t="shared" si="26"/>
        <v>90733000</v>
      </c>
      <c r="F53" s="96">
        <f t="shared" ref="F53:O53" si="33">SUM(F42:F52)</f>
        <v>90733000</v>
      </c>
      <c r="G53" s="97">
        <f t="shared" si="33"/>
        <v>15000000</v>
      </c>
      <c r="H53" s="96">
        <f t="shared" si="33"/>
        <v>5449000</v>
      </c>
      <c r="I53" s="97">
        <f t="shared" si="33"/>
        <v>0</v>
      </c>
      <c r="J53" s="96">
        <f t="shared" si="33"/>
        <v>1739000</v>
      </c>
      <c r="K53" s="97">
        <f t="shared" si="33"/>
        <v>1731166</v>
      </c>
      <c r="L53" s="96">
        <f t="shared" si="33"/>
        <v>1974000</v>
      </c>
      <c r="M53" s="97">
        <f t="shared" si="33"/>
        <v>792615</v>
      </c>
      <c r="N53" s="96">
        <f t="shared" si="33"/>
        <v>0</v>
      </c>
      <c r="O53" s="97">
        <f t="shared" si="33"/>
        <v>0</v>
      </c>
      <c r="P53" s="96">
        <f t="shared" si="27"/>
        <v>9162000</v>
      </c>
      <c r="Q53" s="97">
        <f t="shared" si="28"/>
        <v>2523781</v>
      </c>
      <c r="R53" s="52">
        <f t="shared" si="29"/>
        <v>-100</v>
      </c>
      <c r="S53" s="53">
        <f t="shared" si="30"/>
        <v>-100</v>
      </c>
      <c r="T53" s="52">
        <f>IF((+$E43+$E45+$E47+$E48+$E51) =0,0,(P53   /(+$E43+$E45+$E47+$E48+$E51) )*100)</f>
        <v>61.08</v>
      </c>
      <c r="U53" s="54">
        <f>IF((+$E43+$E45+$E47+$E48+$E51) =0,0,(Q53   /(+$E43+$E45+$E47+$E48+$E51) )*100)</f>
        <v>16.825206666666666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123709000</v>
      </c>
      <c r="C67" s="104">
        <f>SUM(C9:C14,C17:C23,C26:C29,C32,C35:C39,C42:C52,C55:C58,C61:C65)</f>
        <v>-30000000</v>
      </c>
      <c r="D67" s="104"/>
      <c r="E67" s="104">
        <f t="shared" si="35"/>
        <v>93709000</v>
      </c>
      <c r="F67" s="105">
        <f t="shared" ref="F67:O67" si="43">SUM(F9:F14,F17:F23,F26:F29,F32,F35:F39,F42:F52,F55:F58,F61:F65)</f>
        <v>93709000</v>
      </c>
      <c r="G67" s="106">
        <f t="shared" si="43"/>
        <v>17850000</v>
      </c>
      <c r="H67" s="105">
        <f t="shared" si="43"/>
        <v>5449000</v>
      </c>
      <c r="I67" s="106">
        <f t="shared" si="43"/>
        <v>0</v>
      </c>
      <c r="J67" s="105">
        <f t="shared" si="43"/>
        <v>1739000</v>
      </c>
      <c r="K67" s="106">
        <f t="shared" si="43"/>
        <v>1731166</v>
      </c>
      <c r="L67" s="105">
        <f t="shared" si="43"/>
        <v>1974000</v>
      </c>
      <c r="M67" s="106">
        <f t="shared" si="43"/>
        <v>792615</v>
      </c>
      <c r="N67" s="105">
        <f t="shared" si="43"/>
        <v>2239000</v>
      </c>
      <c r="O67" s="106">
        <f t="shared" si="43"/>
        <v>0</v>
      </c>
      <c r="P67" s="105">
        <f t="shared" si="36"/>
        <v>11401000</v>
      </c>
      <c r="Q67" s="106">
        <f t="shared" si="37"/>
        <v>2523781</v>
      </c>
      <c r="R67" s="61">
        <f t="shared" si="38"/>
        <v>13.424518743667679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63.871148459383754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14.138829131652662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17262000</v>
      </c>
      <c r="C69" s="92">
        <v>0</v>
      </c>
      <c r="D69" s="92"/>
      <c r="E69" s="92">
        <f>$B69      +$C69      +$D69</f>
        <v>17262000</v>
      </c>
      <c r="F69" s="93">
        <v>17262000</v>
      </c>
      <c r="G69" s="94">
        <v>17262000</v>
      </c>
      <c r="H69" s="93">
        <v>3175000</v>
      </c>
      <c r="I69" s="94">
        <v>3189528</v>
      </c>
      <c r="J69" s="93">
        <v>5341000</v>
      </c>
      <c r="K69" s="94">
        <v>1018313</v>
      </c>
      <c r="L69" s="93">
        <v>7455000</v>
      </c>
      <c r="M69" s="94"/>
      <c r="N69" s="93">
        <v>1292000</v>
      </c>
      <c r="O69" s="94"/>
      <c r="P69" s="93">
        <f>$H69      +$J69      +$L69      +$N69</f>
        <v>17263000</v>
      </c>
      <c r="Q69" s="94">
        <f>$I69      +$K69      +$M69      +$O69</f>
        <v>4207841</v>
      </c>
      <c r="R69" s="48">
        <f>IF(($L69      =0),0,((($N69      -$L69      )/$L69      )*100))</f>
        <v>-82.669349429912813</v>
      </c>
      <c r="S69" s="49">
        <f>IF(($M69      =0),0,((($O69      -$M69      )/$M69      )*100))</f>
        <v>0</v>
      </c>
      <c r="T69" s="48">
        <f>IF(($E69      =0),0,(($P69      /$E69      )*100))</f>
        <v>100.00579307148649</v>
      </c>
      <c r="U69" s="50">
        <f>IF(($E69      =0),0,(($Q69      /$E69      )*100))</f>
        <v>24.376323716834666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17262000</v>
      </c>
      <c r="C70" s="101">
        <f>C69</f>
        <v>0</v>
      </c>
      <c r="D70" s="101"/>
      <c r="E70" s="101">
        <f>$B70      +$C70      +$D70</f>
        <v>17262000</v>
      </c>
      <c r="F70" s="102">
        <f t="shared" ref="F70:O70" si="44">F69</f>
        <v>17262000</v>
      </c>
      <c r="G70" s="103">
        <f t="shared" si="44"/>
        <v>17262000</v>
      </c>
      <c r="H70" s="102">
        <f t="shared" si="44"/>
        <v>3175000</v>
      </c>
      <c r="I70" s="103">
        <f t="shared" si="44"/>
        <v>3189528</v>
      </c>
      <c r="J70" s="102">
        <f t="shared" si="44"/>
        <v>5341000</v>
      </c>
      <c r="K70" s="103">
        <f t="shared" si="44"/>
        <v>1018313</v>
      </c>
      <c r="L70" s="102">
        <f t="shared" si="44"/>
        <v>7455000</v>
      </c>
      <c r="M70" s="103">
        <f t="shared" si="44"/>
        <v>0</v>
      </c>
      <c r="N70" s="102">
        <f t="shared" si="44"/>
        <v>1292000</v>
      </c>
      <c r="O70" s="103">
        <f t="shared" si="44"/>
        <v>0</v>
      </c>
      <c r="P70" s="102">
        <f>$H70      +$J70      +$L70      +$N70</f>
        <v>17263000</v>
      </c>
      <c r="Q70" s="103">
        <f>$I70      +$K70      +$M70      +$O70</f>
        <v>4207841</v>
      </c>
      <c r="R70" s="57">
        <f>IF(($L70      =0),0,((($N70      -$L70      )/$L70      )*100))</f>
        <v>-82.669349429912813</v>
      </c>
      <c r="S70" s="58">
        <f>IF(($M70      =0),0,((($O70      -$M70      )/$M70      )*100))</f>
        <v>0</v>
      </c>
      <c r="T70" s="57">
        <f>IF($E70   =0,0,($P70   /$E70   )*100)</f>
        <v>100.00579307148649</v>
      </c>
      <c r="U70" s="59">
        <f>IF($E70   =0,0,($Q70   /$E70 )*100)</f>
        <v>24.376323716834666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17262000</v>
      </c>
      <c r="C71" s="104">
        <f>C69</f>
        <v>0</v>
      </c>
      <c r="D71" s="104"/>
      <c r="E71" s="104">
        <f>$B71      +$C71      +$D71</f>
        <v>17262000</v>
      </c>
      <c r="F71" s="105">
        <f t="shared" ref="F71:O71" si="45">F69</f>
        <v>17262000</v>
      </c>
      <c r="G71" s="106">
        <f t="shared" si="45"/>
        <v>17262000</v>
      </c>
      <c r="H71" s="105">
        <f t="shared" si="45"/>
        <v>3175000</v>
      </c>
      <c r="I71" s="106">
        <f t="shared" si="45"/>
        <v>3189528</v>
      </c>
      <c r="J71" s="105">
        <f t="shared" si="45"/>
        <v>5341000</v>
      </c>
      <c r="K71" s="106">
        <f t="shared" si="45"/>
        <v>1018313</v>
      </c>
      <c r="L71" s="105">
        <f t="shared" si="45"/>
        <v>7455000</v>
      </c>
      <c r="M71" s="106">
        <f t="shared" si="45"/>
        <v>0</v>
      </c>
      <c r="N71" s="105">
        <f t="shared" si="45"/>
        <v>1292000</v>
      </c>
      <c r="O71" s="106">
        <f t="shared" si="45"/>
        <v>0</v>
      </c>
      <c r="P71" s="105">
        <f>$H71      +$J71      +$L71      +$N71</f>
        <v>17263000</v>
      </c>
      <c r="Q71" s="106">
        <f>$I71      +$K71      +$M71      +$O71</f>
        <v>4207841</v>
      </c>
      <c r="R71" s="61">
        <f>IF(($L71      =0),0,((($N71      -$L71      )/$L71      )*100))</f>
        <v>-82.669349429912813</v>
      </c>
      <c r="S71" s="62">
        <f>IF(($M71      =0),0,((($O71      -$M71      )/$M71      )*100))</f>
        <v>0</v>
      </c>
      <c r="T71" s="61">
        <f>IF($E71   =0,0,($P71   /$E71   )*100)</f>
        <v>100.00579307148649</v>
      </c>
      <c r="U71" s="65">
        <f>IF($E71   =0,0,($Q71   /$E71   )*100)</f>
        <v>24.376323716834666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140971000</v>
      </c>
      <c r="C72" s="104">
        <f>SUM(C9:C14,C17:C23,C26:C29,C32,C35:C39,C42:C52,C55:C58,C61:C65,C69)</f>
        <v>-30000000</v>
      </c>
      <c r="D72" s="104"/>
      <c r="E72" s="104">
        <f>$B72      +$C72      +$D72</f>
        <v>110971000</v>
      </c>
      <c r="F72" s="105">
        <f t="shared" ref="F72:O72" si="46">SUM(F9:F14,F17:F23,F26:F29,F32,F35:F39,F42:F52,F55:F58,F61:F65,F69)</f>
        <v>110971000</v>
      </c>
      <c r="G72" s="106">
        <f t="shared" si="46"/>
        <v>35112000</v>
      </c>
      <c r="H72" s="105">
        <f t="shared" si="46"/>
        <v>8624000</v>
      </c>
      <c r="I72" s="106">
        <f t="shared" si="46"/>
        <v>3189528</v>
      </c>
      <c r="J72" s="105">
        <f t="shared" si="46"/>
        <v>7080000</v>
      </c>
      <c r="K72" s="106">
        <f t="shared" si="46"/>
        <v>2749479</v>
      </c>
      <c r="L72" s="105">
        <f t="shared" si="46"/>
        <v>9429000</v>
      </c>
      <c r="M72" s="106">
        <f t="shared" si="46"/>
        <v>792615</v>
      </c>
      <c r="N72" s="105">
        <f t="shared" si="46"/>
        <v>3531000</v>
      </c>
      <c r="O72" s="106">
        <f t="shared" si="46"/>
        <v>0</v>
      </c>
      <c r="P72" s="105">
        <f>$H72      +$J72      +$L72      +$N72</f>
        <v>28664000</v>
      </c>
      <c r="Q72" s="106">
        <f>$I72      +$K72      +$M72      +$O72</f>
        <v>6731622</v>
      </c>
      <c r="R72" s="61">
        <f>IF(($L72      =0),0,((($N72      -$L72      )/$L72      )*100))</f>
        <v>-62.55170219535475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81.635907951697433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19.171855775803145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20N2rBduZuLyEr6ozBhX8wYGduhX83uy6yGiy06jrBxBYdbXZG/3jCTeXVhVjQC4sO96k0zWrionc+2IjouUQ==" saltValue="vN2CdfCBdwIgAhmydm5yL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51000</v>
      </c>
      <c r="I10" s="94">
        <v>-2100000</v>
      </c>
      <c r="J10" s="93">
        <v>1066000</v>
      </c>
      <c r="K10" s="94"/>
      <c r="L10" s="93">
        <v>385000</v>
      </c>
      <c r="M10" s="94"/>
      <c r="N10" s="93">
        <v>596000</v>
      </c>
      <c r="O10" s="94">
        <v>2100000</v>
      </c>
      <c r="P10" s="93">
        <f t="shared" ref="P10:P15" si="1">$H10      +$J10      +$L10      +$N10</f>
        <v>2098000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54.805194805194802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99.904761904761912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51000</v>
      </c>
      <c r="I15" s="97">
        <f t="shared" si="7"/>
        <v>-2100000</v>
      </c>
      <c r="J15" s="96">
        <f t="shared" si="7"/>
        <v>1066000</v>
      </c>
      <c r="K15" s="97">
        <f t="shared" si="7"/>
        <v>0</v>
      </c>
      <c r="L15" s="96">
        <f t="shared" si="7"/>
        <v>385000</v>
      </c>
      <c r="M15" s="97">
        <f t="shared" si="7"/>
        <v>0</v>
      </c>
      <c r="N15" s="96">
        <f t="shared" si="7"/>
        <v>596000</v>
      </c>
      <c r="O15" s="97">
        <f t="shared" si="7"/>
        <v>2100000</v>
      </c>
      <c r="P15" s="96">
        <f t="shared" si="1"/>
        <v>2098000</v>
      </c>
      <c r="Q15" s="97">
        <f t="shared" si="2"/>
        <v>0</v>
      </c>
      <c r="R15" s="52">
        <f t="shared" si="3"/>
        <v>54.805194805194802</v>
      </c>
      <c r="S15" s="53">
        <f t="shared" si="4"/>
        <v>0</v>
      </c>
      <c r="T15" s="52">
        <f>IF((SUM($E9:$E13))=0,0,(P15/(SUM($E9:$E13))*100))</f>
        <v>99.904761904761912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985000</v>
      </c>
      <c r="C32" s="92">
        <v>0</v>
      </c>
      <c r="D32" s="92"/>
      <c r="E32" s="92">
        <f>$B32      +$C32      +$D32</f>
        <v>985000</v>
      </c>
      <c r="F32" s="93">
        <v>985000</v>
      </c>
      <c r="G32" s="94">
        <v>985000</v>
      </c>
      <c r="H32" s="93"/>
      <c r="I32" s="94"/>
      <c r="J32" s="93">
        <v>985000</v>
      </c>
      <c r="K32" s="94"/>
      <c r="L32" s="93"/>
      <c r="M32" s="94"/>
      <c r="N32" s="93"/>
      <c r="O32" s="94"/>
      <c r="P32" s="93">
        <f>$H32      +$J32      +$L32      +$N32</f>
        <v>985000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985000</v>
      </c>
      <c r="C33" s="95">
        <f>C32</f>
        <v>0</v>
      </c>
      <c r="D33" s="95"/>
      <c r="E33" s="95">
        <f>$B33      +$C33      +$D33</f>
        <v>985000</v>
      </c>
      <c r="F33" s="96">
        <f t="shared" ref="F33:O33" si="17">F32</f>
        <v>985000</v>
      </c>
      <c r="G33" s="97">
        <f t="shared" si="17"/>
        <v>985000</v>
      </c>
      <c r="H33" s="96">
        <f t="shared" si="17"/>
        <v>0</v>
      </c>
      <c r="I33" s="97">
        <f t="shared" si="17"/>
        <v>0</v>
      </c>
      <c r="J33" s="96">
        <f t="shared" si="17"/>
        <v>985000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985000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126000</v>
      </c>
      <c r="C36" s="92">
        <v>0</v>
      </c>
      <c r="D36" s="92"/>
      <c r="E36" s="92">
        <f t="shared" si="18"/>
        <v>126000</v>
      </c>
      <c r="F36" s="93">
        <v>126000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126000</v>
      </c>
      <c r="C40" s="95">
        <f>SUM(C35:C39)</f>
        <v>0</v>
      </c>
      <c r="D40" s="95"/>
      <c r="E40" s="95">
        <f t="shared" si="18"/>
        <v>126000</v>
      </c>
      <c r="F40" s="96">
        <f t="shared" ref="F40:O40" si="25">SUM(F35:F39)</f>
        <v>126000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2470000</v>
      </c>
      <c r="D44" s="92"/>
      <c r="E44" s="92">
        <f t="shared" si="26"/>
        <v>32470000</v>
      </c>
      <c r="F44" s="93">
        <v>32470000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12000000</v>
      </c>
      <c r="C51" s="92">
        <v>0</v>
      </c>
      <c r="D51" s="92"/>
      <c r="E51" s="92">
        <f t="shared" si="26"/>
        <v>12000000</v>
      </c>
      <c r="F51" s="93">
        <v>12000000</v>
      </c>
      <c r="G51" s="94">
        <v>12000000</v>
      </c>
      <c r="H51" s="93"/>
      <c r="I51" s="94"/>
      <c r="J51" s="93">
        <v>1494000</v>
      </c>
      <c r="K51" s="94"/>
      <c r="L51" s="93">
        <v>836000</v>
      </c>
      <c r="M51" s="94"/>
      <c r="N51" s="93">
        <v>9670000</v>
      </c>
      <c r="O51" s="94"/>
      <c r="P51" s="93">
        <f t="shared" si="27"/>
        <v>12000000</v>
      </c>
      <c r="Q51" s="94">
        <f t="shared" si="28"/>
        <v>0</v>
      </c>
      <c r="R51" s="48">
        <f t="shared" si="29"/>
        <v>1056.6985645933014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42000000</v>
      </c>
      <c r="C53" s="95">
        <f>SUM(C42:C52)</f>
        <v>2470000</v>
      </c>
      <c r="D53" s="95"/>
      <c r="E53" s="95">
        <f t="shared" si="26"/>
        <v>44470000</v>
      </c>
      <c r="F53" s="96">
        <f t="shared" ref="F53:O53" si="33">SUM(F42:F52)</f>
        <v>44470000</v>
      </c>
      <c r="G53" s="97">
        <f t="shared" si="33"/>
        <v>12000000</v>
      </c>
      <c r="H53" s="96">
        <f t="shared" si="33"/>
        <v>0</v>
      </c>
      <c r="I53" s="97">
        <f t="shared" si="33"/>
        <v>0</v>
      </c>
      <c r="J53" s="96">
        <f t="shared" si="33"/>
        <v>1494000</v>
      </c>
      <c r="K53" s="97">
        <f t="shared" si="33"/>
        <v>0</v>
      </c>
      <c r="L53" s="96">
        <f t="shared" si="33"/>
        <v>836000</v>
      </c>
      <c r="M53" s="97">
        <f t="shared" si="33"/>
        <v>0</v>
      </c>
      <c r="N53" s="96">
        <f t="shared" si="33"/>
        <v>9670000</v>
      </c>
      <c r="O53" s="97">
        <f t="shared" si="33"/>
        <v>0</v>
      </c>
      <c r="P53" s="96">
        <f t="shared" si="27"/>
        <v>12000000</v>
      </c>
      <c r="Q53" s="97">
        <f t="shared" si="28"/>
        <v>0</v>
      </c>
      <c r="R53" s="52">
        <f t="shared" si="29"/>
        <v>1056.6985645933014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45211000</v>
      </c>
      <c r="C67" s="104">
        <f>SUM(C9:C14,C17:C23,C26:C29,C32,C35:C39,C42:C52,C55:C58,C61:C65)</f>
        <v>2470000</v>
      </c>
      <c r="D67" s="104"/>
      <c r="E67" s="104">
        <f t="shared" si="35"/>
        <v>47681000</v>
      </c>
      <c r="F67" s="105">
        <f t="shared" ref="F67:O67" si="43">SUM(F9:F14,F17:F23,F26:F29,F32,F35:F39,F42:F52,F55:F58,F61:F65)</f>
        <v>47681000</v>
      </c>
      <c r="G67" s="106">
        <f t="shared" si="43"/>
        <v>15085000</v>
      </c>
      <c r="H67" s="105">
        <f t="shared" si="43"/>
        <v>51000</v>
      </c>
      <c r="I67" s="106">
        <f t="shared" si="43"/>
        <v>-2100000</v>
      </c>
      <c r="J67" s="105">
        <f t="shared" si="43"/>
        <v>3545000</v>
      </c>
      <c r="K67" s="106">
        <f t="shared" si="43"/>
        <v>0</v>
      </c>
      <c r="L67" s="105">
        <f t="shared" si="43"/>
        <v>1221000</v>
      </c>
      <c r="M67" s="106">
        <f t="shared" si="43"/>
        <v>0</v>
      </c>
      <c r="N67" s="105">
        <f t="shared" si="43"/>
        <v>10266000</v>
      </c>
      <c r="O67" s="106">
        <f t="shared" si="43"/>
        <v>2100000</v>
      </c>
      <c r="P67" s="105">
        <f t="shared" si="36"/>
        <v>15083000</v>
      </c>
      <c r="Q67" s="106">
        <f t="shared" si="37"/>
        <v>0</v>
      </c>
      <c r="R67" s="61">
        <f t="shared" si="38"/>
        <v>740.7862407862408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99.986741796486584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17192000</v>
      </c>
      <c r="C69" s="92">
        <v>0</v>
      </c>
      <c r="D69" s="92"/>
      <c r="E69" s="92">
        <f>$B69      +$C69      +$D69</f>
        <v>17192000</v>
      </c>
      <c r="F69" s="93">
        <v>17192000</v>
      </c>
      <c r="G69" s="94">
        <v>17192000</v>
      </c>
      <c r="H69" s="93">
        <v>574000</v>
      </c>
      <c r="I69" s="94">
        <v>-5142000</v>
      </c>
      <c r="J69" s="93">
        <v>4223000</v>
      </c>
      <c r="K69" s="94">
        <v>-4775000</v>
      </c>
      <c r="L69" s="93">
        <v>4288000</v>
      </c>
      <c r="M69" s="94">
        <v>-7275000</v>
      </c>
      <c r="N69" s="93">
        <v>8107000</v>
      </c>
      <c r="O69" s="94"/>
      <c r="P69" s="93">
        <f>$H69      +$J69      +$L69      +$N69</f>
        <v>17192000</v>
      </c>
      <c r="Q69" s="94">
        <f>$I69      +$K69      +$M69      +$O69</f>
        <v>-17192000</v>
      </c>
      <c r="R69" s="48">
        <f>IF(($L69      =0),0,((($N69      -$L69      )/$L69      )*100))</f>
        <v>89.0625</v>
      </c>
      <c r="S69" s="49">
        <f>IF(($M69      =0),0,((($O69      -$M69      )/$M69      )*100))</f>
        <v>-100</v>
      </c>
      <c r="T69" s="48">
        <f>IF(($E69      =0),0,(($P69      /$E69      )*100))</f>
        <v>100</v>
      </c>
      <c r="U69" s="50">
        <f>IF(($E69      =0),0,(($Q69      /$E69      )*100))</f>
        <v>-100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17192000</v>
      </c>
      <c r="C70" s="101">
        <f>C69</f>
        <v>0</v>
      </c>
      <c r="D70" s="101"/>
      <c r="E70" s="101">
        <f>$B70      +$C70      +$D70</f>
        <v>17192000</v>
      </c>
      <c r="F70" s="102">
        <f t="shared" ref="F70:O70" si="44">F69</f>
        <v>17192000</v>
      </c>
      <c r="G70" s="103">
        <f t="shared" si="44"/>
        <v>17192000</v>
      </c>
      <c r="H70" s="102">
        <f t="shared" si="44"/>
        <v>574000</v>
      </c>
      <c r="I70" s="103">
        <f t="shared" si="44"/>
        <v>-5142000</v>
      </c>
      <c r="J70" s="102">
        <f t="shared" si="44"/>
        <v>4223000</v>
      </c>
      <c r="K70" s="103">
        <f t="shared" si="44"/>
        <v>-4775000</v>
      </c>
      <c r="L70" s="102">
        <f t="shared" si="44"/>
        <v>4288000</v>
      </c>
      <c r="M70" s="103">
        <f t="shared" si="44"/>
        <v>-7275000</v>
      </c>
      <c r="N70" s="102">
        <f t="shared" si="44"/>
        <v>8107000</v>
      </c>
      <c r="O70" s="103">
        <f t="shared" si="44"/>
        <v>0</v>
      </c>
      <c r="P70" s="102">
        <f>$H70      +$J70      +$L70      +$N70</f>
        <v>17192000</v>
      </c>
      <c r="Q70" s="103">
        <f>$I70      +$K70      +$M70      +$O70</f>
        <v>-17192000</v>
      </c>
      <c r="R70" s="57">
        <f>IF(($L70      =0),0,((($N70      -$L70      )/$L70      )*100))</f>
        <v>89.0625</v>
      </c>
      <c r="S70" s="58">
        <f>IF(($M70      =0),0,((($O70      -$M70      )/$M70      )*100))</f>
        <v>-100</v>
      </c>
      <c r="T70" s="57">
        <f>IF($E70   =0,0,($P70   /$E70   )*100)</f>
        <v>100</v>
      </c>
      <c r="U70" s="59">
        <f>IF($E70   =0,0,($Q70   /$E70 )*100)</f>
        <v>-100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17192000</v>
      </c>
      <c r="C71" s="104">
        <f>C69</f>
        <v>0</v>
      </c>
      <c r="D71" s="104"/>
      <c r="E71" s="104">
        <f>$B71      +$C71      +$D71</f>
        <v>17192000</v>
      </c>
      <c r="F71" s="105">
        <f t="shared" ref="F71:O71" si="45">F69</f>
        <v>17192000</v>
      </c>
      <c r="G71" s="106">
        <f t="shared" si="45"/>
        <v>17192000</v>
      </c>
      <c r="H71" s="105">
        <f t="shared" si="45"/>
        <v>574000</v>
      </c>
      <c r="I71" s="106">
        <f t="shared" si="45"/>
        <v>-5142000</v>
      </c>
      <c r="J71" s="105">
        <f t="shared" si="45"/>
        <v>4223000</v>
      </c>
      <c r="K71" s="106">
        <f t="shared" si="45"/>
        <v>-4775000</v>
      </c>
      <c r="L71" s="105">
        <f t="shared" si="45"/>
        <v>4288000</v>
      </c>
      <c r="M71" s="106">
        <f t="shared" si="45"/>
        <v>-7275000</v>
      </c>
      <c r="N71" s="105">
        <f t="shared" si="45"/>
        <v>8107000</v>
      </c>
      <c r="O71" s="106">
        <f t="shared" si="45"/>
        <v>0</v>
      </c>
      <c r="P71" s="105">
        <f>$H71      +$J71      +$L71      +$N71</f>
        <v>17192000</v>
      </c>
      <c r="Q71" s="106">
        <f>$I71      +$K71      +$M71      +$O71</f>
        <v>-17192000</v>
      </c>
      <c r="R71" s="61">
        <f>IF(($L71      =0),0,((($N71      -$L71      )/$L71      )*100))</f>
        <v>89.0625</v>
      </c>
      <c r="S71" s="62">
        <f>IF(($M71      =0),0,((($O71      -$M71      )/$M71      )*100))</f>
        <v>-100</v>
      </c>
      <c r="T71" s="61">
        <f>IF($E71   =0,0,($P71   /$E71   )*100)</f>
        <v>100</v>
      </c>
      <c r="U71" s="65">
        <f>IF($E71   =0,0,($Q71   /$E71   )*100)</f>
        <v>-100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62403000</v>
      </c>
      <c r="C72" s="104">
        <f>SUM(C9:C14,C17:C23,C26:C29,C32,C35:C39,C42:C52,C55:C58,C61:C65,C69)</f>
        <v>2470000</v>
      </c>
      <c r="D72" s="104"/>
      <c r="E72" s="104">
        <f>$B72      +$C72      +$D72</f>
        <v>64873000</v>
      </c>
      <c r="F72" s="105">
        <f t="shared" ref="F72:O72" si="46">SUM(F9:F14,F17:F23,F26:F29,F32,F35:F39,F42:F52,F55:F58,F61:F65,F69)</f>
        <v>64873000</v>
      </c>
      <c r="G72" s="106">
        <f t="shared" si="46"/>
        <v>32277000</v>
      </c>
      <c r="H72" s="105">
        <f t="shared" si="46"/>
        <v>625000</v>
      </c>
      <c r="I72" s="106">
        <f t="shared" si="46"/>
        <v>-7242000</v>
      </c>
      <c r="J72" s="105">
        <f t="shared" si="46"/>
        <v>7768000</v>
      </c>
      <c r="K72" s="106">
        <f t="shared" si="46"/>
        <v>-4775000</v>
      </c>
      <c r="L72" s="105">
        <f t="shared" si="46"/>
        <v>5509000</v>
      </c>
      <c r="M72" s="106">
        <f t="shared" si="46"/>
        <v>-7275000</v>
      </c>
      <c r="N72" s="105">
        <f t="shared" si="46"/>
        <v>18373000</v>
      </c>
      <c r="O72" s="106">
        <f t="shared" si="46"/>
        <v>2100000</v>
      </c>
      <c r="P72" s="105">
        <f>$H72      +$J72      +$L72      +$N72</f>
        <v>32275000</v>
      </c>
      <c r="Q72" s="106">
        <f>$I72      +$K72      +$M72      +$O72</f>
        <v>-17192000</v>
      </c>
      <c r="R72" s="61">
        <f>IF(($L72      =0),0,((($N72      -$L72      )/$L72      )*100))</f>
        <v>233.50880377563988</v>
      </c>
      <c r="S72" s="62">
        <f>IF(($M72      =0),0,((($O72      -$M72      )/$M72      )*100))</f>
        <v>-128.86597938144331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99.993803637264918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-53.2639340707005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neLuAHVTSrBBDPO0wV3n5KNvV2gC25bqTMiPcK1qNnuZa0I7KfYs9397VK9afzZrMUT8yDJCXr5gbnFlnziuw==" saltValue="92CGruK0qpPZ7Nzpywasq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1594000</v>
      </c>
      <c r="I10" s="94"/>
      <c r="J10" s="93">
        <v>1506000</v>
      </c>
      <c r="K10" s="94"/>
      <c r="L10" s="93"/>
      <c r="M10" s="94"/>
      <c r="N10" s="93"/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1594000</v>
      </c>
      <c r="I15" s="97">
        <f t="shared" si="7"/>
        <v>0</v>
      </c>
      <c r="J15" s="96">
        <f t="shared" si="7"/>
        <v>1506000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3100000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2964000</v>
      </c>
      <c r="C32" s="92">
        <v>0</v>
      </c>
      <c r="D32" s="92"/>
      <c r="E32" s="92">
        <f>$B32      +$C32      +$D32</f>
        <v>2964000</v>
      </c>
      <c r="F32" s="93">
        <v>2964000</v>
      </c>
      <c r="G32" s="94">
        <v>2964000</v>
      </c>
      <c r="H32" s="93"/>
      <c r="I32" s="94"/>
      <c r="J32" s="93">
        <v>3789000</v>
      </c>
      <c r="K32" s="94"/>
      <c r="L32" s="93"/>
      <c r="M32" s="94"/>
      <c r="N32" s="93"/>
      <c r="O32" s="94"/>
      <c r="P32" s="93">
        <f>$H32      +$J32      +$L32      +$N32</f>
        <v>3789000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127.83400809716599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2964000</v>
      </c>
      <c r="C33" s="95">
        <f>C32</f>
        <v>0</v>
      </c>
      <c r="D33" s="95"/>
      <c r="E33" s="95">
        <f>$B33      +$C33      +$D33</f>
        <v>2964000</v>
      </c>
      <c r="F33" s="96">
        <f t="shared" ref="F33:O33" si="17">F32</f>
        <v>2964000</v>
      </c>
      <c r="G33" s="97">
        <f t="shared" si="17"/>
        <v>2964000</v>
      </c>
      <c r="H33" s="96">
        <f t="shared" si="17"/>
        <v>0</v>
      </c>
      <c r="I33" s="97">
        <f t="shared" si="17"/>
        <v>0</v>
      </c>
      <c r="J33" s="96">
        <f t="shared" si="17"/>
        <v>3789000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3789000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127.83400809716599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23433000</v>
      </c>
      <c r="C36" s="92">
        <v>0</v>
      </c>
      <c r="D36" s="92"/>
      <c r="E36" s="92">
        <f t="shared" si="18"/>
        <v>23433000</v>
      </c>
      <c r="F36" s="93">
        <v>23433000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23433000</v>
      </c>
      <c r="C40" s="95">
        <f>SUM(C35:C39)</f>
        <v>0</v>
      </c>
      <c r="D40" s="95"/>
      <c r="E40" s="95">
        <f t="shared" si="18"/>
        <v>23433000</v>
      </c>
      <c r="F40" s="96">
        <f t="shared" ref="F40:O40" si="25">SUM(F35:F39)</f>
        <v>23433000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-22965000</v>
      </c>
      <c r="D44" s="92"/>
      <c r="E44" s="92">
        <f t="shared" si="26"/>
        <v>7035000</v>
      </c>
      <c r="F44" s="93">
        <v>7035000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-10000000</v>
      </c>
      <c r="D51" s="92"/>
      <c r="E51" s="92">
        <f t="shared" si="26"/>
        <v>15000000</v>
      </c>
      <c r="F51" s="93">
        <v>15000000</v>
      </c>
      <c r="G51" s="94">
        <v>15000000</v>
      </c>
      <c r="H51" s="93">
        <v>402000</v>
      </c>
      <c r="I51" s="94"/>
      <c r="J51" s="93">
        <v>4434000</v>
      </c>
      <c r="K51" s="94"/>
      <c r="L51" s="93"/>
      <c r="M51" s="94"/>
      <c r="N51" s="93">
        <v>8266000</v>
      </c>
      <c r="O51" s="94"/>
      <c r="P51" s="93">
        <f t="shared" si="27"/>
        <v>13102000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87.346666666666664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55000000</v>
      </c>
      <c r="C53" s="95">
        <f>SUM(C42:C52)</f>
        <v>-32965000</v>
      </c>
      <c r="D53" s="95"/>
      <c r="E53" s="95">
        <f t="shared" si="26"/>
        <v>22035000</v>
      </c>
      <c r="F53" s="96">
        <f t="shared" ref="F53:O53" si="33">SUM(F42:F52)</f>
        <v>22035000</v>
      </c>
      <c r="G53" s="97">
        <f t="shared" si="33"/>
        <v>15000000</v>
      </c>
      <c r="H53" s="96">
        <f t="shared" si="33"/>
        <v>402000</v>
      </c>
      <c r="I53" s="97">
        <f t="shared" si="33"/>
        <v>0</v>
      </c>
      <c r="J53" s="96">
        <f t="shared" si="33"/>
        <v>4434000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8266000</v>
      </c>
      <c r="O53" s="97">
        <f t="shared" si="33"/>
        <v>0</v>
      </c>
      <c r="P53" s="96">
        <f t="shared" si="27"/>
        <v>13102000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87.346666666666664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84497000</v>
      </c>
      <c r="C67" s="104">
        <f>SUM(C9:C14,C17:C23,C26:C29,C32,C35:C39,C42:C52,C55:C58,C61:C65)</f>
        <v>-32965000</v>
      </c>
      <c r="D67" s="104"/>
      <c r="E67" s="104">
        <f t="shared" si="35"/>
        <v>51532000</v>
      </c>
      <c r="F67" s="105">
        <f t="shared" ref="F67:O67" si="43">SUM(F9:F14,F17:F23,F26:F29,F32,F35:F39,F42:F52,F55:F58,F61:F65)</f>
        <v>51532000</v>
      </c>
      <c r="G67" s="106">
        <f t="shared" si="43"/>
        <v>21064000</v>
      </c>
      <c r="H67" s="105">
        <f t="shared" si="43"/>
        <v>1996000</v>
      </c>
      <c r="I67" s="106">
        <f t="shared" si="43"/>
        <v>0</v>
      </c>
      <c r="J67" s="105">
        <f t="shared" si="43"/>
        <v>9729000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8266000</v>
      </c>
      <c r="O67" s="106">
        <f t="shared" si="43"/>
        <v>0</v>
      </c>
      <c r="P67" s="105">
        <f t="shared" si="36"/>
        <v>19991000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94.90600075958983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133069000</v>
      </c>
      <c r="C69" s="92">
        <v>0</v>
      </c>
      <c r="D69" s="92"/>
      <c r="E69" s="92">
        <f>$B69      +$C69      +$D69</f>
        <v>133069000</v>
      </c>
      <c r="F69" s="93">
        <v>133069000</v>
      </c>
      <c r="G69" s="94">
        <v>133069000</v>
      </c>
      <c r="H69" s="93">
        <v>11217000</v>
      </c>
      <c r="I69" s="94"/>
      <c r="J69" s="93">
        <v>18996000</v>
      </c>
      <c r="K69" s="94"/>
      <c r="L69" s="93">
        <v>7388000</v>
      </c>
      <c r="M69" s="94"/>
      <c r="N69" s="93">
        <v>54823000</v>
      </c>
      <c r="O69" s="94"/>
      <c r="P69" s="93">
        <f>$H69      +$J69      +$L69      +$N69</f>
        <v>92424000</v>
      </c>
      <c r="Q69" s="94">
        <f>$I69      +$K69      +$M69      +$O69</f>
        <v>0</v>
      </c>
      <c r="R69" s="48">
        <f>IF(($L69      =0),0,((($N69      -$L69      )/$L69      )*100))</f>
        <v>642.05468327016786</v>
      </c>
      <c r="S69" s="49">
        <f>IF(($M69      =0),0,((($O69      -$M69      )/$M69      )*100))</f>
        <v>0</v>
      </c>
      <c r="T69" s="48">
        <f>IF(($E69      =0),0,(($P69      /$E69      )*100))</f>
        <v>69.455695917155751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133069000</v>
      </c>
      <c r="C70" s="101">
        <f>C69</f>
        <v>0</v>
      </c>
      <c r="D70" s="101"/>
      <c r="E70" s="101">
        <f>$B70      +$C70      +$D70</f>
        <v>133069000</v>
      </c>
      <c r="F70" s="102">
        <f t="shared" ref="F70:O70" si="44">F69</f>
        <v>133069000</v>
      </c>
      <c r="G70" s="103">
        <f t="shared" si="44"/>
        <v>133069000</v>
      </c>
      <c r="H70" s="102">
        <f t="shared" si="44"/>
        <v>11217000</v>
      </c>
      <c r="I70" s="103">
        <f t="shared" si="44"/>
        <v>0</v>
      </c>
      <c r="J70" s="102">
        <f t="shared" si="44"/>
        <v>18996000</v>
      </c>
      <c r="K70" s="103">
        <f t="shared" si="44"/>
        <v>0</v>
      </c>
      <c r="L70" s="102">
        <f t="shared" si="44"/>
        <v>7388000</v>
      </c>
      <c r="M70" s="103">
        <f t="shared" si="44"/>
        <v>0</v>
      </c>
      <c r="N70" s="102">
        <f t="shared" si="44"/>
        <v>54823000</v>
      </c>
      <c r="O70" s="103">
        <f t="shared" si="44"/>
        <v>0</v>
      </c>
      <c r="P70" s="102">
        <f>$H70      +$J70      +$L70      +$N70</f>
        <v>92424000</v>
      </c>
      <c r="Q70" s="103">
        <f>$I70      +$K70      +$M70      +$O70</f>
        <v>0</v>
      </c>
      <c r="R70" s="57">
        <f>IF(($L70      =0),0,((($N70      -$L70      )/$L70      )*100))</f>
        <v>642.05468327016786</v>
      </c>
      <c r="S70" s="58">
        <f>IF(($M70      =0),0,((($O70      -$M70      )/$M70      )*100))</f>
        <v>0</v>
      </c>
      <c r="T70" s="57">
        <f>IF($E70   =0,0,($P70   /$E70   )*100)</f>
        <v>69.455695917155751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133069000</v>
      </c>
      <c r="C71" s="104">
        <f>C69</f>
        <v>0</v>
      </c>
      <c r="D71" s="104"/>
      <c r="E71" s="104">
        <f>$B71      +$C71      +$D71</f>
        <v>133069000</v>
      </c>
      <c r="F71" s="105">
        <f t="shared" ref="F71:O71" si="45">F69</f>
        <v>133069000</v>
      </c>
      <c r="G71" s="106">
        <f t="shared" si="45"/>
        <v>133069000</v>
      </c>
      <c r="H71" s="105">
        <f t="shared" si="45"/>
        <v>11217000</v>
      </c>
      <c r="I71" s="106">
        <f t="shared" si="45"/>
        <v>0</v>
      </c>
      <c r="J71" s="105">
        <f t="shared" si="45"/>
        <v>18996000</v>
      </c>
      <c r="K71" s="106">
        <f t="shared" si="45"/>
        <v>0</v>
      </c>
      <c r="L71" s="105">
        <f t="shared" si="45"/>
        <v>7388000</v>
      </c>
      <c r="M71" s="106">
        <f t="shared" si="45"/>
        <v>0</v>
      </c>
      <c r="N71" s="105">
        <f t="shared" si="45"/>
        <v>54823000</v>
      </c>
      <c r="O71" s="106">
        <f t="shared" si="45"/>
        <v>0</v>
      </c>
      <c r="P71" s="105">
        <f>$H71      +$J71      +$L71      +$N71</f>
        <v>92424000</v>
      </c>
      <c r="Q71" s="106">
        <f>$I71      +$K71      +$M71      +$O71</f>
        <v>0</v>
      </c>
      <c r="R71" s="61">
        <f>IF(($L71      =0),0,((($N71      -$L71      )/$L71      )*100))</f>
        <v>642.05468327016786</v>
      </c>
      <c r="S71" s="62">
        <f>IF(($M71      =0),0,((($O71      -$M71      )/$M71      )*100))</f>
        <v>0</v>
      </c>
      <c r="T71" s="61">
        <f>IF($E71   =0,0,($P71   /$E71   )*100)</f>
        <v>69.455695917155751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217566000</v>
      </c>
      <c r="C72" s="104">
        <f>SUM(C9:C14,C17:C23,C26:C29,C32,C35:C39,C42:C52,C55:C58,C61:C65,C69)</f>
        <v>-32965000</v>
      </c>
      <c r="D72" s="104"/>
      <c r="E72" s="104">
        <f>$B72      +$C72      +$D72</f>
        <v>184601000</v>
      </c>
      <c r="F72" s="105">
        <f t="shared" ref="F72:O72" si="46">SUM(F9:F14,F17:F23,F26:F29,F32,F35:F39,F42:F52,F55:F58,F61:F65,F69)</f>
        <v>184601000</v>
      </c>
      <c r="G72" s="106">
        <f t="shared" si="46"/>
        <v>154133000</v>
      </c>
      <c r="H72" s="105">
        <f t="shared" si="46"/>
        <v>13213000</v>
      </c>
      <c r="I72" s="106">
        <f t="shared" si="46"/>
        <v>0</v>
      </c>
      <c r="J72" s="105">
        <f t="shared" si="46"/>
        <v>28725000</v>
      </c>
      <c r="K72" s="106">
        <f t="shared" si="46"/>
        <v>0</v>
      </c>
      <c r="L72" s="105">
        <f t="shared" si="46"/>
        <v>7388000</v>
      </c>
      <c r="M72" s="106">
        <f t="shared" si="46"/>
        <v>0</v>
      </c>
      <c r="N72" s="105">
        <f t="shared" si="46"/>
        <v>63089000</v>
      </c>
      <c r="O72" s="106">
        <f t="shared" si="46"/>
        <v>0</v>
      </c>
      <c r="P72" s="105">
        <f>$H72      +$J72      +$L72      +$N72</f>
        <v>112415000</v>
      </c>
      <c r="Q72" s="106">
        <f>$I72      +$K72      +$M72      +$O72</f>
        <v>0</v>
      </c>
      <c r="R72" s="61">
        <f>IF(($L72      =0),0,((($N72      -$L72      )/$L72      )*100))</f>
        <v>753.93881970763402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72.933764995166513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2W8WtYPdiaEUSR6QpZsKa8M4fkqy4GfYbu6aFBTnFMNL+PrFlZhd7DWJI0/SzxoYKdYaSjHMFCqXWhXCOG7pA==" saltValue="TwpY0H7SNLDWEPdsbi/RY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120000</v>
      </c>
      <c r="I10" s="94"/>
      <c r="J10" s="93">
        <v>2226000</v>
      </c>
      <c r="K10" s="94"/>
      <c r="L10" s="93">
        <v>381000</v>
      </c>
      <c r="M10" s="94"/>
      <c r="N10" s="93">
        <v>373000</v>
      </c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-2.0997375328083989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120000</v>
      </c>
      <c r="I15" s="97">
        <f t="shared" si="7"/>
        <v>0</v>
      </c>
      <c r="J15" s="96">
        <f t="shared" si="7"/>
        <v>2226000</v>
      </c>
      <c r="K15" s="97">
        <f t="shared" si="7"/>
        <v>0</v>
      </c>
      <c r="L15" s="96">
        <f t="shared" si="7"/>
        <v>381000</v>
      </c>
      <c r="M15" s="97">
        <f t="shared" si="7"/>
        <v>0</v>
      </c>
      <c r="N15" s="96">
        <f t="shared" si="7"/>
        <v>373000</v>
      </c>
      <c r="O15" s="97">
        <f t="shared" si="7"/>
        <v>0</v>
      </c>
      <c r="P15" s="96">
        <f t="shared" si="1"/>
        <v>3100000</v>
      </c>
      <c r="Q15" s="97">
        <f t="shared" si="2"/>
        <v>0</v>
      </c>
      <c r="R15" s="52">
        <f t="shared" si="3"/>
        <v>-2.0997375328083989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1010000</v>
      </c>
      <c r="C32" s="92">
        <v>0</v>
      </c>
      <c r="D32" s="92"/>
      <c r="E32" s="92">
        <f>$B32      +$C32      +$D32</f>
        <v>1010000</v>
      </c>
      <c r="F32" s="93">
        <v>1010000</v>
      </c>
      <c r="G32" s="94">
        <v>1010000</v>
      </c>
      <c r="H32" s="93">
        <v>252000</v>
      </c>
      <c r="I32" s="94"/>
      <c r="J32" s="93">
        <v>525000</v>
      </c>
      <c r="K32" s="94"/>
      <c r="L32" s="93">
        <v>148000</v>
      </c>
      <c r="M32" s="94">
        <v>856510</v>
      </c>
      <c r="N32" s="93"/>
      <c r="O32" s="94">
        <v>153425</v>
      </c>
      <c r="P32" s="93">
        <f>$H32      +$J32      +$L32      +$N32</f>
        <v>925000</v>
      </c>
      <c r="Q32" s="94">
        <f>$I32      +$K32      +$M32      +$O32</f>
        <v>1009935</v>
      </c>
      <c r="R32" s="48">
        <f>IF(($L32      =0),0,((($N32      -$L32      )/$L32      )*100))</f>
        <v>-100</v>
      </c>
      <c r="S32" s="49">
        <f>IF(($M32      =0),0,((($O32      -$M32      )/$M32      )*100))</f>
        <v>-82.08719104271988</v>
      </c>
      <c r="T32" s="48">
        <f>IF(($E32      =0),0,(($P32      /$E32      )*100))</f>
        <v>91.584158415841586</v>
      </c>
      <c r="U32" s="50">
        <f>IF(($E32      =0),0,(($Q32      /$E32      )*100))</f>
        <v>99.993564356435655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1010000</v>
      </c>
      <c r="C33" s="95">
        <f>C32</f>
        <v>0</v>
      </c>
      <c r="D33" s="95"/>
      <c r="E33" s="95">
        <f>$B33      +$C33      +$D33</f>
        <v>1010000</v>
      </c>
      <c r="F33" s="96">
        <f t="shared" ref="F33:O33" si="17">F32</f>
        <v>1010000</v>
      </c>
      <c r="G33" s="97">
        <f t="shared" si="17"/>
        <v>1010000</v>
      </c>
      <c r="H33" s="96">
        <f t="shared" si="17"/>
        <v>252000</v>
      </c>
      <c r="I33" s="97">
        <f t="shared" si="17"/>
        <v>0</v>
      </c>
      <c r="J33" s="96">
        <f t="shared" si="17"/>
        <v>525000</v>
      </c>
      <c r="K33" s="97">
        <f t="shared" si="17"/>
        <v>0</v>
      </c>
      <c r="L33" s="96">
        <f t="shared" si="17"/>
        <v>148000</v>
      </c>
      <c r="M33" s="97">
        <f t="shared" si="17"/>
        <v>856510</v>
      </c>
      <c r="N33" s="96">
        <f t="shared" si="17"/>
        <v>0</v>
      </c>
      <c r="O33" s="97">
        <f t="shared" si="17"/>
        <v>153425</v>
      </c>
      <c r="P33" s="96">
        <f>$H33      +$J33      +$L33      +$N33</f>
        <v>925000</v>
      </c>
      <c r="Q33" s="97">
        <f>$I33      +$K33      +$M33      +$O33</f>
        <v>1009935</v>
      </c>
      <c r="R33" s="52">
        <f>IF(($L33      =0),0,((($N33      -$L33      )/$L33      )*100))</f>
        <v>-100</v>
      </c>
      <c r="S33" s="53">
        <f>IF(($M33      =0),0,((($O33      -$M33      )/$M33      )*100))</f>
        <v>-82.08719104271988</v>
      </c>
      <c r="T33" s="52">
        <f>IF($E33   =0,0,($P33   /$E33   )*100)</f>
        <v>91.584158415841586</v>
      </c>
      <c r="U33" s="54">
        <f>IF($E33   =0,0,($Q33   /$E33   )*100)</f>
        <v>99.993564356435655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164000</v>
      </c>
      <c r="C36" s="92">
        <v>0</v>
      </c>
      <c r="D36" s="92"/>
      <c r="E36" s="92">
        <f t="shared" si="18"/>
        <v>164000</v>
      </c>
      <c r="F36" s="93">
        <v>164000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/>
      <c r="K38" s="94"/>
      <c r="L38" s="93"/>
      <c r="M38" s="94"/>
      <c r="N38" s="93">
        <v>2297000</v>
      </c>
      <c r="O38" s="94"/>
      <c r="P38" s="93">
        <f t="shared" si="19"/>
        <v>2297000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51.044444444444451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4664000</v>
      </c>
      <c r="C40" s="95">
        <f>SUM(C35:C39)</f>
        <v>0</v>
      </c>
      <c r="D40" s="95"/>
      <c r="E40" s="95">
        <f t="shared" si="18"/>
        <v>4664000</v>
      </c>
      <c r="F40" s="96">
        <f t="shared" ref="F40:O40" si="25">SUM(F35:F39)</f>
        <v>4664000</v>
      </c>
      <c r="G40" s="97">
        <f t="shared" si="25"/>
        <v>4500000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2297000</v>
      </c>
      <c r="O40" s="97">
        <f t="shared" si="25"/>
        <v>0</v>
      </c>
      <c r="P40" s="96">
        <f t="shared" si="19"/>
        <v>2297000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51.044444444444451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3200000</v>
      </c>
      <c r="D44" s="92"/>
      <c r="E44" s="92">
        <f t="shared" si="26"/>
        <v>3200000</v>
      </c>
      <c r="F44" s="93">
        <v>3200000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11000000</v>
      </c>
      <c r="C51" s="92">
        <v>0</v>
      </c>
      <c r="D51" s="92"/>
      <c r="E51" s="92">
        <f t="shared" si="26"/>
        <v>11000000</v>
      </c>
      <c r="F51" s="93">
        <v>11000000</v>
      </c>
      <c r="G51" s="94">
        <v>11000000</v>
      </c>
      <c r="H51" s="93"/>
      <c r="I51" s="94">
        <v>690230</v>
      </c>
      <c r="J51" s="93">
        <v>4600000</v>
      </c>
      <c r="K51" s="94">
        <v>4452420</v>
      </c>
      <c r="L51" s="93">
        <v>4887000</v>
      </c>
      <c r="M51" s="94">
        <v>3150025</v>
      </c>
      <c r="N51" s="93">
        <v>1513000</v>
      </c>
      <c r="O51" s="94">
        <v>1123326</v>
      </c>
      <c r="P51" s="93">
        <f t="shared" si="27"/>
        <v>11000000</v>
      </c>
      <c r="Q51" s="94">
        <f t="shared" si="28"/>
        <v>9416001</v>
      </c>
      <c r="R51" s="48">
        <f t="shared" si="29"/>
        <v>-69.040311029261304</v>
      </c>
      <c r="S51" s="49">
        <f t="shared" si="30"/>
        <v>-64.339140165554241</v>
      </c>
      <c r="T51" s="48">
        <f t="shared" si="31"/>
        <v>100</v>
      </c>
      <c r="U51" s="50">
        <f t="shared" si="32"/>
        <v>85.600009090909097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11000000</v>
      </c>
      <c r="C53" s="95">
        <f>SUM(C42:C52)</f>
        <v>3200000</v>
      </c>
      <c r="D53" s="95"/>
      <c r="E53" s="95">
        <f t="shared" si="26"/>
        <v>14200000</v>
      </c>
      <c r="F53" s="96">
        <f t="shared" ref="F53:O53" si="33">SUM(F42:F52)</f>
        <v>14200000</v>
      </c>
      <c r="G53" s="97">
        <f t="shared" si="33"/>
        <v>11000000</v>
      </c>
      <c r="H53" s="96">
        <f t="shared" si="33"/>
        <v>0</v>
      </c>
      <c r="I53" s="97">
        <f t="shared" si="33"/>
        <v>690230</v>
      </c>
      <c r="J53" s="96">
        <f t="shared" si="33"/>
        <v>4600000</v>
      </c>
      <c r="K53" s="97">
        <f t="shared" si="33"/>
        <v>4452420</v>
      </c>
      <c r="L53" s="96">
        <f t="shared" si="33"/>
        <v>4887000</v>
      </c>
      <c r="M53" s="97">
        <f t="shared" si="33"/>
        <v>3150025</v>
      </c>
      <c r="N53" s="96">
        <f t="shared" si="33"/>
        <v>1513000</v>
      </c>
      <c r="O53" s="97">
        <f t="shared" si="33"/>
        <v>1123326</v>
      </c>
      <c r="P53" s="96">
        <f t="shared" si="27"/>
        <v>11000000</v>
      </c>
      <c r="Q53" s="97">
        <f t="shared" si="28"/>
        <v>9416001</v>
      </c>
      <c r="R53" s="52">
        <f t="shared" si="29"/>
        <v>-69.040311029261304</v>
      </c>
      <c r="S53" s="53">
        <f t="shared" si="30"/>
        <v>-64.339140165554241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85.600009090909097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19774000</v>
      </c>
      <c r="C67" s="104">
        <f>SUM(C9:C14,C17:C23,C26:C29,C32,C35:C39,C42:C52,C55:C58,C61:C65)</f>
        <v>3200000</v>
      </c>
      <c r="D67" s="104"/>
      <c r="E67" s="104">
        <f t="shared" si="35"/>
        <v>22974000</v>
      </c>
      <c r="F67" s="105">
        <f t="shared" ref="F67:O67" si="43">SUM(F9:F14,F17:F23,F26:F29,F32,F35:F39,F42:F52,F55:F58,F61:F65)</f>
        <v>22974000</v>
      </c>
      <c r="G67" s="106">
        <f t="shared" si="43"/>
        <v>19610000</v>
      </c>
      <c r="H67" s="105">
        <f t="shared" si="43"/>
        <v>372000</v>
      </c>
      <c r="I67" s="106">
        <f t="shared" si="43"/>
        <v>690230</v>
      </c>
      <c r="J67" s="105">
        <f t="shared" si="43"/>
        <v>7351000</v>
      </c>
      <c r="K67" s="106">
        <f t="shared" si="43"/>
        <v>4452420</v>
      </c>
      <c r="L67" s="105">
        <f t="shared" si="43"/>
        <v>5416000</v>
      </c>
      <c r="M67" s="106">
        <f t="shared" si="43"/>
        <v>4006535</v>
      </c>
      <c r="N67" s="105">
        <f t="shared" si="43"/>
        <v>4183000</v>
      </c>
      <c r="O67" s="106">
        <f t="shared" si="43"/>
        <v>1276751</v>
      </c>
      <c r="P67" s="105">
        <f t="shared" si="36"/>
        <v>17322000</v>
      </c>
      <c r="Q67" s="106">
        <f t="shared" si="37"/>
        <v>10425936</v>
      </c>
      <c r="R67" s="61">
        <f t="shared" si="38"/>
        <v>-22.765878877400294</v>
      </c>
      <c r="S67" s="62">
        <f t="shared" si="39"/>
        <v>-68.133287241968432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88.332483426823046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53.166425293217742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31157000</v>
      </c>
      <c r="C69" s="92">
        <v>0</v>
      </c>
      <c r="D69" s="92"/>
      <c r="E69" s="92">
        <f>$B69      +$C69      +$D69</f>
        <v>31157000</v>
      </c>
      <c r="F69" s="93">
        <v>31157000</v>
      </c>
      <c r="G69" s="94">
        <v>31157000</v>
      </c>
      <c r="H69" s="93">
        <v>6307000</v>
      </c>
      <c r="I69" s="94">
        <v>3747946</v>
      </c>
      <c r="J69" s="93">
        <v>6188000</v>
      </c>
      <c r="K69" s="94">
        <v>5825869</v>
      </c>
      <c r="L69" s="93">
        <v>7686000</v>
      </c>
      <c r="M69" s="94">
        <v>7256546</v>
      </c>
      <c r="N69" s="93">
        <v>10976000</v>
      </c>
      <c r="O69" s="94">
        <v>3417346</v>
      </c>
      <c r="P69" s="93">
        <f>$H69      +$J69      +$L69      +$N69</f>
        <v>31157000</v>
      </c>
      <c r="Q69" s="94">
        <f>$I69      +$K69      +$M69      +$O69</f>
        <v>20247707</v>
      </c>
      <c r="R69" s="48">
        <f>IF(($L69      =0),0,((($N69      -$L69      )/$L69      )*100))</f>
        <v>42.805100182149367</v>
      </c>
      <c r="S69" s="49">
        <f>IF(($M69      =0),0,((($O69      -$M69      )/$M69      )*100))</f>
        <v>-52.906713469466048</v>
      </c>
      <c r="T69" s="48">
        <f>IF(($E69      =0),0,(($P69      /$E69      )*100))</f>
        <v>100</v>
      </c>
      <c r="U69" s="50">
        <f>IF(($E69      =0),0,(($Q69      /$E69      )*100))</f>
        <v>64.986060917289862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31157000</v>
      </c>
      <c r="C70" s="101">
        <f>C69</f>
        <v>0</v>
      </c>
      <c r="D70" s="101"/>
      <c r="E70" s="101">
        <f>$B70      +$C70      +$D70</f>
        <v>31157000</v>
      </c>
      <c r="F70" s="102">
        <f t="shared" ref="F70:O70" si="44">F69</f>
        <v>31157000</v>
      </c>
      <c r="G70" s="103">
        <f t="shared" si="44"/>
        <v>31157000</v>
      </c>
      <c r="H70" s="102">
        <f t="shared" si="44"/>
        <v>6307000</v>
      </c>
      <c r="I70" s="103">
        <f t="shared" si="44"/>
        <v>3747946</v>
      </c>
      <c r="J70" s="102">
        <f t="shared" si="44"/>
        <v>6188000</v>
      </c>
      <c r="K70" s="103">
        <f t="shared" si="44"/>
        <v>5825869</v>
      </c>
      <c r="L70" s="102">
        <f t="shared" si="44"/>
        <v>7686000</v>
      </c>
      <c r="M70" s="103">
        <f t="shared" si="44"/>
        <v>7256546</v>
      </c>
      <c r="N70" s="102">
        <f t="shared" si="44"/>
        <v>10976000</v>
      </c>
      <c r="O70" s="103">
        <f t="shared" si="44"/>
        <v>3417346</v>
      </c>
      <c r="P70" s="102">
        <f>$H70      +$J70      +$L70      +$N70</f>
        <v>31157000</v>
      </c>
      <c r="Q70" s="103">
        <f>$I70      +$K70      +$M70      +$O70</f>
        <v>20247707</v>
      </c>
      <c r="R70" s="57">
        <f>IF(($L70      =0),0,((($N70      -$L70      )/$L70      )*100))</f>
        <v>42.805100182149367</v>
      </c>
      <c r="S70" s="58">
        <f>IF(($M70      =0),0,((($O70      -$M70      )/$M70      )*100))</f>
        <v>-52.906713469466048</v>
      </c>
      <c r="T70" s="57">
        <f>IF($E70   =0,0,($P70   /$E70   )*100)</f>
        <v>100</v>
      </c>
      <c r="U70" s="59">
        <f>IF($E70   =0,0,($Q70   /$E70 )*100)</f>
        <v>64.986060917289862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31157000</v>
      </c>
      <c r="C71" s="104">
        <f>C69</f>
        <v>0</v>
      </c>
      <c r="D71" s="104"/>
      <c r="E71" s="104">
        <f>$B71      +$C71      +$D71</f>
        <v>31157000</v>
      </c>
      <c r="F71" s="105">
        <f t="shared" ref="F71:O71" si="45">F69</f>
        <v>31157000</v>
      </c>
      <c r="G71" s="106">
        <f t="shared" si="45"/>
        <v>31157000</v>
      </c>
      <c r="H71" s="105">
        <f t="shared" si="45"/>
        <v>6307000</v>
      </c>
      <c r="I71" s="106">
        <f t="shared" si="45"/>
        <v>3747946</v>
      </c>
      <c r="J71" s="105">
        <f t="shared" si="45"/>
        <v>6188000</v>
      </c>
      <c r="K71" s="106">
        <f t="shared" si="45"/>
        <v>5825869</v>
      </c>
      <c r="L71" s="105">
        <f t="shared" si="45"/>
        <v>7686000</v>
      </c>
      <c r="M71" s="106">
        <f t="shared" si="45"/>
        <v>7256546</v>
      </c>
      <c r="N71" s="105">
        <f t="shared" si="45"/>
        <v>10976000</v>
      </c>
      <c r="O71" s="106">
        <f t="shared" si="45"/>
        <v>3417346</v>
      </c>
      <c r="P71" s="105">
        <f>$H71      +$J71      +$L71      +$N71</f>
        <v>31157000</v>
      </c>
      <c r="Q71" s="106">
        <f>$I71      +$K71      +$M71      +$O71</f>
        <v>20247707</v>
      </c>
      <c r="R71" s="61">
        <f>IF(($L71      =0),0,((($N71      -$L71      )/$L71      )*100))</f>
        <v>42.805100182149367</v>
      </c>
      <c r="S71" s="62">
        <f>IF(($M71      =0),0,((($O71      -$M71      )/$M71      )*100))</f>
        <v>-52.906713469466048</v>
      </c>
      <c r="T71" s="61">
        <f>IF($E71   =0,0,($P71   /$E71   )*100)</f>
        <v>100</v>
      </c>
      <c r="U71" s="65">
        <f>IF($E71   =0,0,($Q71   /$E71   )*100)</f>
        <v>64.986060917289862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50931000</v>
      </c>
      <c r="C72" s="104">
        <f>SUM(C9:C14,C17:C23,C26:C29,C32,C35:C39,C42:C52,C55:C58,C61:C65,C69)</f>
        <v>3200000</v>
      </c>
      <c r="D72" s="104"/>
      <c r="E72" s="104">
        <f>$B72      +$C72      +$D72</f>
        <v>54131000</v>
      </c>
      <c r="F72" s="105">
        <f t="shared" ref="F72:O72" si="46">SUM(F9:F14,F17:F23,F26:F29,F32,F35:F39,F42:F52,F55:F58,F61:F65,F69)</f>
        <v>54131000</v>
      </c>
      <c r="G72" s="106">
        <f t="shared" si="46"/>
        <v>50767000</v>
      </c>
      <c r="H72" s="105">
        <f t="shared" si="46"/>
        <v>6679000</v>
      </c>
      <c r="I72" s="106">
        <f t="shared" si="46"/>
        <v>4438176</v>
      </c>
      <c r="J72" s="105">
        <f t="shared" si="46"/>
        <v>13539000</v>
      </c>
      <c r="K72" s="106">
        <f t="shared" si="46"/>
        <v>10278289</v>
      </c>
      <c r="L72" s="105">
        <f t="shared" si="46"/>
        <v>13102000</v>
      </c>
      <c r="M72" s="106">
        <f t="shared" si="46"/>
        <v>11263081</v>
      </c>
      <c r="N72" s="105">
        <f t="shared" si="46"/>
        <v>15159000</v>
      </c>
      <c r="O72" s="106">
        <f t="shared" si="46"/>
        <v>4694097</v>
      </c>
      <c r="P72" s="105">
        <f>$H72      +$J72      +$L72      +$N72</f>
        <v>48479000</v>
      </c>
      <c r="Q72" s="106">
        <f>$I72      +$K72      +$M72      +$O72</f>
        <v>30673643</v>
      </c>
      <c r="R72" s="61">
        <f>IF(($L72      =0),0,((($N72      -$L72      )/$L72      )*100))</f>
        <v>15.699893146084568</v>
      </c>
      <c r="S72" s="62">
        <f>IF(($M72      =0),0,((($O72      -$M72      )/$M72      )*100))</f>
        <v>-58.323153318350464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95.493135304430041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60.42043650402821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Kt89EOcKcxnVtmODFjwjHYDm/dBdN50e/9OvrAzBimQ7cdIlSIwRmZs7aHP0g9RspZyQMG3Gfnh32XQz+ZynA==" saltValue="O/lZcQbKtUQ0ZtGU2gzVB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842000</v>
      </c>
      <c r="I10" s="94"/>
      <c r="J10" s="93">
        <v>400000</v>
      </c>
      <c r="K10" s="94"/>
      <c r="L10" s="93">
        <v>111000</v>
      </c>
      <c r="M10" s="94"/>
      <c r="N10" s="93">
        <v>533000</v>
      </c>
      <c r="O10" s="94">
        <v>2100000</v>
      </c>
      <c r="P10" s="93">
        <f t="shared" ref="P10:P15" si="1">$H10      +$J10      +$L10      +$N10</f>
        <v>1886000</v>
      </c>
      <c r="Q10" s="94">
        <f t="shared" ref="Q10:Q15" si="2">$I10      +$K10      +$M10      +$O10</f>
        <v>2100000</v>
      </c>
      <c r="R10" s="48">
        <f t="shared" ref="R10:R15" si="3">IF(($L10      =0),0,((($N10      -$L10      )/$L10      )*100))</f>
        <v>380.18018018018017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89.80952380952381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842000</v>
      </c>
      <c r="I15" s="97">
        <f t="shared" si="7"/>
        <v>0</v>
      </c>
      <c r="J15" s="96">
        <f t="shared" si="7"/>
        <v>400000</v>
      </c>
      <c r="K15" s="97">
        <f t="shared" si="7"/>
        <v>0</v>
      </c>
      <c r="L15" s="96">
        <f t="shared" si="7"/>
        <v>111000</v>
      </c>
      <c r="M15" s="97">
        <f t="shared" si="7"/>
        <v>0</v>
      </c>
      <c r="N15" s="96">
        <f t="shared" si="7"/>
        <v>533000</v>
      </c>
      <c r="O15" s="97">
        <f t="shared" si="7"/>
        <v>2100000</v>
      </c>
      <c r="P15" s="96">
        <f t="shared" si="1"/>
        <v>1886000</v>
      </c>
      <c r="Q15" s="97">
        <f t="shared" si="2"/>
        <v>2100000</v>
      </c>
      <c r="R15" s="52">
        <f t="shared" si="3"/>
        <v>380.18018018018017</v>
      </c>
      <c r="S15" s="53">
        <f t="shared" si="4"/>
        <v>0</v>
      </c>
      <c r="T15" s="52">
        <f>IF((SUM($E9:$E13))=0,0,(P15/(SUM($E9:$E13))*100))</f>
        <v>89.80952380952381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1989000</v>
      </c>
      <c r="C32" s="92">
        <v>0</v>
      </c>
      <c r="D32" s="92"/>
      <c r="E32" s="92">
        <f>$B32      +$C32      +$D32</f>
        <v>1989000</v>
      </c>
      <c r="F32" s="93">
        <v>1989000</v>
      </c>
      <c r="G32" s="94">
        <v>1989000</v>
      </c>
      <c r="H32" s="93">
        <v>570000</v>
      </c>
      <c r="I32" s="94"/>
      <c r="J32" s="93">
        <v>285000</v>
      </c>
      <c r="K32" s="94"/>
      <c r="L32" s="93">
        <v>532000</v>
      </c>
      <c r="M32" s="94"/>
      <c r="N32" s="93"/>
      <c r="O32" s="94">
        <v>1989000</v>
      </c>
      <c r="P32" s="93">
        <f>$H32      +$J32      +$L32      +$N32</f>
        <v>1387000</v>
      </c>
      <c r="Q32" s="94">
        <f>$I32      +$K32      +$M32      +$O32</f>
        <v>1989000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69.733534439416786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1989000</v>
      </c>
      <c r="C33" s="95">
        <f>C32</f>
        <v>0</v>
      </c>
      <c r="D33" s="95"/>
      <c r="E33" s="95">
        <f>$B33      +$C33      +$D33</f>
        <v>1989000</v>
      </c>
      <c r="F33" s="96">
        <f t="shared" ref="F33:O33" si="17">F32</f>
        <v>1989000</v>
      </c>
      <c r="G33" s="97">
        <f t="shared" si="17"/>
        <v>1989000</v>
      </c>
      <c r="H33" s="96">
        <f t="shared" si="17"/>
        <v>570000</v>
      </c>
      <c r="I33" s="97">
        <f t="shared" si="17"/>
        <v>0</v>
      </c>
      <c r="J33" s="96">
        <f t="shared" si="17"/>
        <v>285000</v>
      </c>
      <c r="K33" s="97">
        <f t="shared" si="17"/>
        <v>0</v>
      </c>
      <c r="L33" s="96">
        <f t="shared" si="17"/>
        <v>532000</v>
      </c>
      <c r="M33" s="97">
        <f t="shared" si="17"/>
        <v>0</v>
      </c>
      <c r="N33" s="96">
        <f t="shared" si="17"/>
        <v>0</v>
      </c>
      <c r="O33" s="97">
        <f t="shared" si="17"/>
        <v>1989000</v>
      </c>
      <c r="P33" s="96">
        <f>$H33      +$J33      +$L33      +$N33</f>
        <v>1387000</v>
      </c>
      <c r="Q33" s="97">
        <f>$I33      +$K33      +$M33      +$O33</f>
        <v>1989000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69.733534439416786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2000000</v>
      </c>
      <c r="C35" s="92">
        <v>0</v>
      </c>
      <c r="D35" s="92"/>
      <c r="E35" s="92">
        <f t="shared" ref="E35:E40" si="18">$B35      +$C35      +$D35</f>
        <v>2000000</v>
      </c>
      <c r="F35" s="93">
        <v>2000000</v>
      </c>
      <c r="G35" s="94">
        <v>2000000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308000</v>
      </c>
      <c r="C36" s="92">
        <v>0</v>
      </c>
      <c r="D36" s="92"/>
      <c r="E36" s="92">
        <f t="shared" si="18"/>
        <v>308000</v>
      </c>
      <c r="F36" s="93">
        <v>308000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-3000000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5308000</v>
      </c>
      <c r="C40" s="95">
        <f>SUM(C35:C39)</f>
        <v>-3000000</v>
      </c>
      <c r="D40" s="95"/>
      <c r="E40" s="95">
        <f t="shared" si="18"/>
        <v>2308000</v>
      </c>
      <c r="F40" s="96">
        <f t="shared" ref="F40:O40" si="25">SUM(F35:F39)</f>
        <v>2308000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110000000</v>
      </c>
      <c r="C43" s="92">
        <v>0</v>
      </c>
      <c r="D43" s="92"/>
      <c r="E43" s="92">
        <f t="shared" si="26"/>
        <v>110000000</v>
      </c>
      <c r="F43" s="93">
        <v>110000000</v>
      </c>
      <c r="G43" s="94">
        <v>110000000</v>
      </c>
      <c r="H43" s="93">
        <v>12865000</v>
      </c>
      <c r="I43" s="94"/>
      <c r="J43" s="93">
        <v>18853000</v>
      </c>
      <c r="K43" s="94"/>
      <c r="L43" s="93">
        <v>3436000</v>
      </c>
      <c r="M43" s="94"/>
      <c r="N43" s="93">
        <v>17415000</v>
      </c>
      <c r="O43" s="94">
        <v>35153822</v>
      </c>
      <c r="P43" s="93">
        <f t="shared" si="27"/>
        <v>52569000</v>
      </c>
      <c r="Q43" s="94">
        <f t="shared" si="28"/>
        <v>35153822</v>
      </c>
      <c r="R43" s="48">
        <f t="shared" si="29"/>
        <v>406.83934807916182</v>
      </c>
      <c r="S43" s="49">
        <f t="shared" si="30"/>
        <v>0</v>
      </c>
      <c r="T43" s="48">
        <f t="shared" si="31"/>
        <v>47.79</v>
      </c>
      <c r="U43" s="50">
        <f t="shared" si="32"/>
        <v>31.958019999999998</v>
      </c>
      <c r="V43" s="93">
        <v>13501000</v>
      </c>
      <c r="W43" s="94">
        <v>0</v>
      </c>
    </row>
    <row r="44" spans="1:23" ht="12.95" customHeight="1" x14ac:dyDescent="0.2">
      <c r="A44" s="47" t="s">
        <v>67</v>
      </c>
      <c r="B44" s="92">
        <v>219214000</v>
      </c>
      <c r="C44" s="92">
        <v>-106116000</v>
      </c>
      <c r="D44" s="92"/>
      <c r="E44" s="92">
        <f t="shared" si="26"/>
        <v>113098000</v>
      </c>
      <c r="F44" s="93">
        <v>113098000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27825000</v>
      </c>
      <c r="C51" s="92">
        <v>10000000</v>
      </c>
      <c r="D51" s="92"/>
      <c r="E51" s="92">
        <f t="shared" si="26"/>
        <v>37825000</v>
      </c>
      <c r="F51" s="93">
        <v>37825000</v>
      </c>
      <c r="G51" s="94">
        <v>37825000</v>
      </c>
      <c r="H51" s="93">
        <v>4778000</v>
      </c>
      <c r="I51" s="94"/>
      <c r="J51" s="93">
        <v>12169000</v>
      </c>
      <c r="K51" s="94"/>
      <c r="L51" s="93">
        <v>8220000</v>
      </c>
      <c r="M51" s="94"/>
      <c r="N51" s="93">
        <v>12658000</v>
      </c>
      <c r="O51" s="94">
        <v>30203803</v>
      </c>
      <c r="P51" s="93">
        <f t="shared" si="27"/>
        <v>37825000</v>
      </c>
      <c r="Q51" s="94">
        <f t="shared" si="28"/>
        <v>30203803</v>
      </c>
      <c r="R51" s="48">
        <f t="shared" si="29"/>
        <v>53.990267639902676</v>
      </c>
      <c r="S51" s="49">
        <f t="shared" si="30"/>
        <v>0</v>
      </c>
      <c r="T51" s="48">
        <f t="shared" si="31"/>
        <v>100</v>
      </c>
      <c r="U51" s="50">
        <f t="shared" si="32"/>
        <v>79.851428949107728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10000000</v>
      </c>
      <c r="C52" s="92">
        <v>20750000</v>
      </c>
      <c r="D52" s="92"/>
      <c r="E52" s="92">
        <f t="shared" si="26"/>
        <v>30750000</v>
      </c>
      <c r="F52" s="93">
        <v>30750000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367039000</v>
      </c>
      <c r="C53" s="95">
        <f>SUM(C42:C52)</f>
        <v>-75366000</v>
      </c>
      <c r="D53" s="95"/>
      <c r="E53" s="95">
        <f t="shared" si="26"/>
        <v>291673000</v>
      </c>
      <c r="F53" s="96">
        <f t="shared" ref="F53:O53" si="33">SUM(F42:F52)</f>
        <v>291673000</v>
      </c>
      <c r="G53" s="97">
        <f t="shared" si="33"/>
        <v>147825000</v>
      </c>
      <c r="H53" s="96">
        <f t="shared" si="33"/>
        <v>17643000</v>
      </c>
      <c r="I53" s="97">
        <f t="shared" si="33"/>
        <v>0</v>
      </c>
      <c r="J53" s="96">
        <f t="shared" si="33"/>
        <v>31022000</v>
      </c>
      <c r="K53" s="97">
        <f t="shared" si="33"/>
        <v>0</v>
      </c>
      <c r="L53" s="96">
        <f t="shared" si="33"/>
        <v>11656000</v>
      </c>
      <c r="M53" s="97">
        <f t="shared" si="33"/>
        <v>0</v>
      </c>
      <c r="N53" s="96">
        <f t="shared" si="33"/>
        <v>30073000</v>
      </c>
      <c r="O53" s="97">
        <f t="shared" si="33"/>
        <v>65357625</v>
      </c>
      <c r="P53" s="96">
        <f t="shared" si="27"/>
        <v>90394000</v>
      </c>
      <c r="Q53" s="97">
        <f t="shared" si="28"/>
        <v>65357625</v>
      </c>
      <c r="R53" s="52">
        <f t="shared" si="29"/>
        <v>158.00446122168842</v>
      </c>
      <c r="S53" s="53">
        <f t="shared" si="30"/>
        <v>0</v>
      </c>
      <c r="T53" s="52">
        <f>IF((+$E43+$E45+$E47+$E48+$E51) =0,0,(P53   /(+$E43+$E45+$E47+$E48+$E51) )*100)</f>
        <v>61.149331980382208</v>
      </c>
      <c r="U53" s="54">
        <f>IF((+$E43+$E45+$E47+$E48+$E51) =0,0,(Q53   /(+$E43+$E45+$E47+$E48+$E51) )*100)</f>
        <v>44.212836123795029</v>
      </c>
      <c r="V53" s="96">
        <f>SUM(V42:V52)</f>
        <v>13501000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376436000</v>
      </c>
      <c r="C67" s="104">
        <f>SUM(C9:C14,C17:C23,C26:C29,C32,C35:C39,C42:C52,C55:C58,C61:C65)</f>
        <v>-78366000</v>
      </c>
      <c r="D67" s="104"/>
      <c r="E67" s="104">
        <f t="shared" si="35"/>
        <v>298070000</v>
      </c>
      <c r="F67" s="105">
        <f t="shared" ref="F67:O67" si="43">SUM(F9:F14,F17:F23,F26:F29,F32,F35:F39,F42:F52,F55:F58,F61:F65)</f>
        <v>298070000</v>
      </c>
      <c r="G67" s="106">
        <f t="shared" si="43"/>
        <v>153914000</v>
      </c>
      <c r="H67" s="105">
        <f t="shared" si="43"/>
        <v>19055000</v>
      </c>
      <c r="I67" s="106">
        <f t="shared" si="43"/>
        <v>0</v>
      </c>
      <c r="J67" s="105">
        <f t="shared" si="43"/>
        <v>31707000</v>
      </c>
      <c r="K67" s="106">
        <f t="shared" si="43"/>
        <v>0</v>
      </c>
      <c r="L67" s="105">
        <f t="shared" si="43"/>
        <v>12299000</v>
      </c>
      <c r="M67" s="106">
        <f t="shared" si="43"/>
        <v>0</v>
      </c>
      <c r="N67" s="105">
        <f t="shared" si="43"/>
        <v>30606000</v>
      </c>
      <c r="O67" s="106">
        <f t="shared" si="43"/>
        <v>69446625</v>
      </c>
      <c r="P67" s="105">
        <f t="shared" si="36"/>
        <v>93667000</v>
      </c>
      <c r="Q67" s="106">
        <f t="shared" si="37"/>
        <v>69446625</v>
      </c>
      <c r="R67" s="61">
        <f t="shared" si="38"/>
        <v>148.84949995934628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60.856712189924245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45.120408150005851</v>
      </c>
      <c r="V67" s="105">
        <f>SUM(V9:V14,V17:V23,V26:V29,V32,V35:V39,V42:V52,V55:V58,V61:V65)</f>
        <v>13501000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49792000</v>
      </c>
      <c r="C69" s="92">
        <v>0</v>
      </c>
      <c r="D69" s="92"/>
      <c r="E69" s="92">
        <f>$B69      +$C69      +$D69</f>
        <v>49792000</v>
      </c>
      <c r="F69" s="93">
        <v>49792000</v>
      </c>
      <c r="G69" s="94">
        <v>49792000</v>
      </c>
      <c r="H69" s="93">
        <v>11184000</v>
      </c>
      <c r="I69" s="94"/>
      <c r="J69" s="93">
        <v>8794000</v>
      </c>
      <c r="K69" s="94"/>
      <c r="L69" s="93">
        <v>4685000</v>
      </c>
      <c r="M69" s="94"/>
      <c r="N69" s="93">
        <v>10527000</v>
      </c>
      <c r="O69" s="94">
        <v>27756504</v>
      </c>
      <c r="P69" s="93">
        <f>$H69      +$J69      +$L69      +$N69</f>
        <v>35190000</v>
      </c>
      <c r="Q69" s="94">
        <f>$I69      +$K69      +$M69      +$O69</f>
        <v>27756504</v>
      </c>
      <c r="R69" s="48">
        <f>IF(($L69      =0),0,((($N69      -$L69      )/$L69      )*100))</f>
        <v>124.6958377801494</v>
      </c>
      <c r="S69" s="49">
        <f>IF(($M69      =0),0,((($O69      -$M69      )/$M69      )*100))</f>
        <v>0</v>
      </c>
      <c r="T69" s="48">
        <f>IF(($E69      =0),0,(($P69      /$E69      )*100))</f>
        <v>70.674003856041139</v>
      </c>
      <c r="U69" s="50">
        <f>IF(($E69      =0),0,(($Q69      /$E69      )*100))</f>
        <v>55.744906812339337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49792000</v>
      </c>
      <c r="C70" s="101">
        <f>C69</f>
        <v>0</v>
      </c>
      <c r="D70" s="101"/>
      <c r="E70" s="101">
        <f>$B70      +$C70      +$D70</f>
        <v>49792000</v>
      </c>
      <c r="F70" s="102">
        <f t="shared" ref="F70:O70" si="44">F69</f>
        <v>49792000</v>
      </c>
      <c r="G70" s="103">
        <f t="shared" si="44"/>
        <v>49792000</v>
      </c>
      <c r="H70" s="102">
        <f t="shared" si="44"/>
        <v>11184000</v>
      </c>
      <c r="I70" s="103">
        <f t="shared" si="44"/>
        <v>0</v>
      </c>
      <c r="J70" s="102">
        <f t="shared" si="44"/>
        <v>8794000</v>
      </c>
      <c r="K70" s="103">
        <f t="shared" si="44"/>
        <v>0</v>
      </c>
      <c r="L70" s="102">
        <f t="shared" si="44"/>
        <v>4685000</v>
      </c>
      <c r="M70" s="103">
        <f t="shared" si="44"/>
        <v>0</v>
      </c>
      <c r="N70" s="102">
        <f t="shared" si="44"/>
        <v>10527000</v>
      </c>
      <c r="O70" s="103">
        <f t="shared" si="44"/>
        <v>27756504</v>
      </c>
      <c r="P70" s="102">
        <f>$H70      +$J70      +$L70      +$N70</f>
        <v>35190000</v>
      </c>
      <c r="Q70" s="103">
        <f>$I70      +$K70      +$M70      +$O70</f>
        <v>27756504</v>
      </c>
      <c r="R70" s="57">
        <f>IF(($L70      =0),0,((($N70      -$L70      )/$L70      )*100))</f>
        <v>124.6958377801494</v>
      </c>
      <c r="S70" s="58">
        <f>IF(($M70      =0),0,((($O70      -$M70      )/$M70      )*100))</f>
        <v>0</v>
      </c>
      <c r="T70" s="57">
        <f>IF($E70   =0,0,($P70   /$E70   )*100)</f>
        <v>70.674003856041139</v>
      </c>
      <c r="U70" s="59">
        <f>IF($E70   =0,0,($Q70   /$E70 )*100)</f>
        <v>55.744906812339337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49792000</v>
      </c>
      <c r="C71" s="104">
        <f>C69</f>
        <v>0</v>
      </c>
      <c r="D71" s="104"/>
      <c r="E71" s="104">
        <f>$B71      +$C71      +$D71</f>
        <v>49792000</v>
      </c>
      <c r="F71" s="105">
        <f t="shared" ref="F71:O71" si="45">F69</f>
        <v>49792000</v>
      </c>
      <c r="G71" s="106">
        <f t="shared" si="45"/>
        <v>49792000</v>
      </c>
      <c r="H71" s="105">
        <f t="shared" si="45"/>
        <v>11184000</v>
      </c>
      <c r="I71" s="106">
        <f t="shared" si="45"/>
        <v>0</v>
      </c>
      <c r="J71" s="105">
        <f t="shared" si="45"/>
        <v>8794000</v>
      </c>
      <c r="K71" s="106">
        <f t="shared" si="45"/>
        <v>0</v>
      </c>
      <c r="L71" s="105">
        <f t="shared" si="45"/>
        <v>4685000</v>
      </c>
      <c r="M71" s="106">
        <f t="shared" si="45"/>
        <v>0</v>
      </c>
      <c r="N71" s="105">
        <f t="shared" si="45"/>
        <v>10527000</v>
      </c>
      <c r="O71" s="106">
        <f t="shared" si="45"/>
        <v>27756504</v>
      </c>
      <c r="P71" s="105">
        <f>$H71      +$J71      +$L71      +$N71</f>
        <v>35190000</v>
      </c>
      <c r="Q71" s="106">
        <f>$I71      +$K71      +$M71      +$O71</f>
        <v>27756504</v>
      </c>
      <c r="R71" s="61">
        <f>IF(($L71      =0),0,((($N71      -$L71      )/$L71      )*100))</f>
        <v>124.6958377801494</v>
      </c>
      <c r="S71" s="62">
        <f>IF(($M71      =0),0,((($O71      -$M71      )/$M71      )*100))</f>
        <v>0</v>
      </c>
      <c r="T71" s="61">
        <f>IF($E71   =0,0,($P71   /$E71   )*100)</f>
        <v>70.674003856041139</v>
      </c>
      <c r="U71" s="65">
        <f>IF($E71   =0,0,($Q71   /$E71   )*100)</f>
        <v>55.744906812339337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426228000</v>
      </c>
      <c r="C72" s="104">
        <f>SUM(C9:C14,C17:C23,C26:C29,C32,C35:C39,C42:C52,C55:C58,C61:C65,C69)</f>
        <v>-78366000</v>
      </c>
      <c r="D72" s="104"/>
      <c r="E72" s="104">
        <f>$B72      +$C72      +$D72</f>
        <v>347862000</v>
      </c>
      <c r="F72" s="105">
        <f t="shared" ref="F72:O72" si="46">SUM(F9:F14,F17:F23,F26:F29,F32,F35:F39,F42:F52,F55:F58,F61:F65,F69)</f>
        <v>347862000</v>
      </c>
      <c r="G72" s="106">
        <f t="shared" si="46"/>
        <v>203706000</v>
      </c>
      <c r="H72" s="105">
        <f t="shared" si="46"/>
        <v>30239000</v>
      </c>
      <c r="I72" s="106">
        <f t="shared" si="46"/>
        <v>0</v>
      </c>
      <c r="J72" s="105">
        <f t="shared" si="46"/>
        <v>40501000</v>
      </c>
      <c r="K72" s="106">
        <f t="shared" si="46"/>
        <v>0</v>
      </c>
      <c r="L72" s="105">
        <f t="shared" si="46"/>
        <v>16984000</v>
      </c>
      <c r="M72" s="106">
        <f t="shared" si="46"/>
        <v>0</v>
      </c>
      <c r="N72" s="105">
        <f t="shared" si="46"/>
        <v>41133000</v>
      </c>
      <c r="O72" s="106">
        <f t="shared" si="46"/>
        <v>97203129</v>
      </c>
      <c r="P72" s="105">
        <f>$H72      +$J72      +$L72      +$N72</f>
        <v>128857000</v>
      </c>
      <c r="Q72" s="106">
        <f>$I72      +$K72      +$M72      +$O72</f>
        <v>97203129</v>
      </c>
      <c r="R72" s="61">
        <f>IF(($L72      =0),0,((($N72      -$L72      )/$L72      )*100))</f>
        <v>142.18676401318888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63.25635965558206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47.717361786103503</v>
      </c>
      <c r="V72" s="105">
        <f>SUM(V9:V14,V17:V23,V26:V29,V32,V35:V39,V42:V52,V55:V58,V61:V65,V69)</f>
        <v>13501000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h5cyRsyYA94+Uuv9uBDu5h1PDXb26JWeBCjzkU07GEDAgGA7AcEWOQ6+O1rILjyZXNSRpsiKEkaCDidwi808w==" saltValue="CFE1NzMMNhhDmPejwjxbT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48000</v>
      </c>
      <c r="I10" s="94"/>
      <c r="J10" s="93">
        <v>119000</v>
      </c>
      <c r="K10" s="94"/>
      <c r="L10" s="93">
        <v>1914000</v>
      </c>
      <c r="M10" s="94"/>
      <c r="N10" s="93">
        <v>562000</v>
      </c>
      <c r="O10" s="94"/>
      <c r="P10" s="93">
        <f t="shared" ref="P10:P15" si="1">$H10      +$J10      +$L10      +$N10</f>
        <v>2643000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-70.63740856844305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99.735849056603769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48000</v>
      </c>
      <c r="I15" s="97">
        <f t="shared" si="7"/>
        <v>0</v>
      </c>
      <c r="J15" s="96">
        <f t="shared" si="7"/>
        <v>119000</v>
      </c>
      <c r="K15" s="97">
        <f t="shared" si="7"/>
        <v>0</v>
      </c>
      <c r="L15" s="96">
        <f t="shared" si="7"/>
        <v>1914000</v>
      </c>
      <c r="M15" s="97">
        <f t="shared" si="7"/>
        <v>0</v>
      </c>
      <c r="N15" s="96">
        <f t="shared" si="7"/>
        <v>562000</v>
      </c>
      <c r="O15" s="97">
        <f t="shared" si="7"/>
        <v>0</v>
      </c>
      <c r="P15" s="96">
        <f t="shared" si="1"/>
        <v>2643000</v>
      </c>
      <c r="Q15" s="97">
        <f t="shared" si="2"/>
        <v>0</v>
      </c>
      <c r="R15" s="52">
        <f t="shared" si="3"/>
        <v>-70.63740856844305</v>
      </c>
      <c r="S15" s="53">
        <f t="shared" si="4"/>
        <v>0</v>
      </c>
      <c r="T15" s="52">
        <f>IF((SUM($E9:$E13))=0,0,(P15/(SUM($E9:$E13))*100))</f>
        <v>99.735849056603769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5176000</v>
      </c>
      <c r="C32" s="92">
        <v>0</v>
      </c>
      <c r="D32" s="92"/>
      <c r="E32" s="92">
        <f>$B32      +$C32      +$D32</f>
        <v>5176000</v>
      </c>
      <c r="F32" s="93">
        <v>5176000</v>
      </c>
      <c r="G32" s="94">
        <v>5176000</v>
      </c>
      <c r="H32" s="93">
        <v>2739000</v>
      </c>
      <c r="I32" s="94"/>
      <c r="J32" s="93">
        <v>1423000</v>
      </c>
      <c r="K32" s="94"/>
      <c r="L32" s="93"/>
      <c r="M32" s="94"/>
      <c r="N32" s="93">
        <v>1014000</v>
      </c>
      <c r="O32" s="94"/>
      <c r="P32" s="93">
        <f>$H32      +$J32      +$L32      +$N32</f>
        <v>5176000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5176000</v>
      </c>
      <c r="C33" s="95">
        <f>C32</f>
        <v>0</v>
      </c>
      <c r="D33" s="95"/>
      <c r="E33" s="95">
        <f>$B33      +$C33      +$D33</f>
        <v>5176000</v>
      </c>
      <c r="F33" s="96">
        <f t="shared" ref="F33:O33" si="17">F32</f>
        <v>5176000</v>
      </c>
      <c r="G33" s="97">
        <f t="shared" si="17"/>
        <v>5176000</v>
      </c>
      <c r="H33" s="96">
        <f t="shared" si="17"/>
        <v>2739000</v>
      </c>
      <c r="I33" s="97">
        <f t="shared" si="17"/>
        <v>0</v>
      </c>
      <c r="J33" s="96">
        <f t="shared" si="17"/>
        <v>1423000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1014000</v>
      </c>
      <c r="O33" s="97">
        <f t="shared" si="17"/>
        <v>0</v>
      </c>
      <c r="P33" s="96">
        <f>$H33      +$J33      +$L33      +$N33</f>
        <v>5176000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5570000</v>
      </c>
      <c r="C35" s="92">
        <v>0</v>
      </c>
      <c r="D35" s="92"/>
      <c r="E35" s="92">
        <f t="shared" ref="E35:E40" si="18">$B35      +$C35      +$D35</f>
        <v>5570000</v>
      </c>
      <c r="F35" s="93">
        <v>5570000</v>
      </c>
      <c r="G35" s="94">
        <v>5570000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187000</v>
      </c>
      <c r="C36" s="92">
        <v>0</v>
      </c>
      <c r="D36" s="92"/>
      <c r="E36" s="92">
        <f t="shared" si="18"/>
        <v>187000</v>
      </c>
      <c r="F36" s="93">
        <v>187000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5757000</v>
      </c>
      <c r="C40" s="95">
        <f>SUM(C35:C39)</f>
        <v>0</v>
      </c>
      <c r="D40" s="95"/>
      <c r="E40" s="95">
        <f t="shared" si="18"/>
        <v>5757000</v>
      </c>
      <c r="F40" s="96">
        <f t="shared" ref="F40:O40" si="25">SUM(F35:F39)</f>
        <v>5757000</v>
      </c>
      <c r="G40" s="97">
        <f t="shared" si="25"/>
        <v>5570000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1000000</v>
      </c>
      <c r="D44" s="92"/>
      <c r="E44" s="92">
        <f t="shared" si="26"/>
        <v>31000000</v>
      </c>
      <c r="F44" s="93">
        <v>31000000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16000000</v>
      </c>
      <c r="H51" s="93">
        <v>4651000</v>
      </c>
      <c r="I51" s="94"/>
      <c r="J51" s="93"/>
      <c r="K51" s="94"/>
      <c r="L51" s="93">
        <v>1087000</v>
      </c>
      <c r="M51" s="94"/>
      <c r="N51" s="93">
        <v>10262000</v>
      </c>
      <c r="O51" s="94"/>
      <c r="P51" s="93">
        <f t="shared" si="27"/>
        <v>16000000</v>
      </c>
      <c r="Q51" s="94">
        <f t="shared" si="28"/>
        <v>0</v>
      </c>
      <c r="R51" s="48">
        <f t="shared" si="29"/>
        <v>844.06623735050596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46000000</v>
      </c>
      <c r="C53" s="95">
        <f>SUM(C42:C52)</f>
        <v>1000000</v>
      </c>
      <c r="D53" s="95"/>
      <c r="E53" s="95">
        <f t="shared" si="26"/>
        <v>47000000</v>
      </c>
      <c r="F53" s="96">
        <f t="shared" ref="F53:O53" si="33">SUM(F42:F52)</f>
        <v>47000000</v>
      </c>
      <c r="G53" s="97">
        <f t="shared" si="33"/>
        <v>16000000</v>
      </c>
      <c r="H53" s="96">
        <f t="shared" si="33"/>
        <v>4651000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1087000</v>
      </c>
      <c r="M53" s="97">
        <f t="shared" si="33"/>
        <v>0</v>
      </c>
      <c r="N53" s="96">
        <f t="shared" si="33"/>
        <v>10262000</v>
      </c>
      <c r="O53" s="97">
        <f t="shared" si="33"/>
        <v>0</v>
      </c>
      <c r="P53" s="96">
        <f t="shared" si="27"/>
        <v>16000000</v>
      </c>
      <c r="Q53" s="97">
        <f t="shared" si="28"/>
        <v>0</v>
      </c>
      <c r="R53" s="52">
        <f t="shared" si="29"/>
        <v>844.06623735050596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59583000</v>
      </c>
      <c r="C67" s="104">
        <f>SUM(C9:C14,C17:C23,C26:C29,C32,C35:C39,C42:C52,C55:C58,C61:C65)</f>
        <v>1000000</v>
      </c>
      <c r="D67" s="104"/>
      <c r="E67" s="104">
        <f t="shared" si="35"/>
        <v>60583000</v>
      </c>
      <c r="F67" s="105">
        <f t="shared" ref="F67:O67" si="43">SUM(F9:F14,F17:F23,F26:F29,F32,F35:F39,F42:F52,F55:F58,F61:F65)</f>
        <v>60583000</v>
      </c>
      <c r="G67" s="106">
        <f t="shared" si="43"/>
        <v>29396000</v>
      </c>
      <c r="H67" s="105">
        <f t="shared" si="43"/>
        <v>7438000</v>
      </c>
      <c r="I67" s="106">
        <f t="shared" si="43"/>
        <v>0</v>
      </c>
      <c r="J67" s="105">
        <f t="shared" si="43"/>
        <v>1542000</v>
      </c>
      <c r="K67" s="106">
        <f t="shared" si="43"/>
        <v>0</v>
      </c>
      <c r="L67" s="105">
        <f t="shared" si="43"/>
        <v>3001000</v>
      </c>
      <c r="M67" s="106">
        <f t="shared" si="43"/>
        <v>0</v>
      </c>
      <c r="N67" s="105">
        <f t="shared" si="43"/>
        <v>11838000</v>
      </c>
      <c r="O67" s="106">
        <f t="shared" si="43"/>
        <v>0</v>
      </c>
      <c r="P67" s="105">
        <f t="shared" si="36"/>
        <v>23819000</v>
      </c>
      <c r="Q67" s="106">
        <f t="shared" si="37"/>
        <v>0</v>
      </c>
      <c r="R67" s="61">
        <f t="shared" si="38"/>
        <v>294.46851049650115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81.0280310246292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40712000</v>
      </c>
      <c r="C69" s="92">
        <v>0</v>
      </c>
      <c r="D69" s="92"/>
      <c r="E69" s="92">
        <f>$B69      +$C69      +$D69</f>
        <v>40712000</v>
      </c>
      <c r="F69" s="93">
        <v>40712000</v>
      </c>
      <c r="G69" s="94">
        <v>40712000</v>
      </c>
      <c r="H69" s="93">
        <v>8229000</v>
      </c>
      <c r="I69" s="94"/>
      <c r="J69" s="93">
        <v>5709000</v>
      </c>
      <c r="K69" s="94"/>
      <c r="L69" s="93">
        <v>3578000</v>
      </c>
      <c r="M69" s="94"/>
      <c r="N69" s="93">
        <v>1273000</v>
      </c>
      <c r="O69" s="94"/>
      <c r="P69" s="93">
        <f>$H69      +$J69      +$L69      +$N69</f>
        <v>18789000</v>
      </c>
      <c r="Q69" s="94">
        <f>$I69      +$K69      +$M69      +$O69</f>
        <v>0</v>
      </c>
      <c r="R69" s="48">
        <f>IF(($L69      =0),0,((($N69      -$L69      )/$L69      )*100))</f>
        <v>-64.42146450531024</v>
      </c>
      <c r="S69" s="49">
        <f>IF(($M69      =0),0,((($O69      -$M69      )/$M69      )*100))</f>
        <v>0</v>
      </c>
      <c r="T69" s="48">
        <f>IF(($E69      =0),0,(($P69      /$E69      )*100))</f>
        <v>46.151011986637847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40712000</v>
      </c>
      <c r="C70" s="101">
        <f>C69</f>
        <v>0</v>
      </c>
      <c r="D70" s="101"/>
      <c r="E70" s="101">
        <f>$B70      +$C70      +$D70</f>
        <v>40712000</v>
      </c>
      <c r="F70" s="102">
        <f t="shared" ref="F70:O70" si="44">F69</f>
        <v>40712000</v>
      </c>
      <c r="G70" s="103">
        <f t="shared" si="44"/>
        <v>40712000</v>
      </c>
      <c r="H70" s="102">
        <f t="shared" si="44"/>
        <v>8229000</v>
      </c>
      <c r="I70" s="103">
        <f t="shared" si="44"/>
        <v>0</v>
      </c>
      <c r="J70" s="102">
        <f t="shared" si="44"/>
        <v>5709000</v>
      </c>
      <c r="K70" s="103">
        <f t="shared" si="44"/>
        <v>0</v>
      </c>
      <c r="L70" s="102">
        <f t="shared" si="44"/>
        <v>3578000</v>
      </c>
      <c r="M70" s="103">
        <f t="shared" si="44"/>
        <v>0</v>
      </c>
      <c r="N70" s="102">
        <f t="shared" si="44"/>
        <v>1273000</v>
      </c>
      <c r="O70" s="103">
        <f t="shared" si="44"/>
        <v>0</v>
      </c>
      <c r="P70" s="102">
        <f>$H70      +$J70      +$L70      +$N70</f>
        <v>18789000</v>
      </c>
      <c r="Q70" s="103">
        <f>$I70      +$K70      +$M70      +$O70</f>
        <v>0</v>
      </c>
      <c r="R70" s="57">
        <f>IF(($L70      =0),0,((($N70      -$L70      )/$L70      )*100))</f>
        <v>-64.42146450531024</v>
      </c>
      <c r="S70" s="58">
        <f>IF(($M70      =0),0,((($O70      -$M70      )/$M70      )*100))</f>
        <v>0</v>
      </c>
      <c r="T70" s="57">
        <f>IF($E70   =0,0,($P70   /$E70   )*100)</f>
        <v>46.151011986637847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40712000</v>
      </c>
      <c r="C71" s="104">
        <f>C69</f>
        <v>0</v>
      </c>
      <c r="D71" s="104"/>
      <c r="E71" s="104">
        <f>$B71      +$C71      +$D71</f>
        <v>40712000</v>
      </c>
      <c r="F71" s="105">
        <f t="shared" ref="F71:O71" si="45">F69</f>
        <v>40712000</v>
      </c>
      <c r="G71" s="106">
        <f t="shared" si="45"/>
        <v>40712000</v>
      </c>
      <c r="H71" s="105">
        <f t="shared" si="45"/>
        <v>8229000</v>
      </c>
      <c r="I71" s="106">
        <f t="shared" si="45"/>
        <v>0</v>
      </c>
      <c r="J71" s="105">
        <f t="shared" si="45"/>
        <v>5709000</v>
      </c>
      <c r="K71" s="106">
        <f t="shared" si="45"/>
        <v>0</v>
      </c>
      <c r="L71" s="105">
        <f t="shared" si="45"/>
        <v>3578000</v>
      </c>
      <c r="M71" s="106">
        <f t="shared" si="45"/>
        <v>0</v>
      </c>
      <c r="N71" s="105">
        <f t="shared" si="45"/>
        <v>1273000</v>
      </c>
      <c r="O71" s="106">
        <f t="shared" si="45"/>
        <v>0</v>
      </c>
      <c r="P71" s="105">
        <f>$H71      +$J71      +$L71      +$N71</f>
        <v>18789000</v>
      </c>
      <c r="Q71" s="106">
        <f>$I71      +$K71      +$M71      +$O71</f>
        <v>0</v>
      </c>
      <c r="R71" s="61">
        <f>IF(($L71      =0),0,((($N71      -$L71      )/$L71      )*100))</f>
        <v>-64.42146450531024</v>
      </c>
      <c r="S71" s="62">
        <f>IF(($M71      =0),0,((($O71      -$M71      )/$M71      )*100))</f>
        <v>0</v>
      </c>
      <c r="T71" s="61">
        <f>IF($E71   =0,0,($P71   /$E71   )*100)</f>
        <v>46.151011986637847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100295000</v>
      </c>
      <c r="C72" s="104">
        <f>SUM(C9:C14,C17:C23,C26:C29,C32,C35:C39,C42:C52,C55:C58,C61:C65,C69)</f>
        <v>1000000</v>
      </c>
      <c r="D72" s="104"/>
      <c r="E72" s="104">
        <f>$B72      +$C72      +$D72</f>
        <v>101295000</v>
      </c>
      <c r="F72" s="105">
        <f t="shared" ref="F72:O72" si="46">SUM(F9:F14,F17:F23,F26:F29,F32,F35:F39,F42:F52,F55:F58,F61:F65,F69)</f>
        <v>101295000</v>
      </c>
      <c r="G72" s="106">
        <f t="shared" si="46"/>
        <v>70108000</v>
      </c>
      <c r="H72" s="105">
        <f t="shared" si="46"/>
        <v>15667000</v>
      </c>
      <c r="I72" s="106">
        <f t="shared" si="46"/>
        <v>0</v>
      </c>
      <c r="J72" s="105">
        <f t="shared" si="46"/>
        <v>7251000</v>
      </c>
      <c r="K72" s="106">
        <f t="shared" si="46"/>
        <v>0</v>
      </c>
      <c r="L72" s="105">
        <f t="shared" si="46"/>
        <v>6579000</v>
      </c>
      <c r="M72" s="106">
        <f t="shared" si="46"/>
        <v>0</v>
      </c>
      <c r="N72" s="105">
        <f t="shared" si="46"/>
        <v>13111000</v>
      </c>
      <c r="O72" s="106">
        <f t="shared" si="46"/>
        <v>0</v>
      </c>
      <c r="P72" s="105">
        <f>$H72      +$J72      +$L72      +$N72</f>
        <v>42608000</v>
      </c>
      <c r="Q72" s="106">
        <f>$I72      +$K72      +$M72      +$O72</f>
        <v>0</v>
      </c>
      <c r="R72" s="61">
        <f>IF(($L72      =0),0,((($N72      -$L72      )/$L72      )*100))</f>
        <v>99.285605715154276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60.774804587208308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Ib20WvFLgkZwto/hldmF80tSKZkjFtj7YmLJdfFBwbYr2E2GgThcDXjLSqa31QPDL+ccYs1BQYTV+IdOZUaWw==" saltValue="AzSzYaTTegIaDdLARQHKh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42000</v>
      </c>
      <c r="I10" s="94">
        <v>19492</v>
      </c>
      <c r="J10" s="93">
        <v>66000</v>
      </c>
      <c r="K10" s="94"/>
      <c r="L10" s="93">
        <v>604000</v>
      </c>
      <c r="M10" s="94"/>
      <c r="N10" s="93">
        <v>1849000</v>
      </c>
      <c r="O10" s="94">
        <v>173912</v>
      </c>
      <c r="P10" s="93">
        <f t="shared" ref="P10:P15" si="1">$H10      +$J10      +$L10      +$N10</f>
        <v>2561000</v>
      </c>
      <c r="Q10" s="94">
        <f t="shared" ref="Q10:Q15" si="2">$I10      +$K10      +$M10      +$O10</f>
        <v>193404</v>
      </c>
      <c r="R10" s="48">
        <f t="shared" ref="R10:R15" si="3">IF(($L10      =0),0,((($N10      -$L10      )/$L10      )*100))</f>
        <v>206.12582781456953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96.64150943396227</v>
      </c>
      <c r="U10" s="50">
        <f t="shared" ref="U10:U14" si="6">IF(($E10      =0),0,(($Q10      /$E10      )*100))</f>
        <v>7.298264150943397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42000</v>
      </c>
      <c r="I15" s="97">
        <f t="shared" si="7"/>
        <v>19492</v>
      </c>
      <c r="J15" s="96">
        <f t="shared" si="7"/>
        <v>66000</v>
      </c>
      <c r="K15" s="97">
        <f t="shared" si="7"/>
        <v>0</v>
      </c>
      <c r="L15" s="96">
        <f t="shared" si="7"/>
        <v>604000</v>
      </c>
      <c r="M15" s="97">
        <f t="shared" si="7"/>
        <v>0</v>
      </c>
      <c r="N15" s="96">
        <f t="shared" si="7"/>
        <v>1849000</v>
      </c>
      <c r="O15" s="97">
        <f t="shared" si="7"/>
        <v>173912</v>
      </c>
      <c r="P15" s="96">
        <f t="shared" si="1"/>
        <v>2561000</v>
      </c>
      <c r="Q15" s="97">
        <f t="shared" si="2"/>
        <v>193404</v>
      </c>
      <c r="R15" s="52">
        <f t="shared" si="3"/>
        <v>206.12582781456953</v>
      </c>
      <c r="S15" s="53">
        <f t="shared" si="4"/>
        <v>0</v>
      </c>
      <c r="T15" s="52">
        <f>IF((SUM($E9:$E13))=0,0,(P15/(SUM($E9:$E13))*100))</f>
        <v>96.64150943396227</v>
      </c>
      <c r="U15" s="54">
        <f>IF((SUM($E9:$E13))=0,0,(Q15/(SUM($E9:$E13))*100))</f>
        <v>7.298264150943397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/>
      <c r="I32" s="94"/>
      <c r="J32" s="93"/>
      <c r="K32" s="94"/>
      <c r="L32" s="93">
        <v>137000</v>
      </c>
      <c r="M32" s="94"/>
      <c r="N32" s="93"/>
      <c r="O32" s="94"/>
      <c r="P32" s="93">
        <f>$H32      +$J32      +$L32      +$N32</f>
        <v>137000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12.744186046511627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137000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137000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12.744186046511627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893000</v>
      </c>
      <c r="C36" s="92">
        <v>0</v>
      </c>
      <c r="D36" s="92"/>
      <c r="E36" s="92">
        <f t="shared" si="18"/>
        <v>893000</v>
      </c>
      <c r="F36" s="93">
        <v>893000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893000</v>
      </c>
      <c r="C40" s="95">
        <f>SUM(C35:C39)</f>
        <v>0</v>
      </c>
      <c r="D40" s="95"/>
      <c r="E40" s="95">
        <f t="shared" si="18"/>
        <v>893000</v>
      </c>
      <c r="F40" s="96">
        <f t="shared" ref="F40:O40" si="25">SUM(F35:F39)</f>
        <v>893000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248369000</v>
      </c>
      <c r="C44" s="92">
        <v>-167499000</v>
      </c>
      <c r="D44" s="92"/>
      <c r="E44" s="92">
        <f t="shared" si="26"/>
        <v>80870000</v>
      </c>
      <c r="F44" s="93">
        <v>80870000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-13750000</v>
      </c>
      <c r="D51" s="92"/>
      <c r="E51" s="92">
        <f t="shared" si="26"/>
        <v>11250000</v>
      </c>
      <c r="F51" s="93">
        <v>11250000</v>
      </c>
      <c r="G51" s="94">
        <v>11250000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273369000</v>
      </c>
      <c r="C53" s="95">
        <f>SUM(C42:C52)</f>
        <v>-181249000</v>
      </c>
      <c r="D53" s="95"/>
      <c r="E53" s="95">
        <f t="shared" si="26"/>
        <v>92120000</v>
      </c>
      <c r="F53" s="96">
        <f t="shared" ref="F53:O53" si="33">SUM(F42:F52)</f>
        <v>92120000</v>
      </c>
      <c r="G53" s="97">
        <f t="shared" si="33"/>
        <v>11250000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277987000</v>
      </c>
      <c r="C67" s="104">
        <f>SUM(C9:C14,C17:C23,C26:C29,C32,C35:C39,C42:C52,C55:C58,C61:C65)</f>
        <v>-181249000</v>
      </c>
      <c r="D67" s="104"/>
      <c r="E67" s="104">
        <f t="shared" si="35"/>
        <v>96738000</v>
      </c>
      <c r="F67" s="105">
        <f t="shared" ref="F67:O67" si="43">SUM(F9:F14,F17:F23,F26:F29,F32,F35:F39,F42:F52,F55:F58,F61:F65)</f>
        <v>96738000</v>
      </c>
      <c r="G67" s="106">
        <f t="shared" si="43"/>
        <v>14975000</v>
      </c>
      <c r="H67" s="105">
        <f t="shared" si="43"/>
        <v>42000</v>
      </c>
      <c r="I67" s="106">
        <f t="shared" si="43"/>
        <v>19492</v>
      </c>
      <c r="J67" s="105">
        <f t="shared" si="43"/>
        <v>66000</v>
      </c>
      <c r="K67" s="106">
        <f t="shared" si="43"/>
        <v>0</v>
      </c>
      <c r="L67" s="105">
        <f t="shared" si="43"/>
        <v>741000</v>
      </c>
      <c r="M67" s="106">
        <f t="shared" si="43"/>
        <v>0</v>
      </c>
      <c r="N67" s="105">
        <f t="shared" si="43"/>
        <v>1849000</v>
      </c>
      <c r="O67" s="106">
        <f t="shared" si="43"/>
        <v>173912</v>
      </c>
      <c r="P67" s="105">
        <f t="shared" si="36"/>
        <v>2698000</v>
      </c>
      <c r="Q67" s="106">
        <f t="shared" si="37"/>
        <v>193404</v>
      </c>
      <c r="R67" s="61">
        <f t="shared" si="38"/>
        <v>149.527665317139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18.016694490818029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1.2915125208681135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26621000</v>
      </c>
      <c r="C69" s="92">
        <v>0</v>
      </c>
      <c r="D69" s="92"/>
      <c r="E69" s="92">
        <f>$B69      +$C69      +$D69</f>
        <v>26621000</v>
      </c>
      <c r="F69" s="93">
        <v>26621000</v>
      </c>
      <c r="G69" s="94">
        <v>26621000</v>
      </c>
      <c r="H69" s="93">
        <v>2678000</v>
      </c>
      <c r="I69" s="94">
        <v>2631467</v>
      </c>
      <c r="J69" s="93">
        <v>9174000</v>
      </c>
      <c r="K69" s="94"/>
      <c r="L69" s="93">
        <v>7657000</v>
      </c>
      <c r="M69" s="94"/>
      <c r="N69" s="93">
        <v>7112000</v>
      </c>
      <c r="O69" s="94"/>
      <c r="P69" s="93">
        <f>$H69      +$J69      +$L69      +$N69</f>
        <v>26621000</v>
      </c>
      <c r="Q69" s="94">
        <f>$I69      +$K69      +$M69      +$O69</f>
        <v>2631467</v>
      </c>
      <c r="R69" s="48">
        <f>IF(($L69      =0),0,((($N69      -$L69      )/$L69      )*100))</f>
        <v>-7.1176701057855567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9.8849291912399977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26621000</v>
      </c>
      <c r="C70" s="101">
        <f>C69</f>
        <v>0</v>
      </c>
      <c r="D70" s="101"/>
      <c r="E70" s="101">
        <f>$B70      +$C70      +$D70</f>
        <v>26621000</v>
      </c>
      <c r="F70" s="102">
        <f t="shared" ref="F70:O70" si="44">F69</f>
        <v>26621000</v>
      </c>
      <c r="G70" s="103">
        <f t="shared" si="44"/>
        <v>26621000</v>
      </c>
      <c r="H70" s="102">
        <f t="shared" si="44"/>
        <v>2678000</v>
      </c>
      <c r="I70" s="103">
        <f t="shared" si="44"/>
        <v>2631467</v>
      </c>
      <c r="J70" s="102">
        <f t="shared" si="44"/>
        <v>9174000</v>
      </c>
      <c r="K70" s="103">
        <f t="shared" si="44"/>
        <v>0</v>
      </c>
      <c r="L70" s="102">
        <f t="shared" si="44"/>
        <v>7657000</v>
      </c>
      <c r="M70" s="103">
        <f t="shared" si="44"/>
        <v>0</v>
      </c>
      <c r="N70" s="102">
        <f t="shared" si="44"/>
        <v>7112000</v>
      </c>
      <c r="O70" s="103">
        <f t="shared" si="44"/>
        <v>0</v>
      </c>
      <c r="P70" s="102">
        <f>$H70      +$J70      +$L70      +$N70</f>
        <v>26621000</v>
      </c>
      <c r="Q70" s="103">
        <f>$I70      +$K70      +$M70      +$O70</f>
        <v>2631467</v>
      </c>
      <c r="R70" s="57">
        <f>IF(($L70      =0),0,((($N70      -$L70      )/$L70      )*100))</f>
        <v>-7.1176701057855567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9.8849291912399977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26621000</v>
      </c>
      <c r="C71" s="104">
        <f>C69</f>
        <v>0</v>
      </c>
      <c r="D71" s="104"/>
      <c r="E71" s="104">
        <f>$B71      +$C71      +$D71</f>
        <v>26621000</v>
      </c>
      <c r="F71" s="105">
        <f t="shared" ref="F71:O71" si="45">F69</f>
        <v>26621000</v>
      </c>
      <c r="G71" s="106">
        <f t="shared" si="45"/>
        <v>26621000</v>
      </c>
      <c r="H71" s="105">
        <f t="shared" si="45"/>
        <v>2678000</v>
      </c>
      <c r="I71" s="106">
        <f t="shared" si="45"/>
        <v>2631467</v>
      </c>
      <c r="J71" s="105">
        <f t="shared" si="45"/>
        <v>9174000</v>
      </c>
      <c r="K71" s="106">
        <f t="shared" si="45"/>
        <v>0</v>
      </c>
      <c r="L71" s="105">
        <f t="shared" si="45"/>
        <v>7657000</v>
      </c>
      <c r="M71" s="106">
        <f t="shared" si="45"/>
        <v>0</v>
      </c>
      <c r="N71" s="105">
        <f t="shared" si="45"/>
        <v>7112000</v>
      </c>
      <c r="O71" s="106">
        <f t="shared" si="45"/>
        <v>0</v>
      </c>
      <c r="P71" s="105">
        <f>$H71      +$J71      +$L71      +$N71</f>
        <v>26621000</v>
      </c>
      <c r="Q71" s="106">
        <f>$I71      +$K71      +$M71      +$O71</f>
        <v>2631467</v>
      </c>
      <c r="R71" s="61">
        <f>IF(($L71      =0),0,((($N71      -$L71      )/$L71      )*100))</f>
        <v>-7.1176701057855567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9.8849291912399977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304608000</v>
      </c>
      <c r="C72" s="104">
        <f>SUM(C9:C14,C17:C23,C26:C29,C32,C35:C39,C42:C52,C55:C58,C61:C65,C69)</f>
        <v>-181249000</v>
      </c>
      <c r="D72" s="104"/>
      <c r="E72" s="104">
        <f>$B72      +$C72      +$D72</f>
        <v>123359000</v>
      </c>
      <c r="F72" s="105">
        <f t="shared" ref="F72:O72" si="46">SUM(F9:F14,F17:F23,F26:F29,F32,F35:F39,F42:F52,F55:F58,F61:F65,F69)</f>
        <v>123359000</v>
      </c>
      <c r="G72" s="106">
        <f t="shared" si="46"/>
        <v>41596000</v>
      </c>
      <c r="H72" s="105">
        <f t="shared" si="46"/>
        <v>2720000</v>
      </c>
      <c r="I72" s="106">
        <f t="shared" si="46"/>
        <v>2650959</v>
      </c>
      <c r="J72" s="105">
        <f t="shared" si="46"/>
        <v>9240000</v>
      </c>
      <c r="K72" s="106">
        <f t="shared" si="46"/>
        <v>0</v>
      </c>
      <c r="L72" s="105">
        <f t="shared" si="46"/>
        <v>8398000</v>
      </c>
      <c r="M72" s="106">
        <f t="shared" si="46"/>
        <v>0</v>
      </c>
      <c r="N72" s="105">
        <f t="shared" si="46"/>
        <v>8961000</v>
      </c>
      <c r="O72" s="106">
        <f t="shared" si="46"/>
        <v>173912</v>
      </c>
      <c r="P72" s="105">
        <f>$H72      +$J72      +$L72      +$N72</f>
        <v>29319000</v>
      </c>
      <c r="Q72" s="106">
        <f>$I72      +$K72      +$M72      +$O72</f>
        <v>2824871</v>
      </c>
      <c r="R72" s="61">
        <f>IF(($L72      =0),0,((($N72      -$L72      )/$L72      )*100))</f>
        <v>6.7039771374136707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70.485142802192513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6.7912082892585826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vCourtSZAFBFhgbyTUVTjKHEpIxKd9uVyCtXTmzbM5sKWe3WuNUY+gGu5BRDUjELP5jjQxkkpUtRTmwPWzh/g==" saltValue="bJa8F4K/NCDRQ7pN+X81d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60000</v>
      </c>
      <c r="I10" s="94"/>
      <c r="J10" s="93">
        <v>60000</v>
      </c>
      <c r="K10" s="94"/>
      <c r="L10" s="93">
        <v>101000</v>
      </c>
      <c r="M10" s="94">
        <v>171900</v>
      </c>
      <c r="N10" s="93">
        <v>2496000</v>
      </c>
      <c r="O10" s="94">
        <v>2615788</v>
      </c>
      <c r="P10" s="93">
        <f t="shared" ref="P10:P15" si="1">$H10      +$J10      +$L10      +$N10</f>
        <v>2717000</v>
      </c>
      <c r="Q10" s="94">
        <f t="shared" ref="Q10:Q15" si="2">$I10      +$K10      +$M10      +$O10</f>
        <v>2787688</v>
      </c>
      <c r="R10" s="48">
        <f t="shared" ref="R10:R15" si="3">IF(($L10      =0),0,((($N10      -$L10      )/$L10      )*100))</f>
        <v>2371.2871287128714</v>
      </c>
      <c r="S10" s="49">
        <f t="shared" ref="S10:S15" si="4">IF(($M10      =0),0,((($O10      -$M10      )/$M10      )*100))</f>
        <v>1421.6916812100058</v>
      </c>
      <c r="T10" s="48">
        <f t="shared" ref="T10:T14" si="5">IF(($E10      =0),0,(($P10      /$E10      )*100))</f>
        <v>87.645161290322577</v>
      </c>
      <c r="U10" s="50">
        <f t="shared" ref="U10:U14" si="6">IF(($E10      =0),0,(($Q10      /$E10      )*100))</f>
        <v>89.925419354838709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60000</v>
      </c>
      <c r="I15" s="97">
        <f t="shared" si="7"/>
        <v>0</v>
      </c>
      <c r="J15" s="96">
        <f t="shared" si="7"/>
        <v>60000</v>
      </c>
      <c r="K15" s="97">
        <f t="shared" si="7"/>
        <v>0</v>
      </c>
      <c r="L15" s="96">
        <f t="shared" si="7"/>
        <v>101000</v>
      </c>
      <c r="M15" s="97">
        <f t="shared" si="7"/>
        <v>171900</v>
      </c>
      <c r="N15" s="96">
        <f t="shared" si="7"/>
        <v>2496000</v>
      </c>
      <c r="O15" s="97">
        <f t="shared" si="7"/>
        <v>2615788</v>
      </c>
      <c r="P15" s="96">
        <f t="shared" si="1"/>
        <v>2717000</v>
      </c>
      <c r="Q15" s="97">
        <f t="shared" si="2"/>
        <v>2787688</v>
      </c>
      <c r="R15" s="52">
        <f t="shared" si="3"/>
        <v>2371.2871287128714</v>
      </c>
      <c r="S15" s="53">
        <f t="shared" si="4"/>
        <v>1421.6916812100058</v>
      </c>
      <c r="T15" s="52">
        <f>IF((SUM($E9:$E13))=0,0,(P15/(SUM($E9:$E13))*100))</f>
        <v>87.645161290322577</v>
      </c>
      <c r="U15" s="54">
        <f>IF((SUM($E9:$E13))=0,0,(Q15/(SUM($E9:$E13))*100))</f>
        <v>89.925419354838709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6232000</v>
      </c>
      <c r="C32" s="92">
        <v>0</v>
      </c>
      <c r="D32" s="92"/>
      <c r="E32" s="92">
        <f>$B32      +$C32      +$D32</f>
        <v>6232000</v>
      </c>
      <c r="F32" s="93">
        <v>6232000</v>
      </c>
      <c r="G32" s="94">
        <v>6232000</v>
      </c>
      <c r="H32" s="93">
        <v>5434000</v>
      </c>
      <c r="I32" s="94"/>
      <c r="J32" s="93">
        <v>798000</v>
      </c>
      <c r="K32" s="94"/>
      <c r="L32" s="93"/>
      <c r="M32" s="94">
        <v>6232000</v>
      </c>
      <c r="N32" s="93"/>
      <c r="O32" s="94"/>
      <c r="P32" s="93">
        <f>$H32      +$J32      +$L32      +$N32</f>
        <v>6232000</v>
      </c>
      <c r="Q32" s="94">
        <f>$I32      +$K32      +$M32      +$O32</f>
        <v>6232000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6232000</v>
      </c>
      <c r="C33" s="95">
        <f>C32</f>
        <v>0</v>
      </c>
      <c r="D33" s="95"/>
      <c r="E33" s="95">
        <f>$B33      +$C33      +$D33</f>
        <v>6232000</v>
      </c>
      <c r="F33" s="96">
        <f t="shared" ref="F33:O33" si="17">F32</f>
        <v>6232000</v>
      </c>
      <c r="G33" s="97">
        <f t="shared" si="17"/>
        <v>6232000</v>
      </c>
      <c r="H33" s="96">
        <f t="shared" si="17"/>
        <v>5434000</v>
      </c>
      <c r="I33" s="97">
        <f t="shared" si="17"/>
        <v>0</v>
      </c>
      <c r="J33" s="96">
        <f t="shared" si="17"/>
        <v>798000</v>
      </c>
      <c r="K33" s="97">
        <f t="shared" si="17"/>
        <v>0</v>
      </c>
      <c r="L33" s="96">
        <f t="shared" si="17"/>
        <v>0</v>
      </c>
      <c r="M33" s="97">
        <f t="shared" si="17"/>
        <v>6232000</v>
      </c>
      <c r="N33" s="96">
        <f t="shared" si="17"/>
        <v>0</v>
      </c>
      <c r="O33" s="97">
        <f t="shared" si="17"/>
        <v>0</v>
      </c>
      <c r="P33" s="96">
        <f>$H33      +$J33      +$L33      +$N33</f>
        <v>6232000</v>
      </c>
      <c r="Q33" s="97">
        <f>$I33      +$K33      +$M33      +$O33</f>
        <v>6232000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27000000</v>
      </c>
      <c r="C35" s="92">
        <v>20000000</v>
      </c>
      <c r="D35" s="92"/>
      <c r="E35" s="92">
        <f t="shared" ref="E35:E40" si="18">$B35      +$C35      +$D35</f>
        <v>47000000</v>
      </c>
      <c r="F35" s="93">
        <v>47000000</v>
      </c>
      <c r="G35" s="94">
        <v>47000000</v>
      </c>
      <c r="H35" s="93">
        <v>9892000</v>
      </c>
      <c r="I35" s="94">
        <v>11772115</v>
      </c>
      <c r="J35" s="93"/>
      <c r="K35" s="94">
        <v>4193196</v>
      </c>
      <c r="L35" s="93">
        <v>7523000</v>
      </c>
      <c r="M35" s="94">
        <v>12127135</v>
      </c>
      <c r="N35" s="93">
        <v>29585000</v>
      </c>
      <c r="O35" s="94">
        <v>9884955</v>
      </c>
      <c r="P35" s="93">
        <f t="shared" ref="P35:P40" si="19">$H35      +$J35      +$L35      +$N35</f>
        <v>47000000</v>
      </c>
      <c r="Q35" s="94">
        <f t="shared" ref="Q35:Q40" si="20">$I35      +$K35      +$M35      +$O35</f>
        <v>37977401</v>
      </c>
      <c r="R35" s="48">
        <f t="shared" ref="R35:R40" si="21">IF(($L35      =0),0,((($N35      -$L35      )/$L35      )*100))</f>
        <v>293.26066728698657</v>
      </c>
      <c r="S35" s="49">
        <f t="shared" ref="S35:S40" si="22">IF(($M35      =0),0,((($O35      -$M35      )/$M35      )*100))</f>
        <v>-18.488950605398554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80.802980851063836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8268000</v>
      </c>
      <c r="C36" s="92">
        <v>0</v>
      </c>
      <c r="D36" s="92"/>
      <c r="E36" s="92">
        <f t="shared" si="18"/>
        <v>8268000</v>
      </c>
      <c r="F36" s="93">
        <v>8268000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-3000000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38268000</v>
      </c>
      <c r="C40" s="95">
        <f>SUM(C35:C39)</f>
        <v>17000000</v>
      </c>
      <c r="D40" s="95"/>
      <c r="E40" s="95">
        <f t="shared" si="18"/>
        <v>55268000</v>
      </c>
      <c r="F40" s="96">
        <f t="shared" ref="F40:O40" si="25">SUM(F35:F39)</f>
        <v>55268000</v>
      </c>
      <c r="G40" s="97">
        <f t="shared" si="25"/>
        <v>47000000</v>
      </c>
      <c r="H40" s="96">
        <f t="shared" si="25"/>
        <v>9892000</v>
      </c>
      <c r="I40" s="97">
        <f t="shared" si="25"/>
        <v>11772115</v>
      </c>
      <c r="J40" s="96">
        <f t="shared" si="25"/>
        <v>0</v>
      </c>
      <c r="K40" s="97">
        <f t="shared" si="25"/>
        <v>4193196</v>
      </c>
      <c r="L40" s="96">
        <f t="shared" si="25"/>
        <v>7523000</v>
      </c>
      <c r="M40" s="97">
        <f t="shared" si="25"/>
        <v>12127135</v>
      </c>
      <c r="N40" s="96">
        <f t="shared" si="25"/>
        <v>29585000</v>
      </c>
      <c r="O40" s="97">
        <f t="shared" si="25"/>
        <v>9884955</v>
      </c>
      <c r="P40" s="96">
        <f t="shared" si="19"/>
        <v>47000000</v>
      </c>
      <c r="Q40" s="97">
        <f t="shared" si="20"/>
        <v>37977401</v>
      </c>
      <c r="R40" s="52">
        <f t="shared" si="21"/>
        <v>293.26066728698657</v>
      </c>
      <c r="S40" s="53">
        <f t="shared" si="22"/>
        <v>-18.488950605398554</v>
      </c>
      <c r="T40" s="52">
        <f>IF((+$E35+$E38) =0,0,(P40   /(+$E35+$E38) )*100)</f>
        <v>100</v>
      </c>
      <c r="U40" s="54">
        <f>IF((+$E35+$E38) =0,0,(Q40   /(+$E35+$E38) )*100)</f>
        <v>80.802980851063836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79000000</v>
      </c>
      <c r="C44" s="92">
        <v>-1543000</v>
      </c>
      <c r="D44" s="92"/>
      <c r="E44" s="92">
        <f t="shared" si="26"/>
        <v>77457000</v>
      </c>
      <c r="F44" s="93">
        <v>77457000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25000000</v>
      </c>
      <c r="H51" s="93">
        <v>4154000</v>
      </c>
      <c r="I51" s="94"/>
      <c r="J51" s="93"/>
      <c r="K51" s="94"/>
      <c r="L51" s="93">
        <v>7028000</v>
      </c>
      <c r="M51" s="94">
        <v>11496623</v>
      </c>
      <c r="N51" s="93">
        <v>13818000</v>
      </c>
      <c r="O51" s="94">
        <v>7100000</v>
      </c>
      <c r="P51" s="93">
        <f t="shared" si="27"/>
        <v>25000000</v>
      </c>
      <c r="Q51" s="94">
        <f t="shared" si="28"/>
        <v>18596623</v>
      </c>
      <c r="R51" s="48">
        <f t="shared" si="29"/>
        <v>96.613545816733065</v>
      </c>
      <c r="S51" s="49">
        <f t="shared" si="30"/>
        <v>-38.242734409921944</v>
      </c>
      <c r="T51" s="48">
        <f t="shared" si="31"/>
        <v>100</v>
      </c>
      <c r="U51" s="50">
        <f t="shared" si="32"/>
        <v>74.386492000000004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39000000</v>
      </c>
      <c r="C52" s="92">
        <v>-1000000</v>
      </c>
      <c r="D52" s="92"/>
      <c r="E52" s="92">
        <f t="shared" si="26"/>
        <v>38000000</v>
      </c>
      <c r="F52" s="93">
        <v>38000000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143000000</v>
      </c>
      <c r="C53" s="95">
        <f>SUM(C42:C52)</f>
        <v>-2543000</v>
      </c>
      <c r="D53" s="95"/>
      <c r="E53" s="95">
        <f t="shared" si="26"/>
        <v>140457000</v>
      </c>
      <c r="F53" s="96">
        <f t="shared" ref="F53:O53" si="33">SUM(F42:F52)</f>
        <v>140457000</v>
      </c>
      <c r="G53" s="97">
        <f t="shared" si="33"/>
        <v>25000000</v>
      </c>
      <c r="H53" s="96">
        <f t="shared" si="33"/>
        <v>4154000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7028000</v>
      </c>
      <c r="M53" s="97">
        <f t="shared" si="33"/>
        <v>11496623</v>
      </c>
      <c r="N53" s="96">
        <f t="shared" si="33"/>
        <v>13818000</v>
      </c>
      <c r="O53" s="97">
        <f t="shared" si="33"/>
        <v>7100000</v>
      </c>
      <c r="P53" s="96">
        <f t="shared" si="27"/>
        <v>25000000</v>
      </c>
      <c r="Q53" s="97">
        <f t="shared" si="28"/>
        <v>18596623</v>
      </c>
      <c r="R53" s="52">
        <f t="shared" si="29"/>
        <v>96.613545816733065</v>
      </c>
      <c r="S53" s="53">
        <f t="shared" si="30"/>
        <v>-38.242734409921944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74.386492000000004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190600000</v>
      </c>
      <c r="C67" s="104">
        <f>SUM(C9:C14,C17:C23,C26:C29,C32,C35:C39,C42:C52,C55:C58,C61:C65)</f>
        <v>14457000</v>
      </c>
      <c r="D67" s="104"/>
      <c r="E67" s="104">
        <f t="shared" si="35"/>
        <v>205057000</v>
      </c>
      <c r="F67" s="105">
        <f t="shared" ref="F67:O67" si="43">SUM(F9:F14,F17:F23,F26:F29,F32,F35:F39,F42:F52,F55:F58,F61:F65)</f>
        <v>205057000</v>
      </c>
      <c r="G67" s="106">
        <f t="shared" si="43"/>
        <v>81332000</v>
      </c>
      <c r="H67" s="105">
        <f t="shared" si="43"/>
        <v>19540000</v>
      </c>
      <c r="I67" s="106">
        <f t="shared" si="43"/>
        <v>11772115</v>
      </c>
      <c r="J67" s="105">
        <f t="shared" si="43"/>
        <v>858000</v>
      </c>
      <c r="K67" s="106">
        <f t="shared" si="43"/>
        <v>4193196</v>
      </c>
      <c r="L67" s="105">
        <f t="shared" si="43"/>
        <v>14652000</v>
      </c>
      <c r="M67" s="106">
        <f t="shared" si="43"/>
        <v>30027658</v>
      </c>
      <c r="N67" s="105">
        <f t="shared" si="43"/>
        <v>45899000</v>
      </c>
      <c r="O67" s="106">
        <f t="shared" si="43"/>
        <v>19600743</v>
      </c>
      <c r="P67" s="105">
        <f t="shared" si="36"/>
        <v>80949000</v>
      </c>
      <c r="Q67" s="106">
        <f t="shared" si="37"/>
        <v>65593712</v>
      </c>
      <c r="R67" s="61">
        <f t="shared" si="38"/>
        <v>213.26098826098826</v>
      </c>
      <c r="S67" s="62">
        <f t="shared" si="39"/>
        <v>-34.724369779354753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99.529090640830177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80.649328677519307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182445000</v>
      </c>
      <c r="C69" s="92">
        <v>0</v>
      </c>
      <c r="D69" s="92"/>
      <c r="E69" s="92">
        <f>$B69      +$C69      +$D69</f>
        <v>182445000</v>
      </c>
      <c r="F69" s="93">
        <v>182445000</v>
      </c>
      <c r="G69" s="94">
        <v>182445000</v>
      </c>
      <c r="H69" s="93">
        <v>34737000</v>
      </c>
      <c r="I69" s="94">
        <v>3634697</v>
      </c>
      <c r="J69" s="93">
        <v>51637000</v>
      </c>
      <c r="K69" s="94">
        <v>31482637</v>
      </c>
      <c r="L69" s="93">
        <v>25339000</v>
      </c>
      <c r="M69" s="94">
        <v>41491801</v>
      </c>
      <c r="N69" s="93">
        <v>69909000</v>
      </c>
      <c r="O69" s="94">
        <v>123056428</v>
      </c>
      <c r="P69" s="93">
        <f>$H69      +$J69      +$L69      +$N69</f>
        <v>181622000</v>
      </c>
      <c r="Q69" s="94">
        <f>$I69      +$K69      +$M69      +$O69</f>
        <v>199665563</v>
      </c>
      <c r="R69" s="48">
        <f>IF(($L69      =0),0,((($N69      -$L69      )/$L69      )*100))</f>
        <v>175.89486562216345</v>
      </c>
      <c r="S69" s="49">
        <f>IF(($M69      =0),0,((($O69      -$M69      )/$M69      )*100))</f>
        <v>196.58010747713749</v>
      </c>
      <c r="T69" s="48">
        <f>IF(($E69      =0),0,(($P69      /$E69      )*100))</f>
        <v>99.548905149497116</v>
      </c>
      <c r="U69" s="50">
        <f>IF(($E69      =0),0,(($Q69      /$E69      )*100))</f>
        <v>109.43876949217572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182445000</v>
      </c>
      <c r="C70" s="101">
        <f>C69</f>
        <v>0</v>
      </c>
      <c r="D70" s="101"/>
      <c r="E70" s="101">
        <f>$B70      +$C70      +$D70</f>
        <v>182445000</v>
      </c>
      <c r="F70" s="102">
        <f t="shared" ref="F70:O70" si="44">F69</f>
        <v>182445000</v>
      </c>
      <c r="G70" s="103">
        <f t="shared" si="44"/>
        <v>182445000</v>
      </c>
      <c r="H70" s="102">
        <f t="shared" si="44"/>
        <v>34737000</v>
      </c>
      <c r="I70" s="103">
        <f t="shared" si="44"/>
        <v>3634697</v>
      </c>
      <c r="J70" s="102">
        <f t="shared" si="44"/>
        <v>51637000</v>
      </c>
      <c r="K70" s="103">
        <f t="shared" si="44"/>
        <v>31482637</v>
      </c>
      <c r="L70" s="102">
        <f t="shared" si="44"/>
        <v>25339000</v>
      </c>
      <c r="M70" s="103">
        <f t="shared" si="44"/>
        <v>41491801</v>
      </c>
      <c r="N70" s="102">
        <f t="shared" si="44"/>
        <v>69909000</v>
      </c>
      <c r="O70" s="103">
        <f t="shared" si="44"/>
        <v>123056428</v>
      </c>
      <c r="P70" s="102">
        <f>$H70      +$J70      +$L70      +$N70</f>
        <v>181622000</v>
      </c>
      <c r="Q70" s="103">
        <f>$I70      +$K70      +$M70      +$O70</f>
        <v>199665563</v>
      </c>
      <c r="R70" s="57">
        <f>IF(($L70      =0),0,((($N70      -$L70      )/$L70      )*100))</f>
        <v>175.89486562216345</v>
      </c>
      <c r="S70" s="58">
        <f>IF(($M70      =0),0,((($O70      -$M70      )/$M70      )*100))</f>
        <v>196.58010747713749</v>
      </c>
      <c r="T70" s="57">
        <f>IF($E70   =0,0,($P70   /$E70   )*100)</f>
        <v>99.548905149497116</v>
      </c>
      <c r="U70" s="59">
        <f>IF($E70   =0,0,($Q70   /$E70 )*100)</f>
        <v>109.43876949217572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182445000</v>
      </c>
      <c r="C71" s="104">
        <f>C69</f>
        <v>0</v>
      </c>
      <c r="D71" s="104"/>
      <c r="E71" s="104">
        <f>$B71      +$C71      +$D71</f>
        <v>182445000</v>
      </c>
      <c r="F71" s="105">
        <f t="shared" ref="F71:O71" si="45">F69</f>
        <v>182445000</v>
      </c>
      <c r="G71" s="106">
        <f t="shared" si="45"/>
        <v>182445000</v>
      </c>
      <c r="H71" s="105">
        <f t="shared" si="45"/>
        <v>34737000</v>
      </c>
      <c r="I71" s="106">
        <f t="shared" si="45"/>
        <v>3634697</v>
      </c>
      <c r="J71" s="105">
        <f t="shared" si="45"/>
        <v>51637000</v>
      </c>
      <c r="K71" s="106">
        <f t="shared" si="45"/>
        <v>31482637</v>
      </c>
      <c r="L71" s="105">
        <f t="shared" si="45"/>
        <v>25339000</v>
      </c>
      <c r="M71" s="106">
        <f t="shared" si="45"/>
        <v>41491801</v>
      </c>
      <c r="N71" s="105">
        <f t="shared" si="45"/>
        <v>69909000</v>
      </c>
      <c r="O71" s="106">
        <f t="shared" si="45"/>
        <v>123056428</v>
      </c>
      <c r="P71" s="105">
        <f>$H71      +$J71      +$L71      +$N71</f>
        <v>181622000</v>
      </c>
      <c r="Q71" s="106">
        <f>$I71      +$K71      +$M71      +$O71</f>
        <v>199665563</v>
      </c>
      <c r="R71" s="61">
        <f>IF(($L71      =0),0,((($N71      -$L71      )/$L71      )*100))</f>
        <v>175.89486562216345</v>
      </c>
      <c r="S71" s="62">
        <f>IF(($M71      =0),0,((($O71      -$M71      )/$M71      )*100))</f>
        <v>196.58010747713749</v>
      </c>
      <c r="T71" s="61">
        <f>IF($E71   =0,0,($P71   /$E71   )*100)</f>
        <v>99.548905149497116</v>
      </c>
      <c r="U71" s="65">
        <f>IF($E71   =0,0,($Q71   /$E71   )*100)</f>
        <v>109.43876949217572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373045000</v>
      </c>
      <c r="C72" s="104">
        <f>SUM(C9:C14,C17:C23,C26:C29,C32,C35:C39,C42:C52,C55:C58,C61:C65,C69)</f>
        <v>14457000</v>
      </c>
      <c r="D72" s="104"/>
      <c r="E72" s="104">
        <f>$B72      +$C72      +$D72</f>
        <v>387502000</v>
      </c>
      <c r="F72" s="105">
        <f t="shared" ref="F72:O72" si="46">SUM(F9:F14,F17:F23,F26:F29,F32,F35:F39,F42:F52,F55:F58,F61:F65,F69)</f>
        <v>387502000</v>
      </c>
      <c r="G72" s="106">
        <f t="shared" si="46"/>
        <v>263777000</v>
      </c>
      <c r="H72" s="105">
        <f t="shared" si="46"/>
        <v>54277000</v>
      </c>
      <c r="I72" s="106">
        <f t="shared" si="46"/>
        <v>15406812</v>
      </c>
      <c r="J72" s="105">
        <f t="shared" si="46"/>
        <v>52495000</v>
      </c>
      <c r="K72" s="106">
        <f t="shared" si="46"/>
        <v>35675833</v>
      </c>
      <c r="L72" s="105">
        <f t="shared" si="46"/>
        <v>39991000</v>
      </c>
      <c r="M72" s="106">
        <f t="shared" si="46"/>
        <v>71519459</v>
      </c>
      <c r="N72" s="105">
        <f t="shared" si="46"/>
        <v>115808000</v>
      </c>
      <c r="O72" s="106">
        <f t="shared" si="46"/>
        <v>142657171</v>
      </c>
      <c r="P72" s="105">
        <f>$H72      +$J72      +$L72      +$N72</f>
        <v>262571000</v>
      </c>
      <c r="Q72" s="106">
        <f>$I72      +$K72      +$M72      +$O72</f>
        <v>265259275</v>
      </c>
      <c r="R72" s="61">
        <f>IF(($L72      =0),0,((($N72      -$L72      )/$L72      )*100))</f>
        <v>189.58515666024854</v>
      </c>
      <c r="S72" s="62">
        <f>IF(($M72      =0),0,((($O72      -$M72      )/$M72      )*100))</f>
        <v>99.466233378527093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99.542795619026677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100.56194247413535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3k//UyO9nhw/K3yztzY5YumPfZ8gvEao3jP0R2Im274vAdqXyObAIR5mpnWV2JhIYTzBhOzG6pg4Gh1WqtdWA==" saltValue="ps6ylG5o/0cVkZ6G6f83R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222000</v>
      </c>
      <c r="K10" s="94"/>
      <c r="L10" s="93">
        <v>2313000</v>
      </c>
      <c r="M10" s="94"/>
      <c r="N10" s="93">
        <v>565000</v>
      </c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-75.572849113705146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222000</v>
      </c>
      <c r="K15" s="97">
        <f t="shared" si="7"/>
        <v>0</v>
      </c>
      <c r="L15" s="96">
        <f t="shared" si="7"/>
        <v>2313000</v>
      </c>
      <c r="M15" s="97">
        <f t="shared" si="7"/>
        <v>0</v>
      </c>
      <c r="N15" s="96">
        <f t="shared" si="7"/>
        <v>565000</v>
      </c>
      <c r="O15" s="97">
        <f t="shared" si="7"/>
        <v>0</v>
      </c>
      <c r="P15" s="96">
        <f t="shared" si="1"/>
        <v>3100000</v>
      </c>
      <c r="Q15" s="97">
        <f t="shared" si="2"/>
        <v>0</v>
      </c>
      <c r="R15" s="52">
        <f t="shared" si="3"/>
        <v>-75.572849113705146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1180000</v>
      </c>
      <c r="C32" s="92">
        <v>0</v>
      </c>
      <c r="D32" s="92"/>
      <c r="E32" s="92">
        <f>$B32      +$C32      +$D32</f>
        <v>1180000</v>
      </c>
      <c r="F32" s="93">
        <v>1180000</v>
      </c>
      <c r="G32" s="94">
        <v>1180000</v>
      </c>
      <c r="H32" s="93">
        <v>303000</v>
      </c>
      <c r="I32" s="94"/>
      <c r="J32" s="93">
        <v>95000</v>
      </c>
      <c r="K32" s="94"/>
      <c r="L32" s="93">
        <v>309000</v>
      </c>
      <c r="M32" s="94"/>
      <c r="N32" s="93">
        <v>473000</v>
      </c>
      <c r="O32" s="94"/>
      <c r="P32" s="93">
        <f>$H32      +$J32      +$L32      +$N32</f>
        <v>1180000</v>
      </c>
      <c r="Q32" s="94">
        <f>$I32      +$K32      +$M32      +$O32</f>
        <v>0</v>
      </c>
      <c r="R32" s="48">
        <f>IF(($L32      =0),0,((($N32      -$L32      )/$L32      )*100))</f>
        <v>53.074433656957929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1180000</v>
      </c>
      <c r="C33" s="95">
        <f>C32</f>
        <v>0</v>
      </c>
      <c r="D33" s="95"/>
      <c r="E33" s="95">
        <f>$B33      +$C33      +$D33</f>
        <v>1180000</v>
      </c>
      <c r="F33" s="96">
        <f t="shared" ref="F33:O33" si="17">F32</f>
        <v>1180000</v>
      </c>
      <c r="G33" s="97">
        <f t="shared" si="17"/>
        <v>1180000</v>
      </c>
      <c r="H33" s="96">
        <f t="shared" si="17"/>
        <v>303000</v>
      </c>
      <c r="I33" s="97">
        <f t="shared" si="17"/>
        <v>0</v>
      </c>
      <c r="J33" s="96">
        <f t="shared" si="17"/>
        <v>95000</v>
      </c>
      <c r="K33" s="97">
        <f t="shared" si="17"/>
        <v>0</v>
      </c>
      <c r="L33" s="96">
        <f t="shared" si="17"/>
        <v>309000</v>
      </c>
      <c r="M33" s="97">
        <f t="shared" si="17"/>
        <v>0</v>
      </c>
      <c r="N33" s="96">
        <f t="shared" si="17"/>
        <v>473000</v>
      </c>
      <c r="O33" s="97">
        <f t="shared" si="17"/>
        <v>0</v>
      </c>
      <c r="P33" s="96">
        <f>$H33      +$J33      +$L33      +$N33</f>
        <v>1180000</v>
      </c>
      <c r="Q33" s="97">
        <f>$I33      +$K33      +$M33      +$O33</f>
        <v>0</v>
      </c>
      <c r="R33" s="52">
        <f>IF(($L33      =0),0,((($N33      -$L33      )/$L33      )*100))</f>
        <v>53.074433656957929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8500000</v>
      </c>
      <c r="C35" s="92">
        <v>-5500000</v>
      </c>
      <c r="D35" s="92"/>
      <c r="E35" s="92">
        <f t="shared" ref="E35:E40" si="18">$B35      +$C35      +$D35</f>
        <v>3000000</v>
      </c>
      <c r="F35" s="93">
        <v>3000000</v>
      </c>
      <c r="G35" s="94">
        <v>3000000</v>
      </c>
      <c r="H35" s="93"/>
      <c r="I35" s="94">
        <v>425109</v>
      </c>
      <c r="J35" s="93">
        <v>2597000</v>
      </c>
      <c r="K35" s="94">
        <v>622116</v>
      </c>
      <c r="L35" s="93"/>
      <c r="M35" s="94">
        <v>840220</v>
      </c>
      <c r="N35" s="93">
        <v>403000</v>
      </c>
      <c r="O35" s="94">
        <v>624189</v>
      </c>
      <c r="P35" s="93">
        <f t="shared" ref="P35:P40" si="19">$H35      +$J35      +$L35      +$N35</f>
        <v>3000000</v>
      </c>
      <c r="Q35" s="94">
        <f t="shared" ref="Q35:Q40" si="20">$I35      +$K35      +$M35      +$O35</f>
        <v>2511634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-25.71124229368499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83.721133333333327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8159000</v>
      </c>
      <c r="C36" s="92">
        <v>0</v>
      </c>
      <c r="D36" s="92"/>
      <c r="E36" s="92">
        <f t="shared" si="18"/>
        <v>8159000</v>
      </c>
      <c r="F36" s="93">
        <v>8159000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16659000</v>
      </c>
      <c r="C40" s="95">
        <f>SUM(C35:C39)</f>
        <v>-5500000</v>
      </c>
      <c r="D40" s="95"/>
      <c r="E40" s="95">
        <f t="shared" si="18"/>
        <v>11159000</v>
      </c>
      <c r="F40" s="96">
        <f t="shared" ref="F40:O40" si="25">SUM(F35:F39)</f>
        <v>11159000</v>
      </c>
      <c r="G40" s="97">
        <f t="shared" si="25"/>
        <v>3000000</v>
      </c>
      <c r="H40" s="96">
        <f t="shared" si="25"/>
        <v>0</v>
      </c>
      <c r="I40" s="97">
        <f t="shared" si="25"/>
        <v>425109</v>
      </c>
      <c r="J40" s="96">
        <f t="shared" si="25"/>
        <v>2597000</v>
      </c>
      <c r="K40" s="97">
        <f t="shared" si="25"/>
        <v>622116</v>
      </c>
      <c r="L40" s="96">
        <f t="shared" si="25"/>
        <v>0</v>
      </c>
      <c r="M40" s="97">
        <f t="shared" si="25"/>
        <v>840220</v>
      </c>
      <c r="N40" s="96">
        <f t="shared" si="25"/>
        <v>403000</v>
      </c>
      <c r="O40" s="97">
        <f t="shared" si="25"/>
        <v>624189</v>
      </c>
      <c r="P40" s="96">
        <f t="shared" si="19"/>
        <v>3000000</v>
      </c>
      <c r="Q40" s="97">
        <f t="shared" si="20"/>
        <v>2511634</v>
      </c>
      <c r="R40" s="52">
        <f t="shared" si="21"/>
        <v>0</v>
      </c>
      <c r="S40" s="53">
        <f t="shared" si="22"/>
        <v>-25.71124229368499</v>
      </c>
      <c r="T40" s="52">
        <f>IF((+$E35+$E38) =0,0,(P40   /(+$E35+$E38) )*100)</f>
        <v>100</v>
      </c>
      <c r="U40" s="54">
        <f>IF((+$E35+$E38) =0,0,(Q40   /(+$E35+$E38) )*100)</f>
        <v>83.721133333333327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5000000</v>
      </c>
      <c r="C43" s="92">
        <v>0</v>
      </c>
      <c r="D43" s="92"/>
      <c r="E43" s="92">
        <f t="shared" si="26"/>
        <v>5000000</v>
      </c>
      <c r="F43" s="93">
        <v>5000000</v>
      </c>
      <c r="G43" s="94">
        <v>5000000</v>
      </c>
      <c r="H43" s="93"/>
      <c r="I43" s="94"/>
      <c r="J43" s="93">
        <v>3324000</v>
      </c>
      <c r="K43" s="94"/>
      <c r="L43" s="93"/>
      <c r="M43" s="94"/>
      <c r="N43" s="93">
        <v>1676000</v>
      </c>
      <c r="O43" s="94"/>
      <c r="P43" s="93">
        <f t="shared" si="27"/>
        <v>5000000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100</v>
      </c>
      <c r="U43" s="50">
        <f t="shared" si="32"/>
        <v>0</v>
      </c>
      <c r="V43" s="93">
        <v>3726000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1470000</v>
      </c>
      <c r="D44" s="92"/>
      <c r="E44" s="92">
        <f t="shared" si="26"/>
        <v>1470000</v>
      </c>
      <c r="F44" s="93">
        <v>1470000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22260000</v>
      </c>
      <c r="C51" s="92">
        <v>0</v>
      </c>
      <c r="D51" s="92"/>
      <c r="E51" s="92">
        <f t="shared" si="26"/>
        <v>22260000</v>
      </c>
      <c r="F51" s="93">
        <v>22260000</v>
      </c>
      <c r="G51" s="94">
        <v>22260000</v>
      </c>
      <c r="H51" s="93">
        <v>2789000</v>
      </c>
      <c r="I51" s="94"/>
      <c r="J51" s="93">
        <v>2978000</v>
      </c>
      <c r="K51" s="94"/>
      <c r="L51" s="93">
        <v>4597000</v>
      </c>
      <c r="M51" s="94"/>
      <c r="N51" s="93">
        <v>579000</v>
      </c>
      <c r="O51" s="94"/>
      <c r="P51" s="93">
        <f t="shared" si="27"/>
        <v>10943000</v>
      </c>
      <c r="Q51" s="94">
        <f t="shared" si="28"/>
        <v>0</v>
      </c>
      <c r="R51" s="48">
        <f t="shared" si="29"/>
        <v>-87.404829236458554</v>
      </c>
      <c r="S51" s="49">
        <f t="shared" si="30"/>
        <v>0</v>
      </c>
      <c r="T51" s="48">
        <f t="shared" si="31"/>
        <v>49.159928122192277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27260000</v>
      </c>
      <c r="C53" s="95">
        <f>SUM(C42:C52)</f>
        <v>1470000</v>
      </c>
      <c r="D53" s="95"/>
      <c r="E53" s="95">
        <f t="shared" si="26"/>
        <v>28730000</v>
      </c>
      <c r="F53" s="96">
        <f t="shared" ref="F53:O53" si="33">SUM(F42:F52)</f>
        <v>28730000</v>
      </c>
      <c r="G53" s="97">
        <f t="shared" si="33"/>
        <v>27260000</v>
      </c>
      <c r="H53" s="96">
        <f t="shared" si="33"/>
        <v>2789000</v>
      </c>
      <c r="I53" s="97">
        <f t="shared" si="33"/>
        <v>0</v>
      </c>
      <c r="J53" s="96">
        <f t="shared" si="33"/>
        <v>6302000</v>
      </c>
      <c r="K53" s="97">
        <f t="shared" si="33"/>
        <v>0</v>
      </c>
      <c r="L53" s="96">
        <f t="shared" si="33"/>
        <v>4597000</v>
      </c>
      <c r="M53" s="97">
        <f t="shared" si="33"/>
        <v>0</v>
      </c>
      <c r="N53" s="96">
        <f t="shared" si="33"/>
        <v>2255000</v>
      </c>
      <c r="O53" s="97">
        <f t="shared" si="33"/>
        <v>0</v>
      </c>
      <c r="P53" s="96">
        <f t="shared" si="27"/>
        <v>15943000</v>
      </c>
      <c r="Q53" s="97">
        <f t="shared" si="28"/>
        <v>0</v>
      </c>
      <c r="R53" s="52">
        <f t="shared" si="29"/>
        <v>-50.946269306069183</v>
      </c>
      <c r="S53" s="53">
        <f t="shared" si="30"/>
        <v>0</v>
      </c>
      <c r="T53" s="52">
        <f>IF((+$E43+$E45+$E47+$E48+$E51) =0,0,(P53   /(+$E43+$E45+$E47+$E48+$E51) )*100)</f>
        <v>58.484959647835652</v>
      </c>
      <c r="U53" s="54">
        <f>IF((+$E43+$E45+$E47+$E48+$E51) =0,0,(Q53   /(+$E43+$E45+$E47+$E48+$E51) )*100)</f>
        <v>0</v>
      </c>
      <c r="V53" s="96">
        <f>SUM(V42:V52)</f>
        <v>3726000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48199000</v>
      </c>
      <c r="C67" s="104">
        <f>SUM(C9:C14,C17:C23,C26:C29,C32,C35:C39,C42:C52,C55:C58,C61:C65)</f>
        <v>-4030000</v>
      </c>
      <c r="D67" s="104"/>
      <c r="E67" s="104">
        <f t="shared" si="35"/>
        <v>44169000</v>
      </c>
      <c r="F67" s="105">
        <f t="shared" ref="F67:O67" si="43">SUM(F9:F14,F17:F23,F26:F29,F32,F35:F39,F42:F52,F55:F58,F61:F65)</f>
        <v>44169000</v>
      </c>
      <c r="G67" s="106">
        <f t="shared" si="43"/>
        <v>34540000</v>
      </c>
      <c r="H67" s="105">
        <f t="shared" si="43"/>
        <v>3092000</v>
      </c>
      <c r="I67" s="106">
        <f t="shared" si="43"/>
        <v>425109</v>
      </c>
      <c r="J67" s="105">
        <f t="shared" si="43"/>
        <v>9216000</v>
      </c>
      <c r="K67" s="106">
        <f t="shared" si="43"/>
        <v>622116</v>
      </c>
      <c r="L67" s="105">
        <f t="shared" si="43"/>
        <v>7219000</v>
      </c>
      <c r="M67" s="106">
        <f t="shared" si="43"/>
        <v>840220</v>
      </c>
      <c r="N67" s="105">
        <f t="shared" si="43"/>
        <v>3696000</v>
      </c>
      <c r="O67" s="106">
        <f t="shared" si="43"/>
        <v>624189</v>
      </c>
      <c r="P67" s="105">
        <f t="shared" si="36"/>
        <v>23223000</v>
      </c>
      <c r="Q67" s="106">
        <f t="shared" si="37"/>
        <v>2511634</v>
      </c>
      <c r="R67" s="61">
        <f t="shared" si="38"/>
        <v>-48.801773098767143</v>
      </c>
      <c r="S67" s="62">
        <f t="shared" si="39"/>
        <v>-25.71124229368499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67.235089751013319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7.2716676317313267</v>
      </c>
      <c r="V67" s="105">
        <f>SUM(V9:V14,V17:V23,V26:V29,V32,V35:V39,V42:V52,V55:V58,V61:V65)</f>
        <v>3726000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22033000</v>
      </c>
      <c r="C69" s="92">
        <v>-1724000</v>
      </c>
      <c r="D69" s="92"/>
      <c r="E69" s="92">
        <f>$B69      +$C69      +$D69</f>
        <v>20309000</v>
      </c>
      <c r="F69" s="93">
        <v>20309000</v>
      </c>
      <c r="G69" s="94">
        <v>20309000</v>
      </c>
      <c r="H69" s="93">
        <v>984000</v>
      </c>
      <c r="I69" s="94"/>
      <c r="J69" s="93">
        <v>6105000</v>
      </c>
      <c r="K69" s="94"/>
      <c r="L69" s="93">
        <v>4946000</v>
      </c>
      <c r="M69" s="94"/>
      <c r="N69" s="93">
        <v>8274000</v>
      </c>
      <c r="O69" s="94"/>
      <c r="P69" s="93">
        <f>$H69      +$J69      +$L69      +$N69</f>
        <v>20309000</v>
      </c>
      <c r="Q69" s="94">
        <f>$I69      +$K69      +$M69      +$O69</f>
        <v>0</v>
      </c>
      <c r="R69" s="48">
        <f>IF(($L69      =0),0,((($N69      -$L69      )/$L69      )*100))</f>
        <v>67.286696320258798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22033000</v>
      </c>
      <c r="C70" s="101">
        <f>C69</f>
        <v>-1724000</v>
      </c>
      <c r="D70" s="101"/>
      <c r="E70" s="101">
        <f>$B70      +$C70      +$D70</f>
        <v>20309000</v>
      </c>
      <c r="F70" s="102">
        <f t="shared" ref="F70:O70" si="44">F69</f>
        <v>20309000</v>
      </c>
      <c r="G70" s="103">
        <f t="shared" si="44"/>
        <v>20309000</v>
      </c>
      <c r="H70" s="102">
        <f t="shared" si="44"/>
        <v>984000</v>
      </c>
      <c r="I70" s="103">
        <f t="shared" si="44"/>
        <v>0</v>
      </c>
      <c r="J70" s="102">
        <f t="shared" si="44"/>
        <v>6105000</v>
      </c>
      <c r="K70" s="103">
        <f t="shared" si="44"/>
        <v>0</v>
      </c>
      <c r="L70" s="102">
        <f t="shared" si="44"/>
        <v>4946000</v>
      </c>
      <c r="M70" s="103">
        <f t="shared" si="44"/>
        <v>0</v>
      </c>
      <c r="N70" s="102">
        <f t="shared" si="44"/>
        <v>8274000</v>
      </c>
      <c r="O70" s="103">
        <f t="shared" si="44"/>
        <v>0</v>
      </c>
      <c r="P70" s="102">
        <f>$H70      +$J70      +$L70      +$N70</f>
        <v>20309000</v>
      </c>
      <c r="Q70" s="103">
        <f>$I70      +$K70      +$M70      +$O70</f>
        <v>0</v>
      </c>
      <c r="R70" s="57">
        <f>IF(($L70      =0),0,((($N70      -$L70      )/$L70      )*100))</f>
        <v>67.286696320258798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22033000</v>
      </c>
      <c r="C71" s="104">
        <f>C69</f>
        <v>-1724000</v>
      </c>
      <c r="D71" s="104"/>
      <c r="E71" s="104">
        <f>$B71      +$C71      +$D71</f>
        <v>20309000</v>
      </c>
      <c r="F71" s="105">
        <f t="shared" ref="F71:O71" si="45">F69</f>
        <v>20309000</v>
      </c>
      <c r="G71" s="106">
        <f t="shared" si="45"/>
        <v>20309000</v>
      </c>
      <c r="H71" s="105">
        <f t="shared" si="45"/>
        <v>984000</v>
      </c>
      <c r="I71" s="106">
        <f t="shared" si="45"/>
        <v>0</v>
      </c>
      <c r="J71" s="105">
        <f t="shared" si="45"/>
        <v>6105000</v>
      </c>
      <c r="K71" s="106">
        <f t="shared" si="45"/>
        <v>0</v>
      </c>
      <c r="L71" s="105">
        <f t="shared" si="45"/>
        <v>4946000</v>
      </c>
      <c r="M71" s="106">
        <f t="shared" si="45"/>
        <v>0</v>
      </c>
      <c r="N71" s="105">
        <f t="shared" si="45"/>
        <v>8274000</v>
      </c>
      <c r="O71" s="106">
        <f t="shared" si="45"/>
        <v>0</v>
      </c>
      <c r="P71" s="105">
        <f>$H71      +$J71      +$L71      +$N71</f>
        <v>20309000</v>
      </c>
      <c r="Q71" s="106">
        <f>$I71      +$K71      +$M71      +$O71</f>
        <v>0</v>
      </c>
      <c r="R71" s="61">
        <f>IF(($L71      =0),0,((($N71      -$L71      )/$L71      )*100))</f>
        <v>67.286696320258798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70232000</v>
      </c>
      <c r="C72" s="104">
        <f>SUM(C9:C14,C17:C23,C26:C29,C32,C35:C39,C42:C52,C55:C58,C61:C65,C69)</f>
        <v>-5754000</v>
      </c>
      <c r="D72" s="104"/>
      <c r="E72" s="104">
        <f>$B72      +$C72      +$D72</f>
        <v>64478000</v>
      </c>
      <c r="F72" s="105">
        <f t="shared" ref="F72:O72" si="46">SUM(F9:F14,F17:F23,F26:F29,F32,F35:F39,F42:F52,F55:F58,F61:F65,F69)</f>
        <v>64478000</v>
      </c>
      <c r="G72" s="106">
        <f t="shared" si="46"/>
        <v>54849000</v>
      </c>
      <c r="H72" s="105">
        <f t="shared" si="46"/>
        <v>4076000</v>
      </c>
      <c r="I72" s="106">
        <f t="shared" si="46"/>
        <v>425109</v>
      </c>
      <c r="J72" s="105">
        <f t="shared" si="46"/>
        <v>15321000</v>
      </c>
      <c r="K72" s="106">
        <f t="shared" si="46"/>
        <v>622116</v>
      </c>
      <c r="L72" s="105">
        <f t="shared" si="46"/>
        <v>12165000</v>
      </c>
      <c r="M72" s="106">
        <f t="shared" si="46"/>
        <v>840220</v>
      </c>
      <c r="N72" s="105">
        <f t="shared" si="46"/>
        <v>11970000</v>
      </c>
      <c r="O72" s="106">
        <f t="shared" si="46"/>
        <v>624189</v>
      </c>
      <c r="P72" s="105">
        <f>$H72      +$J72      +$L72      +$N72</f>
        <v>43532000</v>
      </c>
      <c r="Q72" s="106">
        <f>$I72      +$K72      +$M72      +$O72</f>
        <v>2511634</v>
      </c>
      <c r="R72" s="61">
        <f>IF(($L72      =0),0,((($N72      -$L72      )/$L72      )*100))</f>
        <v>-1.6029593094944512</v>
      </c>
      <c r="S72" s="62">
        <f>IF(($M72      =0),0,((($O72      -$M72      )/$M72      )*100))</f>
        <v>-25.71124229368499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79.366989370818061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4.5791792010793264</v>
      </c>
      <c r="V72" s="105">
        <f>SUM(V9:V14,V17:V23,V26:V29,V32,V35:V39,V42:V52,V55:V58,V61:V65,V69)</f>
        <v>3726000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bYIzo7qTYMzsjXd3XyHlwJt9cIY7AVHKJBZU18/2ag+eBGKuWN80GyHcpm5Kcz83JXP9JYOlO83cowENlOYgQ==" saltValue="ly8IiIimgr7BZ9Rp2gO3J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540000</v>
      </c>
      <c r="I10" s="94">
        <v>400000</v>
      </c>
      <c r="J10" s="93">
        <v>2253000</v>
      </c>
      <c r="K10" s="94"/>
      <c r="L10" s="93">
        <v>272000</v>
      </c>
      <c r="M10" s="94">
        <v>71126</v>
      </c>
      <c r="N10" s="93">
        <v>35000</v>
      </c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471126</v>
      </c>
      <c r="R10" s="48">
        <f t="shared" ref="R10:R15" si="3">IF(($L10      =0),0,((($N10      -$L10      )/$L10      )*100))</f>
        <v>-87.132352941176478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15.197612903225806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540000</v>
      </c>
      <c r="I15" s="97">
        <f t="shared" si="7"/>
        <v>400000</v>
      </c>
      <c r="J15" s="96">
        <f t="shared" si="7"/>
        <v>2253000</v>
      </c>
      <c r="K15" s="97">
        <f t="shared" si="7"/>
        <v>0</v>
      </c>
      <c r="L15" s="96">
        <f t="shared" si="7"/>
        <v>272000</v>
      </c>
      <c r="M15" s="97">
        <f t="shared" si="7"/>
        <v>71126</v>
      </c>
      <c r="N15" s="96">
        <f t="shared" si="7"/>
        <v>35000</v>
      </c>
      <c r="O15" s="97">
        <f t="shared" si="7"/>
        <v>0</v>
      </c>
      <c r="P15" s="96">
        <f t="shared" si="1"/>
        <v>3100000</v>
      </c>
      <c r="Q15" s="97">
        <f t="shared" si="2"/>
        <v>471126</v>
      </c>
      <c r="R15" s="52">
        <f t="shared" si="3"/>
        <v>-87.132352941176478</v>
      </c>
      <c r="S15" s="53">
        <f t="shared" si="4"/>
        <v>-100</v>
      </c>
      <c r="T15" s="52">
        <f>IF((SUM($E9:$E13))=0,0,(P15/(SUM($E9:$E13))*100))</f>
        <v>100</v>
      </c>
      <c r="U15" s="54">
        <f>IF((SUM($E9:$E13))=0,0,(Q15/(SUM($E9:$E13))*100))</f>
        <v>15.197612903225806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1134000</v>
      </c>
      <c r="C32" s="92">
        <v>0</v>
      </c>
      <c r="D32" s="92"/>
      <c r="E32" s="92">
        <f>$B32      +$C32      +$D32</f>
        <v>1134000</v>
      </c>
      <c r="F32" s="93">
        <v>1134000</v>
      </c>
      <c r="G32" s="94">
        <v>1134000</v>
      </c>
      <c r="H32" s="93"/>
      <c r="I32" s="94"/>
      <c r="J32" s="93">
        <v>411000</v>
      </c>
      <c r="K32" s="94"/>
      <c r="L32" s="93">
        <v>322000</v>
      </c>
      <c r="M32" s="94"/>
      <c r="N32" s="93">
        <v>401000</v>
      </c>
      <c r="O32" s="94"/>
      <c r="P32" s="93">
        <f>$H32      +$J32      +$L32      +$N32</f>
        <v>1134000</v>
      </c>
      <c r="Q32" s="94">
        <f>$I32      +$K32      +$M32      +$O32</f>
        <v>0</v>
      </c>
      <c r="R32" s="48">
        <f>IF(($L32      =0),0,((($N32      -$L32      )/$L32      )*100))</f>
        <v>24.534161490683228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1134000</v>
      </c>
      <c r="C33" s="95">
        <f>C32</f>
        <v>0</v>
      </c>
      <c r="D33" s="95"/>
      <c r="E33" s="95">
        <f>$B33      +$C33      +$D33</f>
        <v>1134000</v>
      </c>
      <c r="F33" s="96">
        <f t="shared" ref="F33:O33" si="17">F32</f>
        <v>1134000</v>
      </c>
      <c r="G33" s="97">
        <f t="shared" si="17"/>
        <v>1134000</v>
      </c>
      <c r="H33" s="96">
        <f t="shared" si="17"/>
        <v>0</v>
      </c>
      <c r="I33" s="97">
        <f t="shared" si="17"/>
        <v>0</v>
      </c>
      <c r="J33" s="96">
        <f t="shared" si="17"/>
        <v>411000</v>
      </c>
      <c r="K33" s="97">
        <f t="shared" si="17"/>
        <v>0</v>
      </c>
      <c r="L33" s="96">
        <f t="shared" si="17"/>
        <v>322000</v>
      </c>
      <c r="M33" s="97">
        <f t="shared" si="17"/>
        <v>0</v>
      </c>
      <c r="N33" s="96">
        <f t="shared" si="17"/>
        <v>401000</v>
      </c>
      <c r="O33" s="97">
        <f t="shared" si="17"/>
        <v>0</v>
      </c>
      <c r="P33" s="96">
        <f>$H33      +$J33      +$L33      +$N33</f>
        <v>1134000</v>
      </c>
      <c r="Q33" s="97">
        <f>$I33      +$K33      +$M33      +$O33</f>
        <v>0</v>
      </c>
      <c r="R33" s="52">
        <f>IF(($L33      =0),0,((($N33      -$L33      )/$L33      )*100))</f>
        <v>24.534161490683228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3170000</v>
      </c>
      <c r="D35" s="92"/>
      <c r="E35" s="92">
        <f t="shared" ref="E35:E40" si="18">$B35      +$C35      +$D35</f>
        <v>3170000</v>
      </c>
      <c r="F35" s="93">
        <v>3170000</v>
      </c>
      <c r="G35" s="94">
        <v>3170000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4030000</v>
      </c>
      <c r="C36" s="92">
        <v>0</v>
      </c>
      <c r="D36" s="92"/>
      <c r="E36" s="92">
        <f t="shared" si="18"/>
        <v>4030000</v>
      </c>
      <c r="F36" s="93">
        <v>4030000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4030000</v>
      </c>
      <c r="C40" s="95">
        <f>SUM(C35:C39)</f>
        <v>3170000</v>
      </c>
      <c r="D40" s="95"/>
      <c r="E40" s="95">
        <f t="shared" si="18"/>
        <v>7200000</v>
      </c>
      <c r="F40" s="96">
        <f t="shared" ref="F40:O40" si="25">SUM(F35:F39)</f>
        <v>7200000</v>
      </c>
      <c r="G40" s="97">
        <f t="shared" si="25"/>
        <v>3170000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14000000</v>
      </c>
      <c r="C44" s="92">
        <v>10920000</v>
      </c>
      <c r="D44" s="92"/>
      <c r="E44" s="92">
        <f t="shared" si="26"/>
        <v>24920000</v>
      </c>
      <c r="F44" s="93">
        <v>24920000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>
        <v>2047000</v>
      </c>
      <c r="I51" s="94">
        <v>858861</v>
      </c>
      <c r="J51" s="93">
        <v>2197000</v>
      </c>
      <c r="K51" s="94"/>
      <c r="L51" s="93">
        <v>1990000</v>
      </c>
      <c r="M51" s="94"/>
      <c r="N51" s="93">
        <v>415000</v>
      </c>
      <c r="O51" s="94"/>
      <c r="P51" s="93">
        <f t="shared" si="27"/>
        <v>6649000</v>
      </c>
      <c r="Q51" s="94">
        <f t="shared" si="28"/>
        <v>858861</v>
      </c>
      <c r="R51" s="48">
        <f t="shared" si="29"/>
        <v>-79.145728643216088</v>
      </c>
      <c r="S51" s="49">
        <f t="shared" si="30"/>
        <v>0</v>
      </c>
      <c r="T51" s="48">
        <f t="shared" si="31"/>
        <v>44.326666666666661</v>
      </c>
      <c r="U51" s="50">
        <f t="shared" si="32"/>
        <v>5.7257400000000001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29000000</v>
      </c>
      <c r="C53" s="95">
        <f>SUM(C42:C52)</f>
        <v>10920000</v>
      </c>
      <c r="D53" s="95"/>
      <c r="E53" s="95">
        <f t="shared" si="26"/>
        <v>39920000</v>
      </c>
      <c r="F53" s="96">
        <f t="shared" ref="F53:O53" si="33">SUM(F42:F52)</f>
        <v>39920000</v>
      </c>
      <c r="G53" s="97">
        <f t="shared" si="33"/>
        <v>15000000</v>
      </c>
      <c r="H53" s="96">
        <f t="shared" si="33"/>
        <v>2047000</v>
      </c>
      <c r="I53" s="97">
        <f t="shared" si="33"/>
        <v>858861</v>
      </c>
      <c r="J53" s="96">
        <f t="shared" si="33"/>
        <v>2197000</v>
      </c>
      <c r="K53" s="97">
        <f t="shared" si="33"/>
        <v>0</v>
      </c>
      <c r="L53" s="96">
        <f t="shared" si="33"/>
        <v>1990000</v>
      </c>
      <c r="M53" s="97">
        <f t="shared" si="33"/>
        <v>0</v>
      </c>
      <c r="N53" s="96">
        <f t="shared" si="33"/>
        <v>415000</v>
      </c>
      <c r="O53" s="97">
        <f t="shared" si="33"/>
        <v>0</v>
      </c>
      <c r="P53" s="96">
        <f t="shared" si="27"/>
        <v>6649000</v>
      </c>
      <c r="Q53" s="97">
        <f t="shared" si="28"/>
        <v>858861</v>
      </c>
      <c r="R53" s="52">
        <f t="shared" si="29"/>
        <v>-79.145728643216088</v>
      </c>
      <c r="S53" s="53">
        <f t="shared" si="30"/>
        <v>0</v>
      </c>
      <c r="T53" s="52">
        <f>IF((+$E43+$E45+$E47+$E48+$E51) =0,0,(P53   /(+$E43+$E45+$E47+$E48+$E51) )*100)</f>
        <v>44.326666666666661</v>
      </c>
      <c r="U53" s="54">
        <f>IF((+$E43+$E45+$E47+$E48+$E51) =0,0,(Q53   /(+$E43+$E45+$E47+$E48+$E51) )*100)</f>
        <v>5.7257400000000001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37264000</v>
      </c>
      <c r="C67" s="104">
        <f>SUM(C9:C14,C17:C23,C26:C29,C32,C35:C39,C42:C52,C55:C58,C61:C65)</f>
        <v>14090000</v>
      </c>
      <c r="D67" s="104"/>
      <c r="E67" s="104">
        <f t="shared" si="35"/>
        <v>51354000</v>
      </c>
      <c r="F67" s="105">
        <f t="shared" ref="F67:O67" si="43">SUM(F9:F14,F17:F23,F26:F29,F32,F35:F39,F42:F52,F55:F58,F61:F65)</f>
        <v>51354000</v>
      </c>
      <c r="G67" s="106">
        <f t="shared" si="43"/>
        <v>22404000</v>
      </c>
      <c r="H67" s="105">
        <f t="shared" si="43"/>
        <v>2587000</v>
      </c>
      <c r="I67" s="106">
        <f t="shared" si="43"/>
        <v>1258861</v>
      </c>
      <c r="J67" s="105">
        <f t="shared" si="43"/>
        <v>4861000</v>
      </c>
      <c r="K67" s="106">
        <f t="shared" si="43"/>
        <v>0</v>
      </c>
      <c r="L67" s="105">
        <f t="shared" si="43"/>
        <v>2584000</v>
      </c>
      <c r="M67" s="106">
        <f t="shared" si="43"/>
        <v>71126</v>
      </c>
      <c r="N67" s="105">
        <f t="shared" si="43"/>
        <v>851000</v>
      </c>
      <c r="O67" s="106">
        <f t="shared" si="43"/>
        <v>0</v>
      </c>
      <c r="P67" s="105">
        <f t="shared" si="36"/>
        <v>10883000</v>
      </c>
      <c r="Q67" s="106">
        <f t="shared" si="37"/>
        <v>1329987</v>
      </c>
      <c r="R67" s="61">
        <f t="shared" si="38"/>
        <v>-67.066563467492259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48.57614711658632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5.9363818960899835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20889000</v>
      </c>
      <c r="C69" s="92">
        <v>0</v>
      </c>
      <c r="D69" s="92"/>
      <c r="E69" s="92">
        <f>$B69      +$C69      +$D69</f>
        <v>20889000</v>
      </c>
      <c r="F69" s="93">
        <v>20889000</v>
      </c>
      <c r="G69" s="94">
        <v>20889000</v>
      </c>
      <c r="H69" s="93">
        <v>3314000</v>
      </c>
      <c r="I69" s="94"/>
      <c r="J69" s="93">
        <v>6204000</v>
      </c>
      <c r="K69" s="94"/>
      <c r="L69" s="93">
        <v>1214000</v>
      </c>
      <c r="M69" s="94"/>
      <c r="N69" s="93">
        <v>1314000</v>
      </c>
      <c r="O69" s="94"/>
      <c r="P69" s="93">
        <f>$H69      +$J69      +$L69      +$N69</f>
        <v>12046000</v>
      </c>
      <c r="Q69" s="94">
        <f>$I69      +$K69      +$M69      +$O69</f>
        <v>0</v>
      </c>
      <c r="R69" s="48">
        <f>IF(($L69      =0),0,((($N69      -$L69      )/$L69      )*100))</f>
        <v>8.2372322899505761</v>
      </c>
      <c r="S69" s="49">
        <f>IF(($M69      =0),0,((($O69      -$M69      )/$M69      )*100))</f>
        <v>0</v>
      </c>
      <c r="T69" s="48">
        <f>IF(($E69      =0),0,(($P69      /$E69      )*100))</f>
        <v>57.666714538752451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20889000</v>
      </c>
      <c r="C70" s="101">
        <f>C69</f>
        <v>0</v>
      </c>
      <c r="D70" s="101"/>
      <c r="E70" s="101">
        <f>$B70      +$C70      +$D70</f>
        <v>20889000</v>
      </c>
      <c r="F70" s="102">
        <f t="shared" ref="F70:O70" si="44">F69</f>
        <v>20889000</v>
      </c>
      <c r="G70" s="103">
        <f t="shared" si="44"/>
        <v>20889000</v>
      </c>
      <c r="H70" s="102">
        <f t="shared" si="44"/>
        <v>3314000</v>
      </c>
      <c r="I70" s="103">
        <f t="shared" si="44"/>
        <v>0</v>
      </c>
      <c r="J70" s="102">
        <f t="shared" si="44"/>
        <v>6204000</v>
      </c>
      <c r="K70" s="103">
        <f t="shared" si="44"/>
        <v>0</v>
      </c>
      <c r="L70" s="102">
        <f t="shared" si="44"/>
        <v>1214000</v>
      </c>
      <c r="M70" s="103">
        <f t="shared" si="44"/>
        <v>0</v>
      </c>
      <c r="N70" s="102">
        <f t="shared" si="44"/>
        <v>1314000</v>
      </c>
      <c r="O70" s="103">
        <f t="shared" si="44"/>
        <v>0</v>
      </c>
      <c r="P70" s="102">
        <f>$H70      +$J70      +$L70      +$N70</f>
        <v>12046000</v>
      </c>
      <c r="Q70" s="103">
        <f>$I70      +$K70      +$M70      +$O70</f>
        <v>0</v>
      </c>
      <c r="R70" s="57">
        <f>IF(($L70      =0),0,((($N70      -$L70      )/$L70      )*100))</f>
        <v>8.2372322899505761</v>
      </c>
      <c r="S70" s="58">
        <f>IF(($M70      =0),0,((($O70      -$M70      )/$M70      )*100))</f>
        <v>0</v>
      </c>
      <c r="T70" s="57">
        <f>IF($E70   =0,0,($P70   /$E70   )*100)</f>
        <v>57.666714538752451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20889000</v>
      </c>
      <c r="C71" s="104">
        <f>C69</f>
        <v>0</v>
      </c>
      <c r="D71" s="104"/>
      <c r="E71" s="104">
        <f>$B71      +$C71      +$D71</f>
        <v>20889000</v>
      </c>
      <c r="F71" s="105">
        <f t="shared" ref="F71:O71" si="45">F69</f>
        <v>20889000</v>
      </c>
      <c r="G71" s="106">
        <f t="shared" si="45"/>
        <v>20889000</v>
      </c>
      <c r="H71" s="105">
        <f t="shared" si="45"/>
        <v>3314000</v>
      </c>
      <c r="I71" s="106">
        <f t="shared" si="45"/>
        <v>0</v>
      </c>
      <c r="J71" s="105">
        <f t="shared" si="45"/>
        <v>6204000</v>
      </c>
      <c r="K71" s="106">
        <f t="shared" si="45"/>
        <v>0</v>
      </c>
      <c r="L71" s="105">
        <f t="shared" si="45"/>
        <v>1214000</v>
      </c>
      <c r="M71" s="106">
        <f t="shared" si="45"/>
        <v>0</v>
      </c>
      <c r="N71" s="105">
        <f t="shared" si="45"/>
        <v>1314000</v>
      </c>
      <c r="O71" s="106">
        <f t="shared" si="45"/>
        <v>0</v>
      </c>
      <c r="P71" s="105">
        <f>$H71      +$J71      +$L71      +$N71</f>
        <v>12046000</v>
      </c>
      <c r="Q71" s="106">
        <f>$I71      +$K71      +$M71      +$O71</f>
        <v>0</v>
      </c>
      <c r="R71" s="61">
        <f>IF(($L71      =0),0,((($N71      -$L71      )/$L71      )*100))</f>
        <v>8.2372322899505761</v>
      </c>
      <c r="S71" s="62">
        <f>IF(($M71      =0),0,((($O71      -$M71      )/$M71      )*100))</f>
        <v>0</v>
      </c>
      <c r="T71" s="61">
        <f>IF($E71   =0,0,($P71   /$E71   )*100)</f>
        <v>57.666714538752451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58153000</v>
      </c>
      <c r="C72" s="104">
        <f>SUM(C9:C14,C17:C23,C26:C29,C32,C35:C39,C42:C52,C55:C58,C61:C65,C69)</f>
        <v>14090000</v>
      </c>
      <c r="D72" s="104"/>
      <c r="E72" s="104">
        <f>$B72      +$C72      +$D72</f>
        <v>72243000</v>
      </c>
      <c r="F72" s="105">
        <f t="shared" ref="F72:O72" si="46">SUM(F9:F14,F17:F23,F26:F29,F32,F35:F39,F42:F52,F55:F58,F61:F65,F69)</f>
        <v>72243000</v>
      </c>
      <c r="G72" s="106">
        <f t="shared" si="46"/>
        <v>43293000</v>
      </c>
      <c r="H72" s="105">
        <f t="shared" si="46"/>
        <v>5901000</v>
      </c>
      <c r="I72" s="106">
        <f t="shared" si="46"/>
        <v>1258861</v>
      </c>
      <c r="J72" s="105">
        <f t="shared" si="46"/>
        <v>11065000</v>
      </c>
      <c r="K72" s="106">
        <f t="shared" si="46"/>
        <v>0</v>
      </c>
      <c r="L72" s="105">
        <f t="shared" si="46"/>
        <v>3798000</v>
      </c>
      <c r="M72" s="106">
        <f t="shared" si="46"/>
        <v>71126</v>
      </c>
      <c r="N72" s="105">
        <f t="shared" si="46"/>
        <v>2165000</v>
      </c>
      <c r="O72" s="106">
        <f t="shared" si="46"/>
        <v>0</v>
      </c>
      <c r="P72" s="105">
        <f>$H72      +$J72      +$L72      +$N72</f>
        <v>22929000</v>
      </c>
      <c r="Q72" s="106">
        <f>$I72      +$K72      +$M72      +$O72</f>
        <v>1329987</v>
      </c>
      <c r="R72" s="61">
        <f>IF(($L72      =0),0,((($N72      -$L72      )/$L72      )*100))</f>
        <v>-42.996313849394419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52.962372669946646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3.0720601482918717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G4FAHaEGD/azN9O2B+sFj/WH6KjLxXEi9bKR6MQ+BG18k0rztlwiXtTTymb93Dj4IcAo95hPiBs4LdKQta/yg==" saltValue="0DK8p3sv7SPRqbRxsYQo6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530000</v>
      </c>
      <c r="I10" s="94">
        <v>127649</v>
      </c>
      <c r="J10" s="93">
        <v>670000</v>
      </c>
      <c r="K10" s="94">
        <v>670090</v>
      </c>
      <c r="L10" s="93">
        <v>157000</v>
      </c>
      <c r="M10" s="94">
        <v>127653</v>
      </c>
      <c r="N10" s="93">
        <v>293000</v>
      </c>
      <c r="O10" s="94">
        <v>248001</v>
      </c>
      <c r="P10" s="93">
        <f t="shared" ref="P10:P15" si="1">$H10      +$J10      +$L10      +$N10</f>
        <v>1650000</v>
      </c>
      <c r="Q10" s="94">
        <f t="shared" ref="Q10:Q15" si="2">$I10      +$K10      +$M10      +$O10</f>
        <v>1173393</v>
      </c>
      <c r="R10" s="48">
        <f t="shared" ref="R10:R15" si="3">IF(($L10      =0),0,((($N10      -$L10      )/$L10      )*100))</f>
        <v>86.624203821656053</v>
      </c>
      <c r="S10" s="49">
        <f t="shared" ref="S10:S15" si="4">IF(($M10      =0),0,((($O10      -$M10      )/$M10      )*100))</f>
        <v>94.27745528894738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71.114727272727279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1650000</v>
      </c>
      <c r="C15" s="95">
        <f>SUM(C9:C14)</f>
        <v>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1650000</v>
      </c>
      <c r="H15" s="96">
        <f t="shared" si="7"/>
        <v>530000</v>
      </c>
      <c r="I15" s="97">
        <f t="shared" si="7"/>
        <v>127649</v>
      </c>
      <c r="J15" s="96">
        <f t="shared" si="7"/>
        <v>670000</v>
      </c>
      <c r="K15" s="97">
        <f t="shared" si="7"/>
        <v>670090</v>
      </c>
      <c r="L15" s="96">
        <f t="shared" si="7"/>
        <v>157000</v>
      </c>
      <c r="M15" s="97">
        <f t="shared" si="7"/>
        <v>127653</v>
      </c>
      <c r="N15" s="96">
        <f t="shared" si="7"/>
        <v>293000</v>
      </c>
      <c r="O15" s="97">
        <f t="shared" si="7"/>
        <v>248001</v>
      </c>
      <c r="P15" s="96">
        <f t="shared" si="1"/>
        <v>1650000</v>
      </c>
      <c r="Q15" s="97">
        <f t="shared" si="2"/>
        <v>1173393</v>
      </c>
      <c r="R15" s="52">
        <f t="shared" si="3"/>
        <v>86.624203821656053</v>
      </c>
      <c r="S15" s="53">
        <f t="shared" si="4"/>
        <v>94.27745528894738</v>
      </c>
      <c r="T15" s="52">
        <f>IF((SUM($E9:$E13))=0,0,(P15/(SUM($E9:$E13))*100))</f>
        <v>100</v>
      </c>
      <c r="U15" s="54">
        <f>IF((SUM($E9:$E13))=0,0,(Q15/(SUM($E9:$E13))*100))</f>
        <v>71.114727272727279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1260000</v>
      </c>
      <c r="C24" s="95">
        <f>SUM(C17:C23)</f>
        <v>0</v>
      </c>
      <c r="D24" s="95"/>
      <c r="E24" s="95">
        <f t="shared" si="8"/>
        <v>1260000</v>
      </c>
      <c r="F24" s="96">
        <f t="shared" ref="F24:O24" si="15">SUM(F17:F23)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2196000</v>
      </c>
      <c r="C29" s="92">
        <v>0</v>
      </c>
      <c r="D29" s="92"/>
      <c r="E29" s="92">
        <f>$B29      +$C29      +$D29</f>
        <v>2196000</v>
      </c>
      <c r="F29" s="93">
        <v>2196000</v>
      </c>
      <c r="G29" s="94">
        <v>2196000</v>
      </c>
      <c r="H29" s="93">
        <v>820000</v>
      </c>
      <c r="I29" s="94">
        <v>820037</v>
      </c>
      <c r="J29" s="93">
        <v>453000</v>
      </c>
      <c r="K29" s="94">
        <v>1037578</v>
      </c>
      <c r="L29" s="93">
        <v>734000</v>
      </c>
      <c r="M29" s="94">
        <v>338385</v>
      </c>
      <c r="N29" s="93">
        <v>189000</v>
      </c>
      <c r="O29" s="94"/>
      <c r="P29" s="93">
        <f>$H29      +$J29      +$L29      +$N29</f>
        <v>2196000</v>
      </c>
      <c r="Q29" s="94">
        <f>$I29      +$K29      +$M29      +$O29</f>
        <v>2196000</v>
      </c>
      <c r="R29" s="48">
        <f>IF(($L29      =0),0,((($N29      -$L29      )/$L29      )*100))</f>
        <v>-74.250681198910087</v>
      </c>
      <c r="S29" s="49">
        <f>IF(($M29      =0),0,((($O29      -$M29      )/$M29      )*100))</f>
        <v>-100</v>
      </c>
      <c r="T29" s="48">
        <f>IF(($E29      =0),0,(($P29      /$E29      )*100))</f>
        <v>100</v>
      </c>
      <c r="U29" s="50">
        <f>IF(($E29      =0),0,(($Q29      /$E29      )*100))</f>
        <v>100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2196000</v>
      </c>
      <c r="C30" s="95">
        <f>SUM(C26:C29)</f>
        <v>0</v>
      </c>
      <c r="D30" s="95"/>
      <c r="E30" s="95">
        <f>$B30      +$C30      +$D30</f>
        <v>2196000</v>
      </c>
      <c r="F30" s="96">
        <f t="shared" ref="F30:O30" si="16">SUM(F26:F29)</f>
        <v>2196000</v>
      </c>
      <c r="G30" s="97">
        <f t="shared" si="16"/>
        <v>2196000</v>
      </c>
      <c r="H30" s="96">
        <f t="shared" si="16"/>
        <v>820000</v>
      </c>
      <c r="I30" s="97">
        <f t="shared" si="16"/>
        <v>820037</v>
      </c>
      <c r="J30" s="96">
        <f t="shared" si="16"/>
        <v>453000</v>
      </c>
      <c r="K30" s="97">
        <f t="shared" si="16"/>
        <v>1037578</v>
      </c>
      <c r="L30" s="96">
        <f t="shared" si="16"/>
        <v>734000</v>
      </c>
      <c r="M30" s="97">
        <f t="shared" si="16"/>
        <v>338385</v>
      </c>
      <c r="N30" s="96">
        <f t="shared" si="16"/>
        <v>189000</v>
      </c>
      <c r="O30" s="97">
        <f t="shared" si="16"/>
        <v>0</v>
      </c>
      <c r="P30" s="96">
        <f>$H30      +$J30      +$L30      +$N30</f>
        <v>2196000</v>
      </c>
      <c r="Q30" s="97">
        <f>$I30      +$K30      +$M30      +$O30</f>
        <v>2196000</v>
      </c>
      <c r="R30" s="52">
        <f>IF(($L30      =0),0,((($N30      -$L30      )/$L30      )*100))</f>
        <v>-74.250681198910087</v>
      </c>
      <c r="S30" s="53">
        <f>IF(($M30      =0),0,((($O30      -$M30      )/$M30      )*100))</f>
        <v>-100</v>
      </c>
      <c r="T30" s="52">
        <f>IF($E30   =0,0,($P30   /$E30   )*100)</f>
        <v>100</v>
      </c>
      <c r="U30" s="54">
        <f>IF($E30   =0,0,($Q30   /$E30   )*100)</f>
        <v>100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1144000</v>
      </c>
      <c r="C32" s="92">
        <v>0</v>
      </c>
      <c r="D32" s="92"/>
      <c r="E32" s="92">
        <f>$B32      +$C32      +$D32</f>
        <v>1144000</v>
      </c>
      <c r="F32" s="93">
        <v>1144000</v>
      </c>
      <c r="G32" s="94">
        <v>1144000</v>
      </c>
      <c r="H32" s="93">
        <v>133000</v>
      </c>
      <c r="I32" s="94">
        <v>133120</v>
      </c>
      <c r="J32" s="93">
        <v>119000</v>
      </c>
      <c r="K32" s="94">
        <v>459594</v>
      </c>
      <c r="L32" s="93">
        <v>247000</v>
      </c>
      <c r="M32" s="94">
        <v>246585</v>
      </c>
      <c r="N32" s="93">
        <v>645000</v>
      </c>
      <c r="O32" s="94">
        <v>199691</v>
      </c>
      <c r="P32" s="93">
        <f>$H32      +$J32      +$L32      +$N32</f>
        <v>1144000</v>
      </c>
      <c r="Q32" s="94">
        <f>$I32      +$K32      +$M32      +$O32</f>
        <v>1038990</v>
      </c>
      <c r="R32" s="48">
        <f>IF(($L32      =0),0,((($N32      -$L32      )/$L32      )*100))</f>
        <v>161.13360323886641</v>
      </c>
      <c r="S32" s="49">
        <f>IF(($M32      =0),0,((($O32      -$M32      )/$M32      )*100))</f>
        <v>-19.017377374941706</v>
      </c>
      <c r="T32" s="48">
        <f>IF(($E32      =0),0,(($P32      /$E32      )*100))</f>
        <v>100</v>
      </c>
      <c r="U32" s="50">
        <f>IF(($E32      =0),0,(($Q32      /$E32      )*100))</f>
        <v>90.8208041958042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1144000</v>
      </c>
      <c r="C33" s="95">
        <f>C32</f>
        <v>0</v>
      </c>
      <c r="D33" s="95"/>
      <c r="E33" s="95">
        <f>$B33      +$C33      +$D33</f>
        <v>1144000</v>
      </c>
      <c r="F33" s="96">
        <f t="shared" ref="F33:O33" si="17">F32</f>
        <v>1144000</v>
      </c>
      <c r="G33" s="97">
        <f t="shared" si="17"/>
        <v>1144000</v>
      </c>
      <c r="H33" s="96">
        <f t="shared" si="17"/>
        <v>133000</v>
      </c>
      <c r="I33" s="97">
        <f t="shared" si="17"/>
        <v>133120</v>
      </c>
      <c r="J33" s="96">
        <f t="shared" si="17"/>
        <v>119000</v>
      </c>
      <c r="K33" s="97">
        <f t="shared" si="17"/>
        <v>459594</v>
      </c>
      <c r="L33" s="96">
        <f t="shared" si="17"/>
        <v>247000</v>
      </c>
      <c r="M33" s="97">
        <f t="shared" si="17"/>
        <v>246585</v>
      </c>
      <c r="N33" s="96">
        <f t="shared" si="17"/>
        <v>645000</v>
      </c>
      <c r="O33" s="97">
        <f t="shared" si="17"/>
        <v>199691</v>
      </c>
      <c r="P33" s="96">
        <f>$H33      +$J33      +$L33      +$N33</f>
        <v>1144000</v>
      </c>
      <c r="Q33" s="97">
        <f>$I33      +$K33      +$M33      +$O33</f>
        <v>1038990</v>
      </c>
      <c r="R33" s="52">
        <f>IF(($L33      =0),0,((($N33      -$L33      )/$L33      )*100))</f>
        <v>161.13360323886641</v>
      </c>
      <c r="S33" s="53">
        <f>IF(($M33      =0),0,((($O33      -$M33      )/$M33      )*100))</f>
        <v>-19.017377374941706</v>
      </c>
      <c r="T33" s="52">
        <f>IF($E33   =0,0,($P33   /$E33   )*100)</f>
        <v>100</v>
      </c>
      <c r="U33" s="54">
        <f>IF($E33   =0,0,($Q33   /$E33   )*100)</f>
        <v>90.8208041958042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6250000</v>
      </c>
      <c r="C67" s="104">
        <f>SUM(C9:C14,C17:C23,C26:C29,C32,C35:C39,C42:C52,C55:C58,C61:C65)</f>
        <v>0</v>
      </c>
      <c r="D67" s="104"/>
      <c r="E67" s="104">
        <f t="shared" si="35"/>
        <v>6250000</v>
      </c>
      <c r="F67" s="105">
        <f t="shared" ref="F67:O67" si="43">SUM(F9:F14,F17:F23,F26:F29,F32,F35:F39,F42:F52,F55:F58,F61:F65)</f>
        <v>6250000</v>
      </c>
      <c r="G67" s="106">
        <f t="shared" si="43"/>
        <v>4990000</v>
      </c>
      <c r="H67" s="105">
        <f t="shared" si="43"/>
        <v>1483000</v>
      </c>
      <c r="I67" s="106">
        <f t="shared" si="43"/>
        <v>1080806</v>
      </c>
      <c r="J67" s="105">
        <f t="shared" si="43"/>
        <v>1242000</v>
      </c>
      <c r="K67" s="106">
        <f t="shared" si="43"/>
        <v>2167262</v>
      </c>
      <c r="L67" s="105">
        <f t="shared" si="43"/>
        <v>1138000</v>
      </c>
      <c r="M67" s="106">
        <f t="shared" si="43"/>
        <v>712623</v>
      </c>
      <c r="N67" s="105">
        <f t="shared" si="43"/>
        <v>1127000</v>
      </c>
      <c r="O67" s="106">
        <f t="shared" si="43"/>
        <v>447692</v>
      </c>
      <c r="P67" s="105">
        <f t="shared" si="36"/>
        <v>4990000</v>
      </c>
      <c r="Q67" s="106">
        <f t="shared" si="37"/>
        <v>4408383</v>
      </c>
      <c r="R67" s="61">
        <f t="shared" si="38"/>
        <v>-0.96660808435852363</v>
      </c>
      <c r="S67" s="62">
        <f t="shared" si="39"/>
        <v>-37.176880342060251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88.344348697394793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6250000</v>
      </c>
      <c r="C72" s="104">
        <f>SUM(C9:C14,C17:C23,C26:C29,C32,C35:C39,C42:C52,C55:C58,C61:C65,C69)</f>
        <v>0</v>
      </c>
      <c r="D72" s="104"/>
      <c r="E72" s="104">
        <f>$B72      +$C72      +$D72</f>
        <v>6250000</v>
      </c>
      <c r="F72" s="105">
        <f t="shared" ref="F72:O72" si="46">SUM(F9:F14,F17:F23,F26:F29,F32,F35:F39,F42:F52,F55:F58,F61:F65,F69)</f>
        <v>6250000</v>
      </c>
      <c r="G72" s="106">
        <f t="shared" si="46"/>
        <v>4990000</v>
      </c>
      <c r="H72" s="105">
        <f t="shared" si="46"/>
        <v>1483000</v>
      </c>
      <c r="I72" s="106">
        <f t="shared" si="46"/>
        <v>1080806</v>
      </c>
      <c r="J72" s="105">
        <f t="shared" si="46"/>
        <v>1242000</v>
      </c>
      <c r="K72" s="106">
        <f t="shared" si="46"/>
        <v>2167262</v>
      </c>
      <c r="L72" s="105">
        <f t="shared" si="46"/>
        <v>1138000</v>
      </c>
      <c r="M72" s="106">
        <f t="shared" si="46"/>
        <v>712623</v>
      </c>
      <c r="N72" s="105">
        <f t="shared" si="46"/>
        <v>1127000</v>
      </c>
      <c r="O72" s="106">
        <f t="shared" si="46"/>
        <v>447692</v>
      </c>
      <c r="P72" s="105">
        <f>$H72      +$J72      +$L72      +$N72</f>
        <v>4990000</v>
      </c>
      <c r="Q72" s="106">
        <f>$I72      +$K72      +$M72      +$O72</f>
        <v>4408383</v>
      </c>
      <c r="R72" s="61">
        <f>IF(($L72      =0),0,((($N72      -$L72      )/$L72      )*100))</f>
        <v>-0.96660808435852363</v>
      </c>
      <c r="S72" s="62">
        <f>IF(($M72      =0),0,((($O72      -$M72      )/$M72      )*100))</f>
        <v>-37.176880342060251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100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88.344348697394793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/Uyi39WmYAuoZ/5y4D/EgaBJ2l0Oyv8qtztl0FfhbpnLwBrhRqKptCrtgib0kgH/6dL/crF030RJYvQN4JpWg==" saltValue="KZQ159qfO0xY2GuNmWFac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275000</v>
      </c>
      <c r="I10" s="94"/>
      <c r="J10" s="93">
        <v>829000</v>
      </c>
      <c r="K10" s="94"/>
      <c r="L10" s="93">
        <v>259000</v>
      </c>
      <c r="M10" s="94"/>
      <c r="N10" s="93">
        <v>837000</v>
      </c>
      <c r="O10" s="94"/>
      <c r="P10" s="93">
        <f t="shared" ref="P10:P15" si="1">$H10      +$J10      +$L10      +$N10</f>
        <v>2200000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223.16602316602317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275000</v>
      </c>
      <c r="I15" s="97">
        <f t="shared" si="7"/>
        <v>0</v>
      </c>
      <c r="J15" s="96">
        <f t="shared" si="7"/>
        <v>829000</v>
      </c>
      <c r="K15" s="97">
        <f t="shared" si="7"/>
        <v>0</v>
      </c>
      <c r="L15" s="96">
        <f t="shared" si="7"/>
        <v>259000</v>
      </c>
      <c r="M15" s="97">
        <f t="shared" si="7"/>
        <v>0</v>
      </c>
      <c r="N15" s="96">
        <f t="shared" si="7"/>
        <v>837000</v>
      </c>
      <c r="O15" s="97">
        <f t="shared" si="7"/>
        <v>0</v>
      </c>
      <c r="P15" s="96">
        <f t="shared" si="1"/>
        <v>2200000</v>
      </c>
      <c r="Q15" s="97">
        <f t="shared" si="2"/>
        <v>0</v>
      </c>
      <c r="R15" s="52">
        <f t="shared" si="3"/>
        <v>223.16602316602317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1392000</v>
      </c>
      <c r="C32" s="92">
        <v>0</v>
      </c>
      <c r="D32" s="92"/>
      <c r="E32" s="92">
        <f>$B32      +$C32      +$D32</f>
        <v>1392000</v>
      </c>
      <c r="F32" s="93">
        <v>1392000</v>
      </c>
      <c r="G32" s="94">
        <v>1392000</v>
      </c>
      <c r="H32" s="93">
        <v>372000</v>
      </c>
      <c r="I32" s="94"/>
      <c r="J32" s="93">
        <v>145000</v>
      </c>
      <c r="K32" s="94"/>
      <c r="L32" s="93">
        <v>424000</v>
      </c>
      <c r="M32" s="94"/>
      <c r="N32" s="93">
        <v>450000</v>
      </c>
      <c r="O32" s="94"/>
      <c r="P32" s="93">
        <f>$H32      +$J32      +$L32      +$N32</f>
        <v>1391000</v>
      </c>
      <c r="Q32" s="94">
        <f>$I32      +$K32      +$M32      +$O32</f>
        <v>0</v>
      </c>
      <c r="R32" s="48">
        <f>IF(($L32      =0),0,((($N32      -$L32      )/$L32      )*100))</f>
        <v>6.132075471698113</v>
      </c>
      <c r="S32" s="49">
        <f>IF(($M32      =0),0,((($O32      -$M32      )/$M32      )*100))</f>
        <v>0</v>
      </c>
      <c r="T32" s="48">
        <f>IF(($E32      =0),0,(($P32      /$E32      )*100))</f>
        <v>99.928160919540232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1392000</v>
      </c>
      <c r="C33" s="95">
        <f>C32</f>
        <v>0</v>
      </c>
      <c r="D33" s="95"/>
      <c r="E33" s="95">
        <f>$B33      +$C33      +$D33</f>
        <v>1392000</v>
      </c>
      <c r="F33" s="96">
        <f t="shared" ref="F33:O33" si="17">F32</f>
        <v>1392000</v>
      </c>
      <c r="G33" s="97">
        <f t="shared" si="17"/>
        <v>1392000</v>
      </c>
      <c r="H33" s="96">
        <f t="shared" si="17"/>
        <v>372000</v>
      </c>
      <c r="I33" s="97">
        <f t="shared" si="17"/>
        <v>0</v>
      </c>
      <c r="J33" s="96">
        <f t="shared" si="17"/>
        <v>145000</v>
      </c>
      <c r="K33" s="97">
        <f t="shared" si="17"/>
        <v>0</v>
      </c>
      <c r="L33" s="96">
        <f t="shared" si="17"/>
        <v>424000</v>
      </c>
      <c r="M33" s="97">
        <f t="shared" si="17"/>
        <v>0</v>
      </c>
      <c r="N33" s="96">
        <f t="shared" si="17"/>
        <v>450000</v>
      </c>
      <c r="O33" s="97">
        <f t="shared" si="17"/>
        <v>0</v>
      </c>
      <c r="P33" s="96">
        <f>$H33      +$J33      +$L33      +$N33</f>
        <v>1391000</v>
      </c>
      <c r="Q33" s="97">
        <f>$I33      +$K33      +$M33      +$O33</f>
        <v>0</v>
      </c>
      <c r="R33" s="52">
        <f>IF(($L33      =0),0,((($N33      -$L33      )/$L33      )*100))</f>
        <v>6.132075471698113</v>
      </c>
      <c r="S33" s="53">
        <f>IF(($M33      =0),0,((($O33      -$M33      )/$M33      )*100))</f>
        <v>0</v>
      </c>
      <c r="T33" s="52">
        <f>IF($E33   =0,0,($P33   /$E33   )*100)</f>
        <v>99.928160919540232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</v>
      </c>
      <c r="C35" s="92">
        <v>0</v>
      </c>
      <c r="D35" s="92"/>
      <c r="E35" s="92">
        <f t="shared" ref="E35:E40" si="18">$B35      +$C35      +$D35</f>
        <v>1500000</v>
      </c>
      <c r="F35" s="93">
        <v>1500000</v>
      </c>
      <c r="G35" s="94">
        <v>1500000</v>
      </c>
      <c r="H35" s="93">
        <v>500000</v>
      </c>
      <c r="I35" s="94"/>
      <c r="J35" s="93">
        <v>500000</v>
      </c>
      <c r="K35" s="94"/>
      <c r="L35" s="93"/>
      <c r="M35" s="94"/>
      <c r="N35" s="93">
        <v>500000</v>
      </c>
      <c r="O35" s="94"/>
      <c r="P35" s="93">
        <f t="shared" ref="P35:P40" si="19">$H35      +$J35      +$L35      +$N35</f>
        <v>1500000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9140000</v>
      </c>
      <c r="C36" s="92">
        <v>0</v>
      </c>
      <c r="D36" s="92"/>
      <c r="E36" s="92">
        <f t="shared" si="18"/>
        <v>9140000</v>
      </c>
      <c r="F36" s="93">
        <v>9140000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10640000</v>
      </c>
      <c r="C40" s="95">
        <f>SUM(C35:C39)</f>
        <v>0</v>
      </c>
      <c r="D40" s="95"/>
      <c r="E40" s="95">
        <f t="shared" si="18"/>
        <v>10640000</v>
      </c>
      <c r="F40" s="96">
        <f t="shared" ref="F40:O40" si="25">SUM(F35:F39)</f>
        <v>10640000</v>
      </c>
      <c r="G40" s="97">
        <f t="shared" si="25"/>
        <v>1500000</v>
      </c>
      <c r="H40" s="96">
        <f t="shared" si="25"/>
        <v>500000</v>
      </c>
      <c r="I40" s="97">
        <f t="shared" si="25"/>
        <v>0</v>
      </c>
      <c r="J40" s="96">
        <f t="shared" si="25"/>
        <v>500000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500000</v>
      </c>
      <c r="O40" s="97">
        <f t="shared" si="25"/>
        <v>0</v>
      </c>
      <c r="P40" s="96">
        <f t="shared" si="19"/>
        <v>1500000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1050000</v>
      </c>
      <c r="D44" s="92"/>
      <c r="E44" s="92">
        <f t="shared" si="26"/>
        <v>1050000</v>
      </c>
      <c r="F44" s="93">
        <v>1050000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16500000</v>
      </c>
      <c r="C51" s="92">
        <v>-3000000</v>
      </c>
      <c r="D51" s="92"/>
      <c r="E51" s="92">
        <f t="shared" si="26"/>
        <v>13500000</v>
      </c>
      <c r="F51" s="93">
        <v>13500000</v>
      </c>
      <c r="G51" s="94">
        <v>13500000</v>
      </c>
      <c r="H51" s="93">
        <v>1031000</v>
      </c>
      <c r="I51" s="94"/>
      <c r="J51" s="93">
        <v>2726000</v>
      </c>
      <c r="K51" s="94"/>
      <c r="L51" s="93">
        <v>1024000</v>
      </c>
      <c r="M51" s="94"/>
      <c r="N51" s="93">
        <v>8719000</v>
      </c>
      <c r="O51" s="94"/>
      <c r="P51" s="93">
        <f t="shared" si="27"/>
        <v>13500000</v>
      </c>
      <c r="Q51" s="94">
        <f t="shared" si="28"/>
        <v>0</v>
      </c>
      <c r="R51" s="48">
        <f t="shared" si="29"/>
        <v>751.46484375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11000000</v>
      </c>
      <c r="C52" s="92">
        <v>8000000</v>
      </c>
      <c r="D52" s="92"/>
      <c r="E52" s="92">
        <f t="shared" si="26"/>
        <v>19000000</v>
      </c>
      <c r="F52" s="93">
        <v>19000000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27500000</v>
      </c>
      <c r="C53" s="95">
        <f>SUM(C42:C52)</f>
        <v>6050000</v>
      </c>
      <c r="D53" s="95"/>
      <c r="E53" s="95">
        <f t="shared" si="26"/>
        <v>33550000</v>
      </c>
      <c r="F53" s="96">
        <f t="shared" ref="F53:O53" si="33">SUM(F42:F52)</f>
        <v>33550000</v>
      </c>
      <c r="G53" s="97">
        <f t="shared" si="33"/>
        <v>13500000</v>
      </c>
      <c r="H53" s="96">
        <f t="shared" si="33"/>
        <v>1031000</v>
      </c>
      <c r="I53" s="97">
        <f t="shared" si="33"/>
        <v>0</v>
      </c>
      <c r="J53" s="96">
        <f t="shared" si="33"/>
        <v>2726000</v>
      </c>
      <c r="K53" s="97">
        <f t="shared" si="33"/>
        <v>0</v>
      </c>
      <c r="L53" s="96">
        <f t="shared" si="33"/>
        <v>1024000</v>
      </c>
      <c r="M53" s="97">
        <f t="shared" si="33"/>
        <v>0</v>
      </c>
      <c r="N53" s="96">
        <f t="shared" si="33"/>
        <v>8719000</v>
      </c>
      <c r="O53" s="97">
        <f t="shared" si="33"/>
        <v>0</v>
      </c>
      <c r="P53" s="96">
        <f t="shared" si="27"/>
        <v>13500000</v>
      </c>
      <c r="Q53" s="97">
        <f t="shared" si="28"/>
        <v>0</v>
      </c>
      <c r="R53" s="52">
        <f t="shared" si="29"/>
        <v>751.46484375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41732000</v>
      </c>
      <c r="C67" s="104">
        <f>SUM(C9:C14,C17:C23,C26:C29,C32,C35:C39,C42:C52,C55:C58,C61:C65)</f>
        <v>6050000</v>
      </c>
      <c r="D67" s="104"/>
      <c r="E67" s="104">
        <f t="shared" si="35"/>
        <v>47782000</v>
      </c>
      <c r="F67" s="105">
        <f t="shared" ref="F67:O67" si="43">SUM(F9:F14,F17:F23,F26:F29,F32,F35:F39,F42:F52,F55:F58,F61:F65)</f>
        <v>47782000</v>
      </c>
      <c r="G67" s="106">
        <f t="shared" si="43"/>
        <v>18592000</v>
      </c>
      <c r="H67" s="105">
        <f t="shared" si="43"/>
        <v>2178000</v>
      </c>
      <c r="I67" s="106">
        <f t="shared" si="43"/>
        <v>0</v>
      </c>
      <c r="J67" s="105">
        <f t="shared" si="43"/>
        <v>4200000</v>
      </c>
      <c r="K67" s="106">
        <f t="shared" si="43"/>
        <v>0</v>
      </c>
      <c r="L67" s="105">
        <f t="shared" si="43"/>
        <v>1707000</v>
      </c>
      <c r="M67" s="106">
        <f t="shared" si="43"/>
        <v>0</v>
      </c>
      <c r="N67" s="105">
        <f t="shared" si="43"/>
        <v>10506000</v>
      </c>
      <c r="O67" s="106">
        <f t="shared" si="43"/>
        <v>0</v>
      </c>
      <c r="P67" s="105">
        <f t="shared" si="36"/>
        <v>18591000</v>
      </c>
      <c r="Q67" s="106">
        <f t="shared" si="37"/>
        <v>0</v>
      </c>
      <c r="R67" s="61">
        <f t="shared" si="38"/>
        <v>515.46572934973631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99.994621342512914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42336000</v>
      </c>
      <c r="C69" s="92">
        <v>0</v>
      </c>
      <c r="D69" s="92"/>
      <c r="E69" s="92">
        <f>$B69      +$C69      +$D69</f>
        <v>42336000</v>
      </c>
      <c r="F69" s="93">
        <v>42336000</v>
      </c>
      <c r="G69" s="94">
        <v>46022000</v>
      </c>
      <c r="H69" s="93">
        <v>3214000</v>
      </c>
      <c r="I69" s="94"/>
      <c r="J69" s="93">
        <v>16346000</v>
      </c>
      <c r="K69" s="94"/>
      <c r="L69" s="93">
        <v>8798000</v>
      </c>
      <c r="M69" s="94"/>
      <c r="N69" s="93">
        <v>17664000</v>
      </c>
      <c r="O69" s="94"/>
      <c r="P69" s="93">
        <f>$H69      +$J69      +$L69      +$N69</f>
        <v>46022000</v>
      </c>
      <c r="Q69" s="94">
        <f>$I69      +$K69      +$M69      +$O69</f>
        <v>0</v>
      </c>
      <c r="R69" s="48">
        <f>IF(($L69      =0),0,((($N69      -$L69      )/$L69      )*100))</f>
        <v>100.77290293248467</v>
      </c>
      <c r="S69" s="49">
        <f>IF(($M69      =0),0,((($O69      -$M69      )/$M69      )*100))</f>
        <v>0</v>
      </c>
      <c r="T69" s="48">
        <f>IF(($E69      =0),0,(($P69      /$E69      )*100))</f>
        <v>108.70653817082388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42336000</v>
      </c>
      <c r="C70" s="101">
        <f>C69</f>
        <v>0</v>
      </c>
      <c r="D70" s="101"/>
      <c r="E70" s="101">
        <f>$B70      +$C70      +$D70</f>
        <v>42336000</v>
      </c>
      <c r="F70" s="102">
        <f t="shared" ref="F70:O70" si="44">F69</f>
        <v>42336000</v>
      </c>
      <c r="G70" s="103">
        <f t="shared" si="44"/>
        <v>46022000</v>
      </c>
      <c r="H70" s="102">
        <f t="shared" si="44"/>
        <v>3214000</v>
      </c>
      <c r="I70" s="103">
        <f t="shared" si="44"/>
        <v>0</v>
      </c>
      <c r="J70" s="102">
        <f t="shared" si="44"/>
        <v>16346000</v>
      </c>
      <c r="K70" s="103">
        <f t="shared" si="44"/>
        <v>0</v>
      </c>
      <c r="L70" s="102">
        <f t="shared" si="44"/>
        <v>8798000</v>
      </c>
      <c r="M70" s="103">
        <f t="shared" si="44"/>
        <v>0</v>
      </c>
      <c r="N70" s="102">
        <f t="shared" si="44"/>
        <v>17664000</v>
      </c>
      <c r="O70" s="103">
        <f t="shared" si="44"/>
        <v>0</v>
      </c>
      <c r="P70" s="102">
        <f>$H70      +$J70      +$L70      +$N70</f>
        <v>46022000</v>
      </c>
      <c r="Q70" s="103">
        <f>$I70      +$K70      +$M70      +$O70</f>
        <v>0</v>
      </c>
      <c r="R70" s="57">
        <f>IF(($L70      =0),0,((($N70      -$L70      )/$L70      )*100))</f>
        <v>100.77290293248467</v>
      </c>
      <c r="S70" s="58">
        <f>IF(($M70      =0),0,((($O70      -$M70      )/$M70      )*100))</f>
        <v>0</v>
      </c>
      <c r="T70" s="57">
        <f>IF($E70   =0,0,($P70   /$E70   )*100)</f>
        <v>108.70653817082388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42336000</v>
      </c>
      <c r="C71" s="104">
        <f>C69</f>
        <v>0</v>
      </c>
      <c r="D71" s="104"/>
      <c r="E71" s="104">
        <f>$B71      +$C71      +$D71</f>
        <v>42336000</v>
      </c>
      <c r="F71" s="105">
        <f t="shared" ref="F71:O71" si="45">F69</f>
        <v>42336000</v>
      </c>
      <c r="G71" s="106">
        <f t="shared" si="45"/>
        <v>46022000</v>
      </c>
      <c r="H71" s="105">
        <f t="shared" si="45"/>
        <v>3214000</v>
      </c>
      <c r="I71" s="106">
        <f t="shared" si="45"/>
        <v>0</v>
      </c>
      <c r="J71" s="105">
        <f t="shared" si="45"/>
        <v>16346000</v>
      </c>
      <c r="K71" s="106">
        <f t="shared" si="45"/>
        <v>0</v>
      </c>
      <c r="L71" s="105">
        <f t="shared" si="45"/>
        <v>8798000</v>
      </c>
      <c r="M71" s="106">
        <f t="shared" si="45"/>
        <v>0</v>
      </c>
      <c r="N71" s="105">
        <f t="shared" si="45"/>
        <v>17664000</v>
      </c>
      <c r="O71" s="106">
        <f t="shared" si="45"/>
        <v>0</v>
      </c>
      <c r="P71" s="105">
        <f>$H71      +$J71      +$L71      +$N71</f>
        <v>46022000</v>
      </c>
      <c r="Q71" s="106">
        <f>$I71      +$K71      +$M71      +$O71</f>
        <v>0</v>
      </c>
      <c r="R71" s="61">
        <f>IF(($L71      =0),0,((($N71      -$L71      )/$L71      )*100))</f>
        <v>100.77290293248467</v>
      </c>
      <c r="S71" s="62">
        <f>IF(($M71      =0),0,((($O71      -$M71      )/$M71      )*100))</f>
        <v>0</v>
      </c>
      <c r="T71" s="61">
        <f>IF($E71   =0,0,($P71   /$E71   )*100)</f>
        <v>108.70653817082388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84068000</v>
      </c>
      <c r="C72" s="104">
        <f>SUM(C9:C14,C17:C23,C26:C29,C32,C35:C39,C42:C52,C55:C58,C61:C65,C69)</f>
        <v>6050000</v>
      </c>
      <c r="D72" s="104"/>
      <c r="E72" s="104">
        <f>$B72      +$C72      +$D72</f>
        <v>90118000</v>
      </c>
      <c r="F72" s="105">
        <f t="shared" ref="F72:O72" si="46">SUM(F9:F14,F17:F23,F26:F29,F32,F35:F39,F42:F52,F55:F58,F61:F65,F69)</f>
        <v>90118000</v>
      </c>
      <c r="G72" s="106">
        <f t="shared" si="46"/>
        <v>64614000</v>
      </c>
      <c r="H72" s="105">
        <f t="shared" si="46"/>
        <v>5392000</v>
      </c>
      <c r="I72" s="106">
        <f t="shared" si="46"/>
        <v>0</v>
      </c>
      <c r="J72" s="105">
        <f t="shared" si="46"/>
        <v>20546000</v>
      </c>
      <c r="K72" s="106">
        <f t="shared" si="46"/>
        <v>0</v>
      </c>
      <c r="L72" s="105">
        <f t="shared" si="46"/>
        <v>10505000</v>
      </c>
      <c r="M72" s="106">
        <f t="shared" si="46"/>
        <v>0</v>
      </c>
      <c r="N72" s="105">
        <f t="shared" si="46"/>
        <v>28170000</v>
      </c>
      <c r="O72" s="106">
        <f t="shared" si="46"/>
        <v>0</v>
      </c>
      <c r="P72" s="105">
        <f>$H72      +$J72      +$L72      +$N72</f>
        <v>64613000</v>
      </c>
      <c r="Q72" s="106">
        <f>$I72      +$K72      +$M72      +$O72</f>
        <v>0</v>
      </c>
      <c r="R72" s="61">
        <f>IF(($L72      =0),0,((($N72      -$L72      )/$L72      )*100))</f>
        <v>168.15801999048071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106.04812237394958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sD5DEdPcrDXBhnMF/BlBViij6g2ENp73Bx2ejVG5b+5RezqMvRabAGbKtgH+85x6K6ygByrmYtcmhr++8B+Bg==" saltValue="BBRdBT63kZaogs2+6IWP1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150000</v>
      </c>
      <c r="I10" s="94">
        <v>150000</v>
      </c>
      <c r="J10" s="93">
        <v>150000</v>
      </c>
      <c r="K10" s="94">
        <v>150000</v>
      </c>
      <c r="L10" s="93">
        <v>150000</v>
      </c>
      <c r="M10" s="94">
        <v>100000</v>
      </c>
      <c r="N10" s="93">
        <v>150000</v>
      </c>
      <c r="O10" s="94">
        <v>2577761</v>
      </c>
      <c r="P10" s="93">
        <f t="shared" ref="P10:P15" si="1">$H10      +$J10      +$L10      +$N10</f>
        <v>600000</v>
      </c>
      <c r="Q10" s="94">
        <f t="shared" ref="Q10:Q15" si="2">$I10      +$K10      +$M10      +$O10</f>
        <v>2977761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2477.761</v>
      </c>
      <c r="T10" s="48">
        <f t="shared" ref="T10:T14" si="5">IF(($E10      =0),0,(($P10      /$E10      )*100))</f>
        <v>20</v>
      </c>
      <c r="U10" s="50">
        <f t="shared" ref="U10:U14" si="6">IF(($E10      =0),0,(($Q10      /$E10      )*100))</f>
        <v>99.258700000000005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150000</v>
      </c>
      <c r="I15" s="97">
        <f t="shared" si="7"/>
        <v>150000</v>
      </c>
      <c r="J15" s="96">
        <f t="shared" si="7"/>
        <v>150000</v>
      </c>
      <c r="K15" s="97">
        <f t="shared" si="7"/>
        <v>150000</v>
      </c>
      <c r="L15" s="96">
        <f t="shared" si="7"/>
        <v>150000</v>
      </c>
      <c r="M15" s="97">
        <f t="shared" si="7"/>
        <v>100000</v>
      </c>
      <c r="N15" s="96">
        <f t="shared" si="7"/>
        <v>150000</v>
      </c>
      <c r="O15" s="97">
        <f t="shared" si="7"/>
        <v>2577761</v>
      </c>
      <c r="P15" s="96">
        <f t="shared" si="1"/>
        <v>600000</v>
      </c>
      <c r="Q15" s="97">
        <f t="shared" si="2"/>
        <v>2977761</v>
      </c>
      <c r="R15" s="52">
        <f t="shared" si="3"/>
        <v>0</v>
      </c>
      <c r="S15" s="53">
        <f t="shared" si="4"/>
        <v>2477.761</v>
      </c>
      <c r="T15" s="52">
        <f>IF((SUM($E9:$E13))=0,0,(P15/(SUM($E9:$E13))*100))</f>
        <v>20</v>
      </c>
      <c r="U15" s="54">
        <f>IF((SUM($E9:$E13))=0,0,(Q15/(SUM($E9:$E13))*100))</f>
        <v>99.258700000000005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1672000</v>
      </c>
      <c r="C32" s="92">
        <v>0</v>
      </c>
      <c r="D32" s="92"/>
      <c r="E32" s="92">
        <f>$B32      +$C32      +$D32</f>
        <v>1672000</v>
      </c>
      <c r="F32" s="93">
        <v>1672000</v>
      </c>
      <c r="G32" s="94">
        <v>1672000</v>
      </c>
      <c r="H32" s="93">
        <v>324000</v>
      </c>
      <c r="I32" s="94">
        <v>358644</v>
      </c>
      <c r="J32" s="93">
        <v>158000</v>
      </c>
      <c r="K32" s="94">
        <v>1032700</v>
      </c>
      <c r="L32" s="93">
        <v>418000</v>
      </c>
      <c r="M32" s="94"/>
      <c r="N32" s="93">
        <v>288000</v>
      </c>
      <c r="O32" s="94">
        <v>280656</v>
      </c>
      <c r="P32" s="93">
        <f>$H32      +$J32      +$L32      +$N32</f>
        <v>1188000</v>
      </c>
      <c r="Q32" s="94">
        <f>$I32      +$K32      +$M32      +$O32</f>
        <v>1672000</v>
      </c>
      <c r="R32" s="48">
        <f>IF(($L32      =0),0,((($N32      -$L32      )/$L32      )*100))</f>
        <v>-31.100478468899524</v>
      </c>
      <c r="S32" s="49">
        <f>IF(($M32      =0),0,((($O32      -$M32      )/$M32      )*100))</f>
        <v>0</v>
      </c>
      <c r="T32" s="48">
        <f>IF(($E32      =0),0,(($P32      /$E32      )*100))</f>
        <v>71.05263157894737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1672000</v>
      </c>
      <c r="H33" s="96">
        <f t="shared" si="17"/>
        <v>324000</v>
      </c>
      <c r="I33" s="97">
        <f t="shared" si="17"/>
        <v>358644</v>
      </c>
      <c r="J33" s="96">
        <f t="shared" si="17"/>
        <v>158000</v>
      </c>
      <c r="K33" s="97">
        <f t="shared" si="17"/>
        <v>1032700</v>
      </c>
      <c r="L33" s="96">
        <f t="shared" si="17"/>
        <v>418000</v>
      </c>
      <c r="M33" s="97">
        <f t="shared" si="17"/>
        <v>0</v>
      </c>
      <c r="N33" s="96">
        <f t="shared" si="17"/>
        <v>288000</v>
      </c>
      <c r="O33" s="97">
        <f t="shared" si="17"/>
        <v>280656</v>
      </c>
      <c r="P33" s="96">
        <f>$H33      +$J33      +$L33      +$N33</f>
        <v>1188000</v>
      </c>
      <c r="Q33" s="97">
        <f>$I33      +$K33      +$M33      +$O33</f>
        <v>1672000</v>
      </c>
      <c r="R33" s="52">
        <f>IF(($L33      =0),0,((($N33      -$L33      )/$L33      )*100))</f>
        <v>-31.100478468899524</v>
      </c>
      <c r="S33" s="53">
        <f>IF(($M33      =0),0,((($O33      -$M33      )/$M33      )*100))</f>
        <v>0</v>
      </c>
      <c r="T33" s="52">
        <f>IF($E33   =0,0,($P33   /$E33   )*100)</f>
        <v>71.05263157894737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>
        <v>422318</v>
      </c>
      <c r="J35" s="93">
        <v>2000000</v>
      </c>
      <c r="K35" s="94"/>
      <c r="L35" s="93"/>
      <c r="M35" s="94">
        <v>51684</v>
      </c>
      <c r="N35" s="93"/>
      <c r="O35" s="94"/>
      <c r="P35" s="93">
        <f t="shared" ref="P35:P40" si="19">$H35      +$J35      +$L35      +$N35</f>
        <v>2000000</v>
      </c>
      <c r="Q35" s="94">
        <f t="shared" ref="Q35:Q40" si="20">$I35      +$K35      +$M35      +$O35</f>
        <v>474002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20</v>
      </c>
      <c r="U35" s="50">
        <f t="shared" ref="U35:U39" si="24">IF(($E35      =0),0,(($Q35      /$E35      )*100))</f>
        <v>4.7400200000000003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75000</v>
      </c>
      <c r="C36" s="92">
        <v>0</v>
      </c>
      <c r="D36" s="92"/>
      <c r="E36" s="92">
        <f t="shared" si="18"/>
        <v>75000</v>
      </c>
      <c r="F36" s="93">
        <v>75000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10075000</v>
      </c>
      <c r="C40" s="95">
        <f>SUM(C35:C39)</f>
        <v>0</v>
      </c>
      <c r="D40" s="95"/>
      <c r="E40" s="95">
        <f t="shared" si="18"/>
        <v>10075000</v>
      </c>
      <c r="F40" s="96">
        <f t="shared" ref="F40:O40" si="25">SUM(F35:F39)</f>
        <v>10075000</v>
      </c>
      <c r="G40" s="97">
        <f t="shared" si="25"/>
        <v>10000000</v>
      </c>
      <c r="H40" s="96">
        <f t="shared" si="25"/>
        <v>0</v>
      </c>
      <c r="I40" s="97">
        <f t="shared" si="25"/>
        <v>422318</v>
      </c>
      <c r="J40" s="96">
        <f t="shared" si="25"/>
        <v>2000000</v>
      </c>
      <c r="K40" s="97">
        <f t="shared" si="25"/>
        <v>0</v>
      </c>
      <c r="L40" s="96">
        <f t="shared" si="25"/>
        <v>0</v>
      </c>
      <c r="M40" s="97">
        <f t="shared" si="25"/>
        <v>51684</v>
      </c>
      <c r="N40" s="96">
        <f t="shared" si="25"/>
        <v>0</v>
      </c>
      <c r="O40" s="97">
        <f t="shared" si="25"/>
        <v>0</v>
      </c>
      <c r="P40" s="96">
        <f t="shared" si="19"/>
        <v>2000000</v>
      </c>
      <c r="Q40" s="97">
        <f t="shared" si="20"/>
        <v>474002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20</v>
      </c>
      <c r="U40" s="54">
        <f>IF((+$E35+$E38) =0,0,(Q40   /(+$E35+$E38) )*100)</f>
        <v>4.7400200000000003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78921000</v>
      </c>
      <c r="C43" s="92">
        <v>0</v>
      </c>
      <c r="D43" s="92"/>
      <c r="E43" s="92">
        <f t="shared" si="26"/>
        <v>78921000</v>
      </c>
      <c r="F43" s="93">
        <v>78921000</v>
      </c>
      <c r="G43" s="94">
        <v>78921000</v>
      </c>
      <c r="H43" s="93">
        <v>6784000</v>
      </c>
      <c r="I43" s="94">
        <v>6784121</v>
      </c>
      <c r="J43" s="93">
        <v>17764000</v>
      </c>
      <c r="K43" s="94">
        <v>12945846</v>
      </c>
      <c r="L43" s="93">
        <v>8985000</v>
      </c>
      <c r="M43" s="94">
        <v>8923065</v>
      </c>
      <c r="N43" s="93">
        <v>5342000</v>
      </c>
      <c r="O43" s="94">
        <v>41659388</v>
      </c>
      <c r="P43" s="93">
        <f t="shared" si="27"/>
        <v>38875000</v>
      </c>
      <c r="Q43" s="94">
        <f t="shared" si="28"/>
        <v>70312420</v>
      </c>
      <c r="R43" s="48">
        <f t="shared" si="29"/>
        <v>-40.545353366722317</v>
      </c>
      <c r="S43" s="49">
        <f t="shared" si="30"/>
        <v>366.87307556316131</v>
      </c>
      <c r="T43" s="48">
        <f t="shared" si="31"/>
        <v>49.258118878372045</v>
      </c>
      <c r="U43" s="50">
        <f t="shared" si="32"/>
        <v>89.092155446585835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3591000</v>
      </c>
      <c r="D44" s="92"/>
      <c r="E44" s="92">
        <f t="shared" si="26"/>
        <v>3591000</v>
      </c>
      <c r="F44" s="93">
        <v>3591000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26500000</v>
      </c>
      <c r="C51" s="92">
        <v>0</v>
      </c>
      <c r="D51" s="92"/>
      <c r="E51" s="92">
        <f t="shared" si="26"/>
        <v>26500000</v>
      </c>
      <c r="F51" s="93">
        <v>26500000</v>
      </c>
      <c r="G51" s="94">
        <v>26500000</v>
      </c>
      <c r="H51" s="93">
        <v>432000</v>
      </c>
      <c r="I51" s="94">
        <v>431957</v>
      </c>
      <c r="J51" s="93">
        <v>1013000</v>
      </c>
      <c r="K51" s="94">
        <v>742895</v>
      </c>
      <c r="L51" s="93">
        <v>2765000</v>
      </c>
      <c r="M51" s="94"/>
      <c r="N51" s="93">
        <v>16983000</v>
      </c>
      <c r="O51" s="94">
        <v>8586678</v>
      </c>
      <c r="P51" s="93">
        <f t="shared" si="27"/>
        <v>21193000</v>
      </c>
      <c r="Q51" s="94">
        <f t="shared" si="28"/>
        <v>9761530</v>
      </c>
      <c r="R51" s="48">
        <f t="shared" si="29"/>
        <v>514.21338155515366</v>
      </c>
      <c r="S51" s="49">
        <f t="shared" si="30"/>
        <v>0</v>
      </c>
      <c r="T51" s="48">
        <f t="shared" si="31"/>
        <v>79.973584905660374</v>
      </c>
      <c r="U51" s="50">
        <f t="shared" si="32"/>
        <v>36.835962264150943</v>
      </c>
      <c r="V51" s="93">
        <v>7773000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105421000</v>
      </c>
      <c r="C53" s="95">
        <f>SUM(C42:C52)</f>
        <v>3591000</v>
      </c>
      <c r="D53" s="95"/>
      <c r="E53" s="95">
        <f t="shared" si="26"/>
        <v>109012000</v>
      </c>
      <c r="F53" s="96">
        <f t="shared" ref="F53:O53" si="33">SUM(F42:F52)</f>
        <v>109012000</v>
      </c>
      <c r="G53" s="97">
        <f t="shared" si="33"/>
        <v>105421000</v>
      </c>
      <c r="H53" s="96">
        <f t="shared" si="33"/>
        <v>7216000</v>
      </c>
      <c r="I53" s="97">
        <f t="shared" si="33"/>
        <v>7216078</v>
      </c>
      <c r="J53" s="96">
        <f t="shared" si="33"/>
        <v>18777000</v>
      </c>
      <c r="K53" s="97">
        <f t="shared" si="33"/>
        <v>13688741</v>
      </c>
      <c r="L53" s="96">
        <f t="shared" si="33"/>
        <v>11750000</v>
      </c>
      <c r="M53" s="97">
        <f t="shared" si="33"/>
        <v>8923065</v>
      </c>
      <c r="N53" s="96">
        <f t="shared" si="33"/>
        <v>22325000</v>
      </c>
      <c r="O53" s="97">
        <f t="shared" si="33"/>
        <v>50246066</v>
      </c>
      <c r="P53" s="96">
        <f t="shared" si="27"/>
        <v>60068000</v>
      </c>
      <c r="Q53" s="97">
        <f t="shared" si="28"/>
        <v>80073950</v>
      </c>
      <c r="R53" s="52">
        <f t="shared" si="29"/>
        <v>90</v>
      </c>
      <c r="S53" s="53">
        <f t="shared" si="30"/>
        <v>463.1032162155044</v>
      </c>
      <c r="T53" s="52">
        <f>IF((+$E43+$E45+$E47+$E48+$E51) =0,0,(P53   /(+$E43+$E45+$E47+$E48+$E51) )*100)</f>
        <v>56.979159749954945</v>
      </c>
      <c r="U53" s="54">
        <f>IF((+$E43+$E45+$E47+$E48+$E51) =0,0,(Q53   /(+$E43+$E45+$E47+$E48+$E51) )*100)</f>
        <v>75.956355944261574</v>
      </c>
      <c r="V53" s="96">
        <f>SUM(V42:V52)</f>
        <v>7773000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120168000</v>
      </c>
      <c r="C67" s="104">
        <f>SUM(C9:C14,C17:C23,C26:C29,C32,C35:C39,C42:C52,C55:C58,C61:C65)</f>
        <v>3591000</v>
      </c>
      <c r="D67" s="104"/>
      <c r="E67" s="104">
        <f t="shared" si="35"/>
        <v>123759000</v>
      </c>
      <c r="F67" s="105">
        <f t="shared" ref="F67:O67" si="43">SUM(F9:F14,F17:F23,F26:F29,F32,F35:F39,F42:F52,F55:F58,F61:F65)</f>
        <v>123759000</v>
      </c>
      <c r="G67" s="106">
        <f t="shared" si="43"/>
        <v>120093000</v>
      </c>
      <c r="H67" s="105">
        <f t="shared" si="43"/>
        <v>7690000</v>
      </c>
      <c r="I67" s="106">
        <f t="shared" si="43"/>
        <v>8147040</v>
      </c>
      <c r="J67" s="105">
        <f t="shared" si="43"/>
        <v>21085000</v>
      </c>
      <c r="K67" s="106">
        <f t="shared" si="43"/>
        <v>14871441</v>
      </c>
      <c r="L67" s="105">
        <f t="shared" si="43"/>
        <v>12318000</v>
      </c>
      <c r="M67" s="106">
        <f t="shared" si="43"/>
        <v>9074749</v>
      </c>
      <c r="N67" s="105">
        <f t="shared" si="43"/>
        <v>22763000</v>
      </c>
      <c r="O67" s="106">
        <f t="shared" si="43"/>
        <v>53104483</v>
      </c>
      <c r="P67" s="105">
        <f t="shared" si="36"/>
        <v>63856000</v>
      </c>
      <c r="Q67" s="106">
        <f t="shared" si="37"/>
        <v>85197713</v>
      </c>
      <c r="R67" s="61">
        <f t="shared" si="38"/>
        <v>84.794609514531587</v>
      </c>
      <c r="S67" s="62">
        <f t="shared" si="39"/>
        <v>485.18955179917373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53.172124936507537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70.943113253894893</v>
      </c>
      <c r="V67" s="105">
        <f>SUM(V9:V14,V17:V23,V26:V29,V32,V35:V39,V42:V52,V55:V58,V61:V65)</f>
        <v>7773000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44240000</v>
      </c>
      <c r="C69" s="92">
        <v>0</v>
      </c>
      <c r="D69" s="92"/>
      <c r="E69" s="92">
        <f>$B69      +$C69      +$D69</f>
        <v>44240000</v>
      </c>
      <c r="F69" s="93">
        <v>44240000</v>
      </c>
      <c r="G69" s="94">
        <v>44240000</v>
      </c>
      <c r="H69" s="93">
        <v>2356000</v>
      </c>
      <c r="I69" s="94">
        <v>5981690</v>
      </c>
      <c r="J69" s="93">
        <v>16084000</v>
      </c>
      <c r="K69" s="94">
        <v>20184859</v>
      </c>
      <c r="L69" s="93">
        <v>1797000</v>
      </c>
      <c r="M69" s="94">
        <v>-3589369</v>
      </c>
      <c r="N69" s="93">
        <v>15759000</v>
      </c>
      <c r="O69" s="94">
        <v>9067188</v>
      </c>
      <c r="P69" s="93">
        <f>$H69      +$J69      +$L69      +$N69</f>
        <v>35996000</v>
      </c>
      <c r="Q69" s="94">
        <f>$I69      +$K69      +$M69      +$O69</f>
        <v>31644368</v>
      </c>
      <c r="R69" s="48">
        <f>IF(($L69      =0),0,((($N69      -$L69      )/$L69      )*100))</f>
        <v>776.9616026711185</v>
      </c>
      <c r="S69" s="49">
        <f>IF(($M69      =0),0,((($O69      -$M69      )/$M69      )*100))</f>
        <v>-352.61231152327889</v>
      </c>
      <c r="T69" s="48">
        <f>IF(($E69      =0),0,(($P69      /$E69      )*100))</f>
        <v>81.365280289330926</v>
      </c>
      <c r="U69" s="50">
        <f>IF(($E69      =0),0,(($Q69      /$E69      )*100))</f>
        <v>71.528860759493668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44240000</v>
      </c>
      <c r="C70" s="101">
        <f>C69</f>
        <v>0</v>
      </c>
      <c r="D70" s="101"/>
      <c r="E70" s="101">
        <f>$B70      +$C70      +$D70</f>
        <v>44240000</v>
      </c>
      <c r="F70" s="102">
        <f t="shared" ref="F70:O70" si="44">F69</f>
        <v>44240000</v>
      </c>
      <c r="G70" s="103">
        <f t="shared" si="44"/>
        <v>44240000</v>
      </c>
      <c r="H70" s="102">
        <f t="shared" si="44"/>
        <v>2356000</v>
      </c>
      <c r="I70" s="103">
        <f t="shared" si="44"/>
        <v>5981690</v>
      </c>
      <c r="J70" s="102">
        <f t="shared" si="44"/>
        <v>16084000</v>
      </c>
      <c r="K70" s="103">
        <f t="shared" si="44"/>
        <v>20184859</v>
      </c>
      <c r="L70" s="102">
        <f t="shared" si="44"/>
        <v>1797000</v>
      </c>
      <c r="M70" s="103">
        <f t="shared" si="44"/>
        <v>-3589369</v>
      </c>
      <c r="N70" s="102">
        <f t="shared" si="44"/>
        <v>15759000</v>
      </c>
      <c r="O70" s="103">
        <f t="shared" si="44"/>
        <v>9067188</v>
      </c>
      <c r="P70" s="102">
        <f>$H70      +$J70      +$L70      +$N70</f>
        <v>35996000</v>
      </c>
      <c r="Q70" s="103">
        <f>$I70      +$K70      +$M70      +$O70</f>
        <v>31644368</v>
      </c>
      <c r="R70" s="57">
        <f>IF(($L70      =0),0,((($N70      -$L70      )/$L70      )*100))</f>
        <v>776.9616026711185</v>
      </c>
      <c r="S70" s="58">
        <f>IF(($M70      =0),0,((($O70      -$M70      )/$M70      )*100))</f>
        <v>-352.61231152327889</v>
      </c>
      <c r="T70" s="57">
        <f>IF($E70   =0,0,($P70   /$E70   )*100)</f>
        <v>81.365280289330926</v>
      </c>
      <c r="U70" s="59">
        <f>IF($E70   =0,0,($Q70   /$E70 )*100)</f>
        <v>71.528860759493668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44240000</v>
      </c>
      <c r="C71" s="104">
        <f>C69</f>
        <v>0</v>
      </c>
      <c r="D71" s="104"/>
      <c r="E71" s="104">
        <f>$B71      +$C71      +$D71</f>
        <v>44240000</v>
      </c>
      <c r="F71" s="105">
        <f t="shared" ref="F71:O71" si="45">F69</f>
        <v>44240000</v>
      </c>
      <c r="G71" s="106">
        <f t="shared" si="45"/>
        <v>44240000</v>
      </c>
      <c r="H71" s="105">
        <f t="shared" si="45"/>
        <v>2356000</v>
      </c>
      <c r="I71" s="106">
        <f t="shared" si="45"/>
        <v>5981690</v>
      </c>
      <c r="J71" s="105">
        <f t="shared" si="45"/>
        <v>16084000</v>
      </c>
      <c r="K71" s="106">
        <f t="shared" si="45"/>
        <v>20184859</v>
      </c>
      <c r="L71" s="105">
        <f t="shared" si="45"/>
        <v>1797000</v>
      </c>
      <c r="M71" s="106">
        <f t="shared" si="45"/>
        <v>-3589369</v>
      </c>
      <c r="N71" s="105">
        <f t="shared" si="45"/>
        <v>15759000</v>
      </c>
      <c r="O71" s="106">
        <f t="shared" si="45"/>
        <v>9067188</v>
      </c>
      <c r="P71" s="105">
        <f>$H71      +$J71      +$L71      +$N71</f>
        <v>35996000</v>
      </c>
      <c r="Q71" s="106">
        <f>$I71      +$K71      +$M71      +$O71</f>
        <v>31644368</v>
      </c>
      <c r="R71" s="61">
        <f>IF(($L71      =0),0,((($N71      -$L71      )/$L71      )*100))</f>
        <v>776.9616026711185</v>
      </c>
      <c r="S71" s="62">
        <f>IF(($M71      =0),0,((($O71      -$M71      )/$M71      )*100))</f>
        <v>-352.61231152327889</v>
      </c>
      <c r="T71" s="61">
        <f>IF($E71   =0,0,($P71   /$E71   )*100)</f>
        <v>81.365280289330926</v>
      </c>
      <c r="U71" s="65">
        <f>IF($E71   =0,0,($Q71   /$E71   )*100)</f>
        <v>71.528860759493668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164408000</v>
      </c>
      <c r="C72" s="104">
        <f>SUM(C9:C14,C17:C23,C26:C29,C32,C35:C39,C42:C52,C55:C58,C61:C65,C69)</f>
        <v>3591000</v>
      </c>
      <c r="D72" s="104"/>
      <c r="E72" s="104">
        <f>$B72      +$C72      +$D72</f>
        <v>167999000</v>
      </c>
      <c r="F72" s="105">
        <f t="shared" ref="F72:O72" si="46">SUM(F9:F14,F17:F23,F26:F29,F32,F35:F39,F42:F52,F55:F58,F61:F65,F69)</f>
        <v>167999000</v>
      </c>
      <c r="G72" s="106">
        <f t="shared" si="46"/>
        <v>164333000</v>
      </c>
      <c r="H72" s="105">
        <f t="shared" si="46"/>
        <v>10046000</v>
      </c>
      <c r="I72" s="106">
        <f t="shared" si="46"/>
        <v>14128730</v>
      </c>
      <c r="J72" s="105">
        <f t="shared" si="46"/>
        <v>37169000</v>
      </c>
      <c r="K72" s="106">
        <f t="shared" si="46"/>
        <v>35056300</v>
      </c>
      <c r="L72" s="105">
        <f t="shared" si="46"/>
        <v>14115000</v>
      </c>
      <c r="M72" s="106">
        <f t="shared" si="46"/>
        <v>5485380</v>
      </c>
      <c r="N72" s="105">
        <f t="shared" si="46"/>
        <v>38522000</v>
      </c>
      <c r="O72" s="106">
        <f t="shared" si="46"/>
        <v>62171671</v>
      </c>
      <c r="P72" s="105">
        <f>$H72      +$J72      +$L72      +$N72</f>
        <v>99852000</v>
      </c>
      <c r="Q72" s="106">
        <f>$I72      +$K72      +$M72      +$O72</f>
        <v>116842081</v>
      </c>
      <c r="R72" s="61">
        <f>IF(($L72      =0),0,((($N72      -$L72      )/$L72      )*100))</f>
        <v>172.91533829259654</v>
      </c>
      <c r="S72" s="62">
        <f>IF(($M72      =0),0,((($O72      -$M72      )/$M72      )*100))</f>
        <v>1033.4068195822349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60.761989375231998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71.100802030024397</v>
      </c>
      <c r="V72" s="105">
        <f>SUM(V9:V14,V17:V23,V26:V29,V32,V35:V39,V42:V52,V55:V58,V61:V65,V69)</f>
        <v>7773000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7U/Iu0VL+vSFA2tJs9JHO3szqW6qzXFUYmtSPnRkn3jwNdkpaEd84SQnDNdHSRIH7yELK6SBS4VrGyQ483VIA==" saltValue="YKbZA/dtGPKkUglAriyK2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572000</v>
      </c>
      <c r="I10" s="94"/>
      <c r="J10" s="93">
        <v>499000</v>
      </c>
      <c r="K10" s="94">
        <v>1071025</v>
      </c>
      <c r="L10" s="93">
        <v>96000</v>
      </c>
      <c r="M10" s="94">
        <v>95370</v>
      </c>
      <c r="N10" s="93">
        <v>1483000</v>
      </c>
      <c r="O10" s="94">
        <v>1483605</v>
      </c>
      <c r="P10" s="93">
        <f t="shared" ref="P10:P15" si="1">$H10      +$J10      +$L10      +$N10</f>
        <v>2650000</v>
      </c>
      <c r="Q10" s="94">
        <f t="shared" ref="Q10:Q15" si="2">$I10      +$K10      +$M10      +$O10</f>
        <v>2650000</v>
      </c>
      <c r="R10" s="48">
        <f t="shared" ref="R10:R15" si="3">IF(($L10      =0),0,((($N10      -$L10      )/$L10      )*100))</f>
        <v>1444.7916666666665</v>
      </c>
      <c r="S10" s="49">
        <f t="shared" ref="S10:S15" si="4">IF(($M10      =0),0,((($O10      -$M10      )/$M10      )*100))</f>
        <v>1455.6307014784525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572000</v>
      </c>
      <c r="I15" s="97">
        <f t="shared" si="7"/>
        <v>0</v>
      </c>
      <c r="J15" s="96">
        <f t="shared" si="7"/>
        <v>499000</v>
      </c>
      <c r="K15" s="97">
        <f t="shared" si="7"/>
        <v>1071025</v>
      </c>
      <c r="L15" s="96">
        <f t="shared" si="7"/>
        <v>96000</v>
      </c>
      <c r="M15" s="97">
        <f t="shared" si="7"/>
        <v>95370</v>
      </c>
      <c r="N15" s="96">
        <f t="shared" si="7"/>
        <v>1483000</v>
      </c>
      <c r="O15" s="97">
        <f t="shared" si="7"/>
        <v>1483605</v>
      </c>
      <c r="P15" s="96">
        <f t="shared" si="1"/>
        <v>2650000</v>
      </c>
      <c r="Q15" s="97">
        <f t="shared" si="2"/>
        <v>2650000</v>
      </c>
      <c r="R15" s="52">
        <f t="shared" si="3"/>
        <v>1444.7916666666665</v>
      </c>
      <c r="S15" s="53">
        <f t="shared" si="4"/>
        <v>1455.6307014784525</v>
      </c>
      <c r="T15" s="52">
        <f>IF((SUM($E9:$E13))=0,0,(P15/(SUM($E9:$E13))*100))</f>
        <v>100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1622000</v>
      </c>
      <c r="C32" s="92">
        <v>0</v>
      </c>
      <c r="D32" s="92"/>
      <c r="E32" s="92">
        <f>$B32      +$C32      +$D32</f>
        <v>1622000</v>
      </c>
      <c r="F32" s="93">
        <v>1622000</v>
      </c>
      <c r="G32" s="94">
        <v>1622000</v>
      </c>
      <c r="H32" s="93">
        <v>348000</v>
      </c>
      <c r="I32" s="94"/>
      <c r="J32" s="93">
        <v>111000</v>
      </c>
      <c r="K32" s="94">
        <v>632888</v>
      </c>
      <c r="L32" s="93">
        <v>384000</v>
      </c>
      <c r="M32" s="94">
        <v>383879</v>
      </c>
      <c r="N32" s="93">
        <v>204000</v>
      </c>
      <c r="O32" s="94">
        <v>425887</v>
      </c>
      <c r="P32" s="93">
        <f>$H32      +$J32      +$L32      +$N32</f>
        <v>1047000</v>
      </c>
      <c r="Q32" s="94">
        <f>$I32      +$K32      +$M32      +$O32</f>
        <v>1442654</v>
      </c>
      <c r="R32" s="48">
        <f>IF(($L32      =0),0,((($N32      -$L32      )/$L32      )*100))</f>
        <v>-46.875</v>
      </c>
      <c r="S32" s="49">
        <f>IF(($M32      =0),0,((($O32      -$M32      )/$M32      )*100))</f>
        <v>10.943031528163823</v>
      </c>
      <c r="T32" s="48">
        <f>IF(($E32      =0),0,(($P32      /$E32      )*100))</f>
        <v>64.549938347718864</v>
      </c>
      <c r="U32" s="50">
        <f>IF(($E32      =0),0,(($Q32      /$E32      )*100))</f>
        <v>88.942909987669537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1622000</v>
      </c>
      <c r="C33" s="95">
        <f>C32</f>
        <v>0</v>
      </c>
      <c r="D33" s="95"/>
      <c r="E33" s="95">
        <f>$B33      +$C33      +$D33</f>
        <v>1622000</v>
      </c>
      <c r="F33" s="96">
        <f t="shared" ref="F33:O33" si="17">F32</f>
        <v>1622000</v>
      </c>
      <c r="G33" s="97">
        <f t="shared" si="17"/>
        <v>1622000</v>
      </c>
      <c r="H33" s="96">
        <f t="shared" si="17"/>
        <v>348000</v>
      </c>
      <c r="I33" s="97">
        <f t="shared" si="17"/>
        <v>0</v>
      </c>
      <c r="J33" s="96">
        <f t="shared" si="17"/>
        <v>111000</v>
      </c>
      <c r="K33" s="97">
        <f t="shared" si="17"/>
        <v>632888</v>
      </c>
      <c r="L33" s="96">
        <f t="shared" si="17"/>
        <v>384000</v>
      </c>
      <c r="M33" s="97">
        <f t="shared" si="17"/>
        <v>383879</v>
      </c>
      <c r="N33" s="96">
        <f t="shared" si="17"/>
        <v>204000</v>
      </c>
      <c r="O33" s="97">
        <f t="shared" si="17"/>
        <v>425887</v>
      </c>
      <c r="P33" s="96">
        <f>$H33      +$J33      +$L33      +$N33</f>
        <v>1047000</v>
      </c>
      <c r="Q33" s="97">
        <f>$I33      +$K33      +$M33      +$O33</f>
        <v>1442654</v>
      </c>
      <c r="R33" s="52">
        <f>IF(($L33      =0),0,((($N33      -$L33      )/$L33      )*100))</f>
        <v>-46.875</v>
      </c>
      <c r="S33" s="53">
        <f>IF(($M33      =0),0,((($O33      -$M33      )/$M33      )*100))</f>
        <v>10.943031528163823</v>
      </c>
      <c r="T33" s="52">
        <f>IF($E33   =0,0,($P33   /$E33   )*100)</f>
        <v>64.549938347718864</v>
      </c>
      <c r="U33" s="54">
        <f>IF($E33   =0,0,($Q33   /$E33   )*100)</f>
        <v>88.942909987669537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30400000</v>
      </c>
      <c r="C35" s="92">
        <v>0</v>
      </c>
      <c r="D35" s="92"/>
      <c r="E35" s="92">
        <f t="shared" ref="E35:E40" si="18">$B35      +$C35      +$D35</f>
        <v>30400000</v>
      </c>
      <c r="F35" s="93">
        <v>30400000</v>
      </c>
      <c r="G35" s="94">
        <v>30400000</v>
      </c>
      <c r="H35" s="93">
        <v>2223000</v>
      </c>
      <c r="I35" s="94"/>
      <c r="J35" s="93">
        <v>4190000</v>
      </c>
      <c r="K35" s="94">
        <v>6635510</v>
      </c>
      <c r="L35" s="93">
        <v>222000</v>
      </c>
      <c r="M35" s="94"/>
      <c r="N35" s="93">
        <v>400000</v>
      </c>
      <c r="O35" s="94">
        <v>23361722</v>
      </c>
      <c r="P35" s="93">
        <f t="shared" ref="P35:P40" si="19">$H35      +$J35      +$L35      +$N35</f>
        <v>7035000</v>
      </c>
      <c r="Q35" s="94">
        <f t="shared" ref="Q35:Q40" si="20">$I35      +$K35      +$M35      +$O35</f>
        <v>29997232</v>
      </c>
      <c r="R35" s="48">
        <f t="shared" ref="R35:R40" si="21">IF(($L35      =0),0,((($N35      -$L35      )/$L35      )*100))</f>
        <v>80.180180180180187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23.141447368421055</v>
      </c>
      <c r="U35" s="50">
        <f t="shared" ref="U35:U39" si="24">IF(($E35      =0),0,(($Q35      /$E35      )*100))</f>
        <v>98.675105263157889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30400000</v>
      </c>
      <c r="C40" s="95">
        <f>SUM(C35:C39)</f>
        <v>0</v>
      </c>
      <c r="D40" s="95"/>
      <c r="E40" s="95">
        <f t="shared" si="18"/>
        <v>30400000</v>
      </c>
      <c r="F40" s="96">
        <f t="shared" ref="F40:O40" si="25">SUM(F35:F39)</f>
        <v>30400000</v>
      </c>
      <c r="G40" s="97">
        <f t="shared" si="25"/>
        <v>30400000</v>
      </c>
      <c r="H40" s="96">
        <f t="shared" si="25"/>
        <v>2223000</v>
      </c>
      <c r="I40" s="97">
        <f t="shared" si="25"/>
        <v>0</v>
      </c>
      <c r="J40" s="96">
        <f t="shared" si="25"/>
        <v>4190000</v>
      </c>
      <c r="K40" s="97">
        <f t="shared" si="25"/>
        <v>6635510</v>
      </c>
      <c r="L40" s="96">
        <f t="shared" si="25"/>
        <v>222000</v>
      </c>
      <c r="M40" s="97">
        <f t="shared" si="25"/>
        <v>0</v>
      </c>
      <c r="N40" s="96">
        <f t="shared" si="25"/>
        <v>400000</v>
      </c>
      <c r="O40" s="97">
        <f t="shared" si="25"/>
        <v>23361722</v>
      </c>
      <c r="P40" s="96">
        <f t="shared" si="19"/>
        <v>7035000</v>
      </c>
      <c r="Q40" s="97">
        <f t="shared" si="20"/>
        <v>29997232</v>
      </c>
      <c r="R40" s="52">
        <f t="shared" si="21"/>
        <v>80.180180180180187</v>
      </c>
      <c r="S40" s="53">
        <f t="shared" si="22"/>
        <v>0</v>
      </c>
      <c r="T40" s="52">
        <f>IF((+$E35+$E38) =0,0,(P40   /(+$E35+$E38) )*100)</f>
        <v>23.141447368421055</v>
      </c>
      <c r="U40" s="54">
        <f>IF((+$E35+$E38) =0,0,(Q40   /(+$E35+$E38) )*100)</f>
        <v>98.675105263157889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40000000</v>
      </c>
      <c r="C44" s="92">
        <v>17000000</v>
      </c>
      <c r="D44" s="92"/>
      <c r="E44" s="92">
        <f t="shared" si="26"/>
        <v>57000000</v>
      </c>
      <c r="F44" s="93">
        <v>57000000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17000000</v>
      </c>
      <c r="C51" s="92">
        <v>0</v>
      </c>
      <c r="D51" s="92"/>
      <c r="E51" s="92">
        <f t="shared" si="26"/>
        <v>17000000</v>
      </c>
      <c r="F51" s="93">
        <v>17000000</v>
      </c>
      <c r="G51" s="94">
        <v>17000000</v>
      </c>
      <c r="H51" s="93"/>
      <c r="I51" s="94"/>
      <c r="J51" s="93">
        <v>8307000</v>
      </c>
      <c r="K51" s="94">
        <v>8558353</v>
      </c>
      <c r="L51" s="93"/>
      <c r="M51" s="94">
        <v>250243</v>
      </c>
      <c r="N51" s="93">
        <v>8693000</v>
      </c>
      <c r="O51" s="94">
        <v>9307635</v>
      </c>
      <c r="P51" s="93">
        <f t="shared" si="27"/>
        <v>17000000</v>
      </c>
      <c r="Q51" s="94">
        <f t="shared" si="28"/>
        <v>18116231</v>
      </c>
      <c r="R51" s="48">
        <f t="shared" si="29"/>
        <v>0</v>
      </c>
      <c r="S51" s="49">
        <f t="shared" si="30"/>
        <v>3619.4387055781781</v>
      </c>
      <c r="T51" s="48">
        <f t="shared" si="31"/>
        <v>100</v>
      </c>
      <c r="U51" s="50">
        <f t="shared" si="32"/>
        <v>106.56606470588234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57000000</v>
      </c>
      <c r="C53" s="95">
        <f>SUM(C42:C52)</f>
        <v>17000000</v>
      </c>
      <c r="D53" s="95"/>
      <c r="E53" s="95">
        <f t="shared" si="26"/>
        <v>74000000</v>
      </c>
      <c r="F53" s="96">
        <f t="shared" ref="F53:O53" si="33">SUM(F42:F52)</f>
        <v>74000000</v>
      </c>
      <c r="G53" s="97">
        <f t="shared" si="33"/>
        <v>17000000</v>
      </c>
      <c r="H53" s="96">
        <f t="shared" si="33"/>
        <v>0</v>
      </c>
      <c r="I53" s="97">
        <f t="shared" si="33"/>
        <v>0</v>
      </c>
      <c r="J53" s="96">
        <f t="shared" si="33"/>
        <v>8307000</v>
      </c>
      <c r="K53" s="97">
        <f t="shared" si="33"/>
        <v>8558353</v>
      </c>
      <c r="L53" s="96">
        <f t="shared" si="33"/>
        <v>0</v>
      </c>
      <c r="M53" s="97">
        <f t="shared" si="33"/>
        <v>250243</v>
      </c>
      <c r="N53" s="96">
        <f t="shared" si="33"/>
        <v>8693000</v>
      </c>
      <c r="O53" s="97">
        <f t="shared" si="33"/>
        <v>9307635</v>
      </c>
      <c r="P53" s="96">
        <f t="shared" si="27"/>
        <v>17000000</v>
      </c>
      <c r="Q53" s="97">
        <f t="shared" si="28"/>
        <v>18116231</v>
      </c>
      <c r="R53" s="52">
        <f t="shared" si="29"/>
        <v>0</v>
      </c>
      <c r="S53" s="53">
        <f t="shared" si="30"/>
        <v>3619.4387055781781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106.56606470588234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91672000</v>
      </c>
      <c r="C67" s="104">
        <f>SUM(C9:C14,C17:C23,C26:C29,C32,C35:C39,C42:C52,C55:C58,C61:C65)</f>
        <v>17000000</v>
      </c>
      <c r="D67" s="104"/>
      <c r="E67" s="104">
        <f t="shared" si="35"/>
        <v>108672000</v>
      </c>
      <c r="F67" s="105">
        <f t="shared" ref="F67:O67" si="43">SUM(F9:F14,F17:F23,F26:F29,F32,F35:F39,F42:F52,F55:F58,F61:F65)</f>
        <v>108672000</v>
      </c>
      <c r="G67" s="106">
        <f t="shared" si="43"/>
        <v>51672000</v>
      </c>
      <c r="H67" s="105">
        <f t="shared" si="43"/>
        <v>3143000</v>
      </c>
      <c r="I67" s="106">
        <f t="shared" si="43"/>
        <v>0</v>
      </c>
      <c r="J67" s="105">
        <f t="shared" si="43"/>
        <v>13107000</v>
      </c>
      <c r="K67" s="106">
        <f t="shared" si="43"/>
        <v>16897776</v>
      </c>
      <c r="L67" s="105">
        <f t="shared" si="43"/>
        <v>702000</v>
      </c>
      <c r="M67" s="106">
        <f t="shared" si="43"/>
        <v>729492</v>
      </c>
      <c r="N67" s="105">
        <f t="shared" si="43"/>
        <v>10780000</v>
      </c>
      <c r="O67" s="106">
        <f t="shared" si="43"/>
        <v>34578849</v>
      </c>
      <c r="P67" s="105">
        <f t="shared" si="36"/>
        <v>27732000</v>
      </c>
      <c r="Q67" s="106">
        <f t="shared" si="37"/>
        <v>52206117</v>
      </c>
      <c r="R67" s="61">
        <f t="shared" si="38"/>
        <v>1435.6125356125356</v>
      </c>
      <c r="S67" s="62">
        <f t="shared" si="39"/>
        <v>4640.1272392294914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53.669298653042262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101.03366813748258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47085000</v>
      </c>
      <c r="C69" s="92">
        <v>0</v>
      </c>
      <c r="D69" s="92"/>
      <c r="E69" s="92">
        <f>$B69      +$C69      +$D69</f>
        <v>47085000</v>
      </c>
      <c r="F69" s="93">
        <v>47085000</v>
      </c>
      <c r="G69" s="94">
        <v>47085000</v>
      </c>
      <c r="H69" s="93">
        <v>551000</v>
      </c>
      <c r="I69" s="94"/>
      <c r="J69" s="93">
        <v>19455000</v>
      </c>
      <c r="K69" s="94">
        <v>19970650</v>
      </c>
      <c r="L69" s="93">
        <v>2049000</v>
      </c>
      <c r="M69" s="94">
        <v>2477641</v>
      </c>
      <c r="N69" s="93">
        <v>15153000</v>
      </c>
      <c r="O69" s="94">
        <v>2755163</v>
      </c>
      <c r="P69" s="93">
        <f>$H69      +$J69      +$L69      +$N69</f>
        <v>37208000</v>
      </c>
      <c r="Q69" s="94">
        <f>$I69      +$K69      +$M69      +$O69</f>
        <v>25203454</v>
      </c>
      <c r="R69" s="48">
        <f>IF(($L69      =0),0,((($N69      -$L69      )/$L69      )*100))</f>
        <v>639.5314787701318</v>
      </c>
      <c r="S69" s="49">
        <f>IF(($M69      =0),0,((($O69      -$M69      )/$M69      )*100))</f>
        <v>11.201057780364469</v>
      </c>
      <c r="T69" s="48">
        <f>IF(($E69      =0),0,(($P69      /$E69      )*100))</f>
        <v>79.023043432090901</v>
      </c>
      <c r="U69" s="50">
        <f>IF(($E69      =0),0,(($Q69      /$E69      )*100))</f>
        <v>53.527565041945415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47085000</v>
      </c>
      <c r="C70" s="101">
        <f>C69</f>
        <v>0</v>
      </c>
      <c r="D70" s="101"/>
      <c r="E70" s="101">
        <f>$B70      +$C70      +$D70</f>
        <v>47085000</v>
      </c>
      <c r="F70" s="102">
        <f t="shared" ref="F70:O70" si="44">F69</f>
        <v>47085000</v>
      </c>
      <c r="G70" s="103">
        <f t="shared" si="44"/>
        <v>47085000</v>
      </c>
      <c r="H70" s="102">
        <f t="shared" si="44"/>
        <v>551000</v>
      </c>
      <c r="I70" s="103">
        <f t="shared" si="44"/>
        <v>0</v>
      </c>
      <c r="J70" s="102">
        <f t="shared" si="44"/>
        <v>19455000</v>
      </c>
      <c r="K70" s="103">
        <f t="shared" si="44"/>
        <v>19970650</v>
      </c>
      <c r="L70" s="102">
        <f t="shared" si="44"/>
        <v>2049000</v>
      </c>
      <c r="M70" s="103">
        <f t="shared" si="44"/>
        <v>2477641</v>
      </c>
      <c r="N70" s="102">
        <f t="shared" si="44"/>
        <v>15153000</v>
      </c>
      <c r="O70" s="103">
        <f t="shared" si="44"/>
        <v>2755163</v>
      </c>
      <c r="P70" s="102">
        <f>$H70      +$J70      +$L70      +$N70</f>
        <v>37208000</v>
      </c>
      <c r="Q70" s="103">
        <f>$I70      +$K70      +$M70      +$O70</f>
        <v>25203454</v>
      </c>
      <c r="R70" s="57">
        <f>IF(($L70      =0),0,((($N70      -$L70      )/$L70      )*100))</f>
        <v>639.5314787701318</v>
      </c>
      <c r="S70" s="58">
        <f>IF(($M70      =0),0,((($O70      -$M70      )/$M70      )*100))</f>
        <v>11.201057780364469</v>
      </c>
      <c r="T70" s="57">
        <f>IF($E70   =0,0,($P70   /$E70   )*100)</f>
        <v>79.023043432090901</v>
      </c>
      <c r="U70" s="59">
        <f>IF($E70   =0,0,($Q70   /$E70 )*100)</f>
        <v>53.527565041945415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47085000</v>
      </c>
      <c r="C71" s="104">
        <f>C69</f>
        <v>0</v>
      </c>
      <c r="D71" s="104"/>
      <c r="E71" s="104">
        <f>$B71      +$C71      +$D71</f>
        <v>47085000</v>
      </c>
      <c r="F71" s="105">
        <f t="shared" ref="F71:O71" si="45">F69</f>
        <v>47085000</v>
      </c>
      <c r="G71" s="106">
        <f t="shared" si="45"/>
        <v>47085000</v>
      </c>
      <c r="H71" s="105">
        <f t="shared" si="45"/>
        <v>551000</v>
      </c>
      <c r="I71" s="106">
        <f t="shared" si="45"/>
        <v>0</v>
      </c>
      <c r="J71" s="105">
        <f t="shared" si="45"/>
        <v>19455000</v>
      </c>
      <c r="K71" s="106">
        <f t="shared" si="45"/>
        <v>19970650</v>
      </c>
      <c r="L71" s="105">
        <f t="shared" si="45"/>
        <v>2049000</v>
      </c>
      <c r="M71" s="106">
        <f t="shared" si="45"/>
        <v>2477641</v>
      </c>
      <c r="N71" s="105">
        <f t="shared" si="45"/>
        <v>15153000</v>
      </c>
      <c r="O71" s="106">
        <f t="shared" si="45"/>
        <v>2755163</v>
      </c>
      <c r="P71" s="105">
        <f>$H71      +$J71      +$L71      +$N71</f>
        <v>37208000</v>
      </c>
      <c r="Q71" s="106">
        <f>$I71      +$K71      +$M71      +$O71</f>
        <v>25203454</v>
      </c>
      <c r="R71" s="61">
        <f>IF(($L71      =0),0,((($N71      -$L71      )/$L71      )*100))</f>
        <v>639.5314787701318</v>
      </c>
      <c r="S71" s="62">
        <f>IF(($M71      =0),0,((($O71      -$M71      )/$M71      )*100))</f>
        <v>11.201057780364469</v>
      </c>
      <c r="T71" s="61">
        <f>IF($E71   =0,0,($P71   /$E71   )*100)</f>
        <v>79.023043432090901</v>
      </c>
      <c r="U71" s="65">
        <f>IF($E71   =0,0,($Q71   /$E71   )*100)</f>
        <v>53.527565041945415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138757000</v>
      </c>
      <c r="C72" s="104">
        <f>SUM(C9:C14,C17:C23,C26:C29,C32,C35:C39,C42:C52,C55:C58,C61:C65,C69)</f>
        <v>17000000</v>
      </c>
      <c r="D72" s="104"/>
      <c r="E72" s="104">
        <f>$B72      +$C72      +$D72</f>
        <v>155757000</v>
      </c>
      <c r="F72" s="105">
        <f t="shared" ref="F72:O72" si="46">SUM(F9:F14,F17:F23,F26:F29,F32,F35:F39,F42:F52,F55:F58,F61:F65,F69)</f>
        <v>155757000</v>
      </c>
      <c r="G72" s="106">
        <f t="shared" si="46"/>
        <v>98757000</v>
      </c>
      <c r="H72" s="105">
        <f t="shared" si="46"/>
        <v>3694000</v>
      </c>
      <c r="I72" s="106">
        <f t="shared" si="46"/>
        <v>0</v>
      </c>
      <c r="J72" s="105">
        <f t="shared" si="46"/>
        <v>32562000</v>
      </c>
      <c r="K72" s="106">
        <f t="shared" si="46"/>
        <v>36868426</v>
      </c>
      <c r="L72" s="105">
        <f t="shared" si="46"/>
        <v>2751000</v>
      </c>
      <c r="M72" s="106">
        <f t="shared" si="46"/>
        <v>3207133</v>
      </c>
      <c r="N72" s="105">
        <f t="shared" si="46"/>
        <v>25933000</v>
      </c>
      <c r="O72" s="106">
        <f t="shared" si="46"/>
        <v>37334012</v>
      </c>
      <c r="P72" s="105">
        <f>$H72      +$J72      +$L72      +$N72</f>
        <v>64940000</v>
      </c>
      <c r="Q72" s="106">
        <f>$I72      +$K72      +$M72      +$O72</f>
        <v>77409571</v>
      </c>
      <c r="R72" s="61">
        <f>IF(($L72      =0),0,((($N72      -$L72      )/$L72      )*100))</f>
        <v>842.67539076699393</v>
      </c>
      <c r="S72" s="62">
        <f>IF(($M72      =0),0,((($O72      -$M72      )/$M72      )*100))</f>
        <v>1064.0930388605648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65.757364034954477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78.383882661482232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rVl6kdyDZnY3sjvA9vqZBLBNKfEiNr4lm8FOM526upPIfJMhF6Wz9oGVI743mzc1hQQTgAmEGiBvaFEEewORw==" saltValue="wM5380syIMSiYhPoINUxm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60000</v>
      </c>
      <c r="I10" s="94">
        <v>40800</v>
      </c>
      <c r="J10" s="93">
        <v>1292000</v>
      </c>
      <c r="K10" s="94">
        <v>1311486</v>
      </c>
      <c r="L10" s="93">
        <v>1748000</v>
      </c>
      <c r="M10" s="94">
        <v>3995690</v>
      </c>
      <c r="N10" s="93"/>
      <c r="O10" s="94">
        <v>3994930</v>
      </c>
      <c r="P10" s="93">
        <f t="shared" ref="P10:P15" si="1">$H10      +$J10      +$L10      +$N10</f>
        <v>3100000</v>
      </c>
      <c r="Q10" s="94">
        <f t="shared" ref="Q10:Q15" si="2">$I10      +$K10      +$M10      +$O10</f>
        <v>9342906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-1.9020494582913088E-2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301.384064516129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60000</v>
      </c>
      <c r="I15" s="97">
        <f t="shared" si="7"/>
        <v>40800</v>
      </c>
      <c r="J15" s="96">
        <f t="shared" si="7"/>
        <v>1292000</v>
      </c>
      <c r="K15" s="97">
        <f t="shared" si="7"/>
        <v>1311486</v>
      </c>
      <c r="L15" s="96">
        <f t="shared" si="7"/>
        <v>1748000</v>
      </c>
      <c r="M15" s="97">
        <f t="shared" si="7"/>
        <v>3995690</v>
      </c>
      <c r="N15" s="96">
        <f t="shared" si="7"/>
        <v>0</v>
      </c>
      <c r="O15" s="97">
        <f t="shared" si="7"/>
        <v>3994930</v>
      </c>
      <c r="P15" s="96">
        <f t="shared" si="1"/>
        <v>3100000</v>
      </c>
      <c r="Q15" s="97">
        <f t="shared" si="2"/>
        <v>9342906</v>
      </c>
      <c r="R15" s="52">
        <f t="shared" si="3"/>
        <v>-100</v>
      </c>
      <c r="S15" s="53">
        <f t="shared" si="4"/>
        <v>-1.9020494582913088E-2</v>
      </c>
      <c r="T15" s="52">
        <f>IF((SUM($E9:$E13))=0,0,(P15/(SUM($E9:$E13))*100))</f>
        <v>100</v>
      </c>
      <c r="U15" s="54">
        <f>IF((SUM($E9:$E13))=0,0,(Q15/(SUM($E9:$E13))*100))</f>
        <v>301.384064516129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/>
      <c r="I32" s="94"/>
      <c r="J32" s="93">
        <v>111000</v>
      </c>
      <c r="K32" s="94">
        <v>248020</v>
      </c>
      <c r="L32" s="93">
        <v>129000</v>
      </c>
      <c r="M32" s="94">
        <v>223680</v>
      </c>
      <c r="N32" s="93"/>
      <c r="O32" s="94">
        <v>436489</v>
      </c>
      <c r="P32" s="93">
        <f>$H32      +$J32      +$L32      +$N32</f>
        <v>240000</v>
      </c>
      <c r="Q32" s="94">
        <f>$I32      +$K32      +$M32      +$O32</f>
        <v>908189</v>
      </c>
      <c r="R32" s="48">
        <f>IF(($L32      =0),0,((($N32      -$L32      )/$L32      )*100))</f>
        <v>-100</v>
      </c>
      <c r="S32" s="49">
        <f>IF(($M32      =0),0,((($O32      -$M32      )/$M32      )*100))</f>
        <v>95.139932045779688</v>
      </c>
      <c r="T32" s="48">
        <f>IF(($E32      =0),0,(($P32      /$E32      )*100))</f>
        <v>22.325581395348838</v>
      </c>
      <c r="U32" s="50">
        <f>IF(($E32      =0),0,(($Q32      /$E32      )*100))</f>
        <v>84.482697674418603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0</v>
      </c>
      <c r="I33" s="97">
        <f t="shared" si="17"/>
        <v>0</v>
      </c>
      <c r="J33" s="96">
        <f t="shared" si="17"/>
        <v>111000</v>
      </c>
      <c r="K33" s="97">
        <f t="shared" si="17"/>
        <v>248020</v>
      </c>
      <c r="L33" s="96">
        <f t="shared" si="17"/>
        <v>129000</v>
      </c>
      <c r="M33" s="97">
        <f t="shared" si="17"/>
        <v>223680</v>
      </c>
      <c r="N33" s="96">
        <f t="shared" si="17"/>
        <v>0</v>
      </c>
      <c r="O33" s="97">
        <f t="shared" si="17"/>
        <v>436489</v>
      </c>
      <c r="P33" s="96">
        <f>$H33      +$J33      +$L33      +$N33</f>
        <v>240000</v>
      </c>
      <c r="Q33" s="97">
        <f>$I33      +$K33      +$M33      +$O33</f>
        <v>908189</v>
      </c>
      <c r="R33" s="52">
        <f>IF(($L33      =0),0,((($N33      -$L33      )/$L33      )*100))</f>
        <v>-100</v>
      </c>
      <c r="S33" s="53">
        <f>IF(($M33      =0),0,((($O33      -$M33      )/$M33      )*100))</f>
        <v>95.139932045779688</v>
      </c>
      <c r="T33" s="52">
        <f>IF($E33   =0,0,($P33   /$E33   )*100)</f>
        <v>22.325581395348838</v>
      </c>
      <c r="U33" s="54">
        <f>IF($E33   =0,0,($Q33   /$E33   )*100)</f>
        <v>84.482697674418603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8705000</v>
      </c>
      <c r="C35" s="92">
        <v>0</v>
      </c>
      <c r="D35" s="92"/>
      <c r="E35" s="92">
        <f t="shared" ref="E35:E40" si="18">$B35      +$C35      +$D35</f>
        <v>8705000</v>
      </c>
      <c r="F35" s="93">
        <v>8705000</v>
      </c>
      <c r="G35" s="94">
        <v>8705000</v>
      </c>
      <c r="H35" s="93">
        <v>450000</v>
      </c>
      <c r="I35" s="94">
        <v>260560</v>
      </c>
      <c r="J35" s="93">
        <v>562000</v>
      </c>
      <c r="K35" s="94">
        <v>3163295</v>
      </c>
      <c r="L35" s="93">
        <v>923000</v>
      </c>
      <c r="M35" s="94">
        <v>7473220</v>
      </c>
      <c r="N35" s="93">
        <v>1402000</v>
      </c>
      <c r="O35" s="94">
        <v>2714959</v>
      </c>
      <c r="P35" s="93">
        <f t="shared" ref="P35:P40" si="19">$H35      +$J35      +$L35      +$N35</f>
        <v>3337000</v>
      </c>
      <c r="Q35" s="94">
        <f t="shared" ref="Q35:Q40" si="20">$I35      +$K35      +$M35      +$O35</f>
        <v>13612034</v>
      </c>
      <c r="R35" s="48">
        <f t="shared" ref="R35:R40" si="21">IF(($L35      =0),0,((($N35      -$L35      )/$L35      )*100))</f>
        <v>51.895991332611047</v>
      </c>
      <c r="S35" s="49">
        <f t="shared" ref="S35:S40" si="22">IF(($M35      =0),0,((($O35      -$M35      )/$M35      )*100))</f>
        <v>-63.67082730068163</v>
      </c>
      <c r="T35" s="48">
        <f t="shared" ref="T35:T39" si="23">IF(($E35      =0),0,(($P35      /$E35      )*100))</f>
        <v>38.334290637564614</v>
      </c>
      <c r="U35" s="50">
        <f t="shared" ref="U35:U39" si="24">IF(($E35      =0),0,(($Q35      /$E35      )*100))</f>
        <v>156.37029293509477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92000</v>
      </c>
      <c r="C36" s="92">
        <v>0</v>
      </c>
      <c r="D36" s="92"/>
      <c r="E36" s="92">
        <f t="shared" si="18"/>
        <v>92000</v>
      </c>
      <c r="F36" s="93">
        <v>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8797000</v>
      </c>
      <c r="C40" s="95">
        <f>SUM(C35:C39)</f>
        <v>0</v>
      </c>
      <c r="D40" s="95"/>
      <c r="E40" s="95">
        <f t="shared" si="18"/>
        <v>8797000</v>
      </c>
      <c r="F40" s="96">
        <f t="shared" ref="F40:O40" si="25">SUM(F35:F39)</f>
        <v>8797000</v>
      </c>
      <c r="G40" s="97">
        <f t="shared" si="25"/>
        <v>8705000</v>
      </c>
      <c r="H40" s="96">
        <f t="shared" si="25"/>
        <v>450000</v>
      </c>
      <c r="I40" s="97">
        <f t="shared" si="25"/>
        <v>260560</v>
      </c>
      <c r="J40" s="96">
        <f t="shared" si="25"/>
        <v>562000</v>
      </c>
      <c r="K40" s="97">
        <f t="shared" si="25"/>
        <v>3163295</v>
      </c>
      <c r="L40" s="96">
        <f t="shared" si="25"/>
        <v>923000</v>
      </c>
      <c r="M40" s="97">
        <f t="shared" si="25"/>
        <v>7473220</v>
      </c>
      <c r="N40" s="96">
        <f t="shared" si="25"/>
        <v>1402000</v>
      </c>
      <c r="O40" s="97">
        <f t="shared" si="25"/>
        <v>2714959</v>
      </c>
      <c r="P40" s="96">
        <f t="shared" si="19"/>
        <v>3337000</v>
      </c>
      <c r="Q40" s="97">
        <f t="shared" si="20"/>
        <v>13612034</v>
      </c>
      <c r="R40" s="52">
        <f t="shared" si="21"/>
        <v>51.895991332611047</v>
      </c>
      <c r="S40" s="53">
        <f t="shared" si="22"/>
        <v>-63.67082730068163</v>
      </c>
      <c r="T40" s="52">
        <f>IF((+$E35+$E38) =0,0,(P40   /(+$E35+$E38) )*100)</f>
        <v>38.334290637564614</v>
      </c>
      <c r="U40" s="54">
        <f>IF((+$E35+$E38) =0,0,(Q40   /(+$E35+$E38) )*100)</f>
        <v>156.37029293509477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75000000</v>
      </c>
      <c r="C44" s="92">
        <v>-18898000</v>
      </c>
      <c r="D44" s="92"/>
      <c r="E44" s="92">
        <f t="shared" si="26"/>
        <v>56102000</v>
      </c>
      <c r="F44" s="93">
        <v>56102000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20000000</v>
      </c>
      <c r="H51" s="93">
        <v>865000</v>
      </c>
      <c r="I51" s="94">
        <v>1782304</v>
      </c>
      <c r="J51" s="93">
        <v>4442000</v>
      </c>
      <c r="K51" s="94">
        <v>2686518</v>
      </c>
      <c r="L51" s="93">
        <v>4282000</v>
      </c>
      <c r="M51" s="94">
        <v>12102921</v>
      </c>
      <c r="N51" s="93"/>
      <c r="O51" s="94">
        <v>6807824</v>
      </c>
      <c r="P51" s="93">
        <f t="shared" si="27"/>
        <v>9589000</v>
      </c>
      <c r="Q51" s="94">
        <f t="shared" si="28"/>
        <v>23379567</v>
      </c>
      <c r="R51" s="48">
        <f t="shared" si="29"/>
        <v>-100</v>
      </c>
      <c r="S51" s="49">
        <f t="shared" si="30"/>
        <v>-43.750570626710697</v>
      </c>
      <c r="T51" s="48">
        <f t="shared" si="31"/>
        <v>47.945</v>
      </c>
      <c r="U51" s="50">
        <f t="shared" si="32"/>
        <v>116.897835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</v>
      </c>
      <c r="C52" s="92">
        <v>-1000000</v>
      </c>
      <c r="D52" s="92"/>
      <c r="E52" s="92">
        <f t="shared" si="26"/>
        <v>4000000</v>
      </c>
      <c r="F52" s="93">
        <v>4000000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100000000</v>
      </c>
      <c r="C53" s="95">
        <f>SUM(C42:C52)</f>
        <v>-19898000</v>
      </c>
      <c r="D53" s="95"/>
      <c r="E53" s="95">
        <f t="shared" si="26"/>
        <v>80102000</v>
      </c>
      <c r="F53" s="96">
        <f t="shared" ref="F53:O53" si="33">SUM(F42:F52)</f>
        <v>80102000</v>
      </c>
      <c r="G53" s="97">
        <f t="shared" si="33"/>
        <v>20000000</v>
      </c>
      <c r="H53" s="96">
        <f t="shared" si="33"/>
        <v>865000</v>
      </c>
      <c r="I53" s="97">
        <f t="shared" si="33"/>
        <v>1782304</v>
      </c>
      <c r="J53" s="96">
        <f t="shared" si="33"/>
        <v>4442000</v>
      </c>
      <c r="K53" s="97">
        <f t="shared" si="33"/>
        <v>2686518</v>
      </c>
      <c r="L53" s="96">
        <f t="shared" si="33"/>
        <v>4282000</v>
      </c>
      <c r="M53" s="97">
        <f t="shared" si="33"/>
        <v>12102921</v>
      </c>
      <c r="N53" s="96">
        <f t="shared" si="33"/>
        <v>0</v>
      </c>
      <c r="O53" s="97">
        <f t="shared" si="33"/>
        <v>6807824</v>
      </c>
      <c r="P53" s="96">
        <f t="shared" si="27"/>
        <v>9589000</v>
      </c>
      <c r="Q53" s="97">
        <f t="shared" si="28"/>
        <v>23379567</v>
      </c>
      <c r="R53" s="52">
        <f t="shared" si="29"/>
        <v>-100</v>
      </c>
      <c r="S53" s="53">
        <f t="shared" si="30"/>
        <v>-43.750570626710697</v>
      </c>
      <c r="T53" s="52">
        <f>IF((+$E43+$E45+$E47+$E48+$E51) =0,0,(P53   /(+$E43+$E45+$E47+$E48+$E51) )*100)</f>
        <v>47.945</v>
      </c>
      <c r="U53" s="54">
        <f>IF((+$E43+$E45+$E47+$E48+$E51) =0,0,(Q53   /(+$E43+$E45+$E47+$E48+$E51) )*100)</f>
        <v>116.897835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112972000</v>
      </c>
      <c r="C67" s="104">
        <f>SUM(C9:C14,C17:C23,C26:C29,C32,C35:C39,C42:C52,C55:C58,C61:C65)</f>
        <v>-19898000</v>
      </c>
      <c r="D67" s="104"/>
      <c r="E67" s="104">
        <f t="shared" si="35"/>
        <v>93074000</v>
      </c>
      <c r="F67" s="105">
        <f t="shared" ref="F67:O67" si="43">SUM(F9:F14,F17:F23,F26:F29,F32,F35:F39,F42:F52,F55:F58,F61:F65)</f>
        <v>93074000</v>
      </c>
      <c r="G67" s="106">
        <f t="shared" si="43"/>
        <v>32880000</v>
      </c>
      <c r="H67" s="105">
        <f t="shared" si="43"/>
        <v>1375000</v>
      </c>
      <c r="I67" s="106">
        <f t="shared" si="43"/>
        <v>2083664</v>
      </c>
      <c r="J67" s="105">
        <f t="shared" si="43"/>
        <v>6407000</v>
      </c>
      <c r="K67" s="106">
        <f t="shared" si="43"/>
        <v>7409319</v>
      </c>
      <c r="L67" s="105">
        <f t="shared" si="43"/>
        <v>7082000</v>
      </c>
      <c r="M67" s="106">
        <f t="shared" si="43"/>
        <v>23795511</v>
      </c>
      <c r="N67" s="105">
        <f t="shared" si="43"/>
        <v>1402000</v>
      </c>
      <c r="O67" s="106">
        <f t="shared" si="43"/>
        <v>13954202</v>
      </c>
      <c r="P67" s="105">
        <f t="shared" si="36"/>
        <v>16266000</v>
      </c>
      <c r="Q67" s="106">
        <f t="shared" si="37"/>
        <v>47242696</v>
      </c>
      <c r="R67" s="61">
        <f t="shared" si="38"/>
        <v>-80.203332391979671</v>
      </c>
      <c r="S67" s="62">
        <f t="shared" si="39"/>
        <v>-41.357838459531294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49.470802919708028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143.68216545012166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23515000</v>
      </c>
      <c r="C69" s="92">
        <v>0</v>
      </c>
      <c r="D69" s="92"/>
      <c r="E69" s="92">
        <f>$B69      +$C69      +$D69</f>
        <v>23515000</v>
      </c>
      <c r="F69" s="93">
        <v>23515000</v>
      </c>
      <c r="G69" s="94">
        <v>19829000</v>
      </c>
      <c r="H69" s="93">
        <v>7711000</v>
      </c>
      <c r="I69" s="94">
        <v>222052</v>
      </c>
      <c r="J69" s="93">
        <v>3309000</v>
      </c>
      <c r="K69" s="94">
        <v>12097566</v>
      </c>
      <c r="L69" s="93">
        <v>482000</v>
      </c>
      <c r="M69" s="94">
        <v>-1326230</v>
      </c>
      <c r="N69" s="93">
        <v>63000</v>
      </c>
      <c r="O69" s="94">
        <v>798371</v>
      </c>
      <c r="P69" s="93">
        <f>$H69      +$J69      +$L69      +$N69</f>
        <v>11565000</v>
      </c>
      <c r="Q69" s="94">
        <f>$I69      +$K69      +$M69      +$O69</f>
        <v>11791759</v>
      </c>
      <c r="R69" s="48">
        <f>IF(($L69      =0),0,((($N69      -$L69      )/$L69      )*100))</f>
        <v>-86.92946058091286</v>
      </c>
      <c r="S69" s="49">
        <f>IF(($M69      =0),0,((($O69      -$M69      )/$M69      )*100))</f>
        <v>-160.19853268286798</v>
      </c>
      <c r="T69" s="48">
        <f>IF(($E69      =0),0,(($P69      /$E69      )*100))</f>
        <v>49.181373591324686</v>
      </c>
      <c r="U69" s="50">
        <f>IF(($E69      =0),0,(($Q69      /$E69      )*100))</f>
        <v>50.145689985115879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23515000</v>
      </c>
      <c r="C70" s="101">
        <f>C69</f>
        <v>0</v>
      </c>
      <c r="D70" s="101"/>
      <c r="E70" s="101">
        <f>$B70      +$C70      +$D70</f>
        <v>23515000</v>
      </c>
      <c r="F70" s="102">
        <f t="shared" ref="F70:O70" si="44">F69</f>
        <v>23515000</v>
      </c>
      <c r="G70" s="103">
        <f t="shared" si="44"/>
        <v>19829000</v>
      </c>
      <c r="H70" s="102">
        <f t="shared" si="44"/>
        <v>7711000</v>
      </c>
      <c r="I70" s="103">
        <f t="shared" si="44"/>
        <v>222052</v>
      </c>
      <c r="J70" s="102">
        <f t="shared" si="44"/>
        <v>3309000</v>
      </c>
      <c r="K70" s="103">
        <f t="shared" si="44"/>
        <v>12097566</v>
      </c>
      <c r="L70" s="102">
        <f t="shared" si="44"/>
        <v>482000</v>
      </c>
      <c r="M70" s="103">
        <f t="shared" si="44"/>
        <v>-1326230</v>
      </c>
      <c r="N70" s="102">
        <f t="shared" si="44"/>
        <v>63000</v>
      </c>
      <c r="O70" s="103">
        <f t="shared" si="44"/>
        <v>798371</v>
      </c>
      <c r="P70" s="102">
        <f>$H70      +$J70      +$L70      +$N70</f>
        <v>11565000</v>
      </c>
      <c r="Q70" s="103">
        <f>$I70      +$K70      +$M70      +$O70</f>
        <v>11791759</v>
      </c>
      <c r="R70" s="57">
        <f>IF(($L70      =0),0,((($N70      -$L70      )/$L70      )*100))</f>
        <v>-86.92946058091286</v>
      </c>
      <c r="S70" s="58">
        <f>IF(($M70      =0),0,((($O70      -$M70      )/$M70      )*100))</f>
        <v>-160.19853268286798</v>
      </c>
      <c r="T70" s="57">
        <f>IF($E70   =0,0,($P70   /$E70   )*100)</f>
        <v>49.181373591324686</v>
      </c>
      <c r="U70" s="59">
        <f>IF($E70   =0,0,($Q70   /$E70 )*100)</f>
        <v>50.145689985115879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23515000</v>
      </c>
      <c r="C71" s="104">
        <f>C69</f>
        <v>0</v>
      </c>
      <c r="D71" s="104"/>
      <c r="E71" s="104">
        <f>$B71      +$C71      +$D71</f>
        <v>23515000</v>
      </c>
      <c r="F71" s="105">
        <f t="shared" ref="F71:O71" si="45">F69</f>
        <v>23515000</v>
      </c>
      <c r="G71" s="106">
        <f t="shared" si="45"/>
        <v>19829000</v>
      </c>
      <c r="H71" s="105">
        <f t="shared" si="45"/>
        <v>7711000</v>
      </c>
      <c r="I71" s="106">
        <f t="shared" si="45"/>
        <v>222052</v>
      </c>
      <c r="J71" s="105">
        <f t="shared" si="45"/>
        <v>3309000</v>
      </c>
      <c r="K71" s="106">
        <f t="shared" si="45"/>
        <v>12097566</v>
      </c>
      <c r="L71" s="105">
        <f t="shared" si="45"/>
        <v>482000</v>
      </c>
      <c r="M71" s="106">
        <f t="shared" si="45"/>
        <v>-1326230</v>
      </c>
      <c r="N71" s="105">
        <f t="shared" si="45"/>
        <v>63000</v>
      </c>
      <c r="O71" s="106">
        <f t="shared" si="45"/>
        <v>798371</v>
      </c>
      <c r="P71" s="105">
        <f>$H71      +$J71      +$L71      +$N71</f>
        <v>11565000</v>
      </c>
      <c r="Q71" s="106">
        <f>$I71      +$K71      +$M71      +$O71</f>
        <v>11791759</v>
      </c>
      <c r="R71" s="61">
        <f>IF(($L71      =0),0,((($N71      -$L71      )/$L71      )*100))</f>
        <v>-86.92946058091286</v>
      </c>
      <c r="S71" s="62">
        <f>IF(($M71      =0),0,((($O71      -$M71      )/$M71      )*100))</f>
        <v>-160.19853268286798</v>
      </c>
      <c r="T71" s="61">
        <f>IF($E71   =0,0,($P71   /$E71   )*100)</f>
        <v>49.181373591324686</v>
      </c>
      <c r="U71" s="65">
        <f>IF($E71   =0,0,($Q71   /$E71   )*100)</f>
        <v>50.145689985115879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136487000</v>
      </c>
      <c r="C72" s="104">
        <f>SUM(C9:C14,C17:C23,C26:C29,C32,C35:C39,C42:C52,C55:C58,C61:C65,C69)</f>
        <v>-19898000</v>
      </c>
      <c r="D72" s="104"/>
      <c r="E72" s="104">
        <f>$B72      +$C72      +$D72</f>
        <v>116589000</v>
      </c>
      <c r="F72" s="105">
        <f t="shared" ref="F72:O72" si="46">SUM(F9:F14,F17:F23,F26:F29,F32,F35:F39,F42:F52,F55:F58,F61:F65,F69)</f>
        <v>116589000</v>
      </c>
      <c r="G72" s="106">
        <f t="shared" si="46"/>
        <v>52709000</v>
      </c>
      <c r="H72" s="105">
        <f t="shared" si="46"/>
        <v>9086000</v>
      </c>
      <c r="I72" s="106">
        <f t="shared" si="46"/>
        <v>2305716</v>
      </c>
      <c r="J72" s="105">
        <f t="shared" si="46"/>
        <v>9716000</v>
      </c>
      <c r="K72" s="106">
        <f t="shared" si="46"/>
        <v>19506885</v>
      </c>
      <c r="L72" s="105">
        <f t="shared" si="46"/>
        <v>7564000</v>
      </c>
      <c r="M72" s="106">
        <f t="shared" si="46"/>
        <v>22469281</v>
      </c>
      <c r="N72" s="105">
        <f t="shared" si="46"/>
        <v>1465000</v>
      </c>
      <c r="O72" s="106">
        <f t="shared" si="46"/>
        <v>14752573</v>
      </c>
      <c r="P72" s="105">
        <f>$H72      +$J72      +$L72      +$N72</f>
        <v>27831000</v>
      </c>
      <c r="Q72" s="106">
        <f>$I72      +$K72      +$M72      +$O72</f>
        <v>59034455</v>
      </c>
      <c r="R72" s="61">
        <f>IF(($L72      =0),0,((($N72      -$L72      )/$L72      )*100))</f>
        <v>-80.631940772078266</v>
      </c>
      <c r="S72" s="62">
        <f>IF(($M72      =0),0,((($O72      -$M72      )/$M72      )*100))</f>
        <v>-34.34336861958333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49.350119691462005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104.68029967195673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GAWPErhT2PPvPMFtWTtpiZjUltiYAfGJWm7eiKJlhF7wDi/hV50c8IqQYe8zqYQvI9/GpCrVHagsJfWF77WNw==" saltValue="VZJMzEqBegpl0oVg8EasG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6934000</v>
      </c>
      <c r="H9" s="93"/>
      <c r="I9" s="94"/>
      <c r="J9" s="93"/>
      <c r="K9" s="94"/>
      <c r="L9" s="93"/>
      <c r="M9" s="94"/>
      <c r="N9" s="93">
        <v>5480000</v>
      </c>
      <c r="O9" s="94"/>
      <c r="P9" s="93">
        <f>$H9       +$J9       +$L9       +$N9</f>
        <v>5480000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79.030862417075269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120000</v>
      </c>
      <c r="I10" s="94"/>
      <c r="J10" s="93">
        <v>1206000</v>
      </c>
      <c r="K10" s="94">
        <v>960700</v>
      </c>
      <c r="L10" s="93">
        <v>774000</v>
      </c>
      <c r="M10" s="94">
        <v>175725</v>
      </c>
      <c r="N10" s="93"/>
      <c r="O10" s="94">
        <v>61200</v>
      </c>
      <c r="P10" s="93">
        <f t="shared" ref="P10:P15" si="1">$H10      +$J10      +$L10      +$N10</f>
        <v>2100000</v>
      </c>
      <c r="Q10" s="94">
        <f t="shared" ref="Q10:Q15" si="2">$I10      +$K10      +$M10      +$O10</f>
        <v>1197625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-65.172855313700381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57.029761904761898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20738000</v>
      </c>
      <c r="D13" s="92"/>
      <c r="E13" s="92">
        <f t="shared" si="0"/>
        <v>30738000</v>
      </c>
      <c r="F13" s="93">
        <v>30738000</v>
      </c>
      <c r="G13" s="94">
        <v>30738000</v>
      </c>
      <c r="H13" s="93"/>
      <c r="I13" s="94"/>
      <c r="J13" s="93"/>
      <c r="K13" s="94">
        <v>5812953</v>
      </c>
      <c r="L13" s="93">
        <v>5185000</v>
      </c>
      <c r="M13" s="94">
        <v>1946808</v>
      </c>
      <c r="N13" s="93">
        <v>15964000</v>
      </c>
      <c r="O13" s="94">
        <v>10878630</v>
      </c>
      <c r="P13" s="93">
        <f t="shared" si="1"/>
        <v>21149000</v>
      </c>
      <c r="Q13" s="94">
        <f t="shared" si="2"/>
        <v>18638391</v>
      </c>
      <c r="R13" s="48">
        <f t="shared" si="3"/>
        <v>207.88813886210221</v>
      </c>
      <c r="S13" s="49">
        <f t="shared" si="4"/>
        <v>458.79316296214114</v>
      </c>
      <c r="T13" s="48">
        <f t="shared" si="5"/>
        <v>68.804086147439648</v>
      </c>
      <c r="U13" s="50">
        <f t="shared" si="6"/>
        <v>60.636316611360527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19134000</v>
      </c>
      <c r="C15" s="95">
        <f>SUM(C9:C14)</f>
        <v>20738000</v>
      </c>
      <c r="D15" s="95"/>
      <c r="E15" s="95">
        <f t="shared" si="0"/>
        <v>39872000</v>
      </c>
      <c r="F15" s="96">
        <f t="shared" ref="F15:O15" si="7">SUM(F9:F14)</f>
        <v>39872000</v>
      </c>
      <c r="G15" s="97">
        <f t="shared" si="7"/>
        <v>39772000</v>
      </c>
      <c r="H15" s="96">
        <f t="shared" si="7"/>
        <v>120000</v>
      </c>
      <c r="I15" s="97">
        <f t="shared" si="7"/>
        <v>0</v>
      </c>
      <c r="J15" s="96">
        <f t="shared" si="7"/>
        <v>1206000</v>
      </c>
      <c r="K15" s="97">
        <f t="shared" si="7"/>
        <v>6773653</v>
      </c>
      <c r="L15" s="96">
        <f t="shared" si="7"/>
        <v>5959000</v>
      </c>
      <c r="M15" s="97">
        <f t="shared" si="7"/>
        <v>2122533</v>
      </c>
      <c r="N15" s="96">
        <f t="shared" si="7"/>
        <v>21444000</v>
      </c>
      <c r="O15" s="97">
        <f t="shared" si="7"/>
        <v>10939830</v>
      </c>
      <c r="P15" s="96">
        <f t="shared" si="1"/>
        <v>28729000</v>
      </c>
      <c r="Q15" s="97">
        <f t="shared" si="2"/>
        <v>19836016</v>
      </c>
      <c r="R15" s="52">
        <f t="shared" si="3"/>
        <v>259.85903675113275</v>
      </c>
      <c r="S15" s="53">
        <f t="shared" si="4"/>
        <v>415.41389462495994</v>
      </c>
      <c r="T15" s="52">
        <f>IF((SUM($E9:$E13))=0,0,(P15/(SUM($E9:$E13))*100))</f>
        <v>72.234235140299702</v>
      </c>
      <c r="U15" s="54">
        <f>IF((SUM($E9:$E13))=0,0,(Q15/(SUM($E9:$E13))*100))</f>
        <v>49.874323644775217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1260000</v>
      </c>
      <c r="C24" s="95">
        <f>SUM(C17:C23)</f>
        <v>0</v>
      </c>
      <c r="D24" s="95"/>
      <c r="E24" s="95">
        <f t="shared" si="8"/>
        <v>1260000</v>
      </c>
      <c r="F24" s="96">
        <f t="shared" ref="F24:O24" si="15">SUM(F17:F23)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223648000</v>
      </c>
      <c r="H28" s="93">
        <v>22812000</v>
      </c>
      <c r="I28" s="94"/>
      <c r="J28" s="93">
        <v>75577000</v>
      </c>
      <c r="K28" s="94">
        <v>90816965</v>
      </c>
      <c r="L28" s="93">
        <v>17499000</v>
      </c>
      <c r="M28" s="94">
        <v>17979913</v>
      </c>
      <c r="N28" s="93">
        <v>37782000</v>
      </c>
      <c r="O28" s="94">
        <v>7533773</v>
      </c>
      <c r="P28" s="93">
        <f>$H28      +$J28      +$L28      +$N28</f>
        <v>153670000</v>
      </c>
      <c r="Q28" s="94">
        <f>$I28      +$K28      +$M28      +$O28</f>
        <v>116330651</v>
      </c>
      <c r="R28" s="48">
        <f>IF(($L28      =0),0,((($N28      -$L28      )/$L28      )*100))</f>
        <v>115.90948054174524</v>
      </c>
      <c r="S28" s="49">
        <f>IF(($M28      =0),0,((($O28      -$M28      )/$M28      )*100))</f>
        <v>-58.09894630747101</v>
      </c>
      <c r="T28" s="48">
        <f>IF(($E28      =0),0,(($P28      /$E28      )*100))</f>
        <v>68.710652453856056</v>
      </c>
      <c r="U28" s="50">
        <f>IF(($E28      =0),0,(($Q28      /$E28      )*100))</f>
        <v>52.015064297467447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223648000</v>
      </c>
      <c r="C30" s="95">
        <f>SUM(C26:C29)</f>
        <v>0</v>
      </c>
      <c r="D30" s="95"/>
      <c r="E30" s="95">
        <f>$B30      +$C30      +$D30</f>
        <v>223648000</v>
      </c>
      <c r="F30" s="96">
        <f t="shared" ref="F30:O30" si="16">SUM(F26:F29)</f>
        <v>223648000</v>
      </c>
      <c r="G30" s="97">
        <f t="shared" si="16"/>
        <v>223648000</v>
      </c>
      <c r="H30" s="96">
        <f t="shared" si="16"/>
        <v>22812000</v>
      </c>
      <c r="I30" s="97">
        <f t="shared" si="16"/>
        <v>0</v>
      </c>
      <c r="J30" s="96">
        <f t="shared" si="16"/>
        <v>75577000</v>
      </c>
      <c r="K30" s="97">
        <f t="shared" si="16"/>
        <v>90816965</v>
      </c>
      <c r="L30" s="96">
        <f t="shared" si="16"/>
        <v>17499000</v>
      </c>
      <c r="M30" s="97">
        <f t="shared" si="16"/>
        <v>17979913</v>
      </c>
      <c r="N30" s="96">
        <f t="shared" si="16"/>
        <v>37782000</v>
      </c>
      <c r="O30" s="97">
        <f t="shared" si="16"/>
        <v>7533773</v>
      </c>
      <c r="P30" s="96">
        <f>$H30      +$J30      +$L30      +$N30</f>
        <v>153670000</v>
      </c>
      <c r="Q30" s="97">
        <f>$I30      +$K30      +$M30      +$O30</f>
        <v>116330651</v>
      </c>
      <c r="R30" s="52">
        <f>IF(($L30      =0),0,((($N30      -$L30      )/$L30      )*100))</f>
        <v>115.90948054174524</v>
      </c>
      <c r="S30" s="53">
        <f>IF(($M30      =0),0,((($O30      -$M30      )/$M30      )*100))</f>
        <v>-58.09894630747101</v>
      </c>
      <c r="T30" s="52">
        <f>IF($E30   =0,0,($P30   /$E30   )*100)</f>
        <v>68.710652453856056</v>
      </c>
      <c r="U30" s="54">
        <f>IF($E30   =0,0,($Q30   /$E30   )*100)</f>
        <v>52.015064297467447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1316000</v>
      </c>
      <c r="C32" s="92">
        <v>0</v>
      </c>
      <c r="D32" s="92"/>
      <c r="E32" s="92">
        <f>$B32      +$C32      +$D32</f>
        <v>1316000</v>
      </c>
      <c r="F32" s="93">
        <v>1316000</v>
      </c>
      <c r="G32" s="94">
        <v>1316000</v>
      </c>
      <c r="H32" s="93"/>
      <c r="I32" s="94"/>
      <c r="J32" s="93">
        <v>252000</v>
      </c>
      <c r="K32" s="94">
        <v>332841</v>
      </c>
      <c r="L32" s="93">
        <v>104000</v>
      </c>
      <c r="M32" s="94">
        <v>314191</v>
      </c>
      <c r="N32" s="93">
        <v>508000</v>
      </c>
      <c r="O32" s="94">
        <v>326042</v>
      </c>
      <c r="P32" s="93">
        <f>$H32      +$J32      +$L32      +$N32</f>
        <v>864000</v>
      </c>
      <c r="Q32" s="94">
        <f>$I32      +$K32      +$M32      +$O32</f>
        <v>973074</v>
      </c>
      <c r="R32" s="48">
        <f>IF(($L32      =0),0,((($N32      -$L32      )/$L32      )*100))</f>
        <v>388.46153846153845</v>
      </c>
      <c r="S32" s="49">
        <f>IF(($M32      =0),0,((($O32      -$M32      )/$M32      )*100))</f>
        <v>3.7719094436186906</v>
      </c>
      <c r="T32" s="48">
        <f>IF(($E32      =0),0,(($P32      /$E32      )*100))</f>
        <v>65.653495440729486</v>
      </c>
      <c r="U32" s="50">
        <f>IF(($E32      =0),0,(($Q32      /$E32      )*100))</f>
        <v>73.941793313069908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1316000</v>
      </c>
      <c r="C33" s="95">
        <f>C32</f>
        <v>0</v>
      </c>
      <c r="D33" s="95"/>
      <c r="E33" s="95">
        <f>$B33      +$C33      +$D33</f>
        <v>1316000</v>
      </c>
      <c r="F33" s="96">
        <f t="shared" ref="F33:O33" si="17">F32</f>
        <v>1316000</v>
      </c>
      <c r="G33" s="97">
        <f t="shared" si="17"/>
        <v>1316000</v>
      </c>
      <c r="H33" s="96">
        <f t="shared" si="17"/>
        <v>0</v>
      </c>
      <c r="I33" s="97">
        <f t="shared" si="17"/>
        <v>0</v>
      </c>
      <c r="J33" s="96">
        <f t="shared" si="17"/>
        <v>252000</v>
      </c>
      <c r="K33" s="97">
        <f t="shared" si="17"/>
        <v>332841</v>
      </c>
      <c r="L33" s="96">
        <f t="shared" si="17"/>
        <v>104000</v>
      </c>
      <c r="M33" s="97">
        <f t="shared" si="17"/>
        <v>314191</v>
      </c>
      <c r="N33" s="96">
        <f t="shared" si="17"/>
        <v>508000</v>
      </c>
      <c r="O33" s="97">
        <f t="shared" si="17"/>
        <v>326042</v>
      </c>
      <c r="P33" s="96">
        <f>$H33      +$J33      +$L33      +$N33</f>
        <v>864000</v>
      </c>
      <c r="Q33" s="97">
        <f>$I33      +$K33      +$M33      +$O33</f>
        <v>973074</v>
      </c>
      <c r="R33" s="52">
        <f>IF(($L33      =0),0,((($N33      -$L33      )/$L33      )*100))</f>
        <v>388.46153846153845</v>
      </c>
      <c r="S33" s="53">
        <f>IF(($M33      =0),0,((($O33      -$M33      )/$M33      )*100))</f>
        <v>3.7719094436186906</v>
      </c>
      <c r="T33" s="52">
        <f>IF($E33   =0,0,($P33   /$E33   )*100)</f>
        <v>65.653495440729486</v>
      </c>
      <c r="U33" s="54">
        <f>IF($E33   =0,0,($Q33   /$E33   )*100)</f>
        <v>73.941793313069908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9006000</v>
      </c>
      <c r="C36" s="92">
        <v>0</v>
      </c>
      <c r="D36" s="92"/>
      <c r="E36" s="92">
        <f t="shared" si="18"/>
        <v>9006000</v>
      </c>
      <c r="F36" s="93">
        <v>9006000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9006000</v>
      </c>
      <c r="C40" s="95">
        <f>SUM(C35:C39)</f>
        <v>0</v>
      </c>
      <c r="D40" s="95"/>
      <c r="E40" s="95">
        <f t="shared" si="18"/>
        <v>9006000</v>
      </c>
      <c r="F40" s="96">
        <f t="shared" ref="F40:O40" si="25">SUM(F35:F39)</f>
        <v>9006000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129615000</v>
      </c>
      <c r="D44" s="92"/>
      <c r="E44" s="92">
        <f t="shared" si="26"/>
        <v>129615000</v>
      </c>
      <c r="F44" s="93">
        <v>129615000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129615000</v>
      </c>
      <c r="D53" s="95"/>
      <c r="E53" s="95">
        <f t="shared" si="26"/>
        <v>129615000</v>
      </c>
      <c r="F53" s="96">
        <f t="shared" ref="F53:O53" si="33">SUM(F42:F52)</f>
        <v>129615000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263893000</v>
      </c>
      <c r="C65" s="92">
        <v>-50000000</v>
      </c>
      <c r="D65" s="92"/>
      <c r="E65" s="92">
        <f t="shared" si="35"/>
        <v>213893000</v>
      </c>
      <c r="F65" s="93">
        <v>213893000</v>
      </c>
      <c r="G65" s="94">
        <v>213893000</v>
      </c>
      <c r="H65" s="93">
        <v>10217000</v>
      </c>
      <c r="I65" s="94"/>
      <c r="J65" s="93">
        <v>14414000</v>
      </c>
      <c r="K65" s="94">
        <v>25306079</v>
      </c>
      <c r="L65" s="93">
        <v>18650000</v>
      </c>
      <c r="M65" s="94">
        <v>17406826</v>
      </c>
      <c r="N65" s="93">
        <v>29849000</v>
      </c>
      <c r="O65" s="94">
        <v>15610644</v>
      </c>
      <c r="P65" s="93">
        <f t="shared" si="36"/>
        <v>73130000</v>
      </c>
      <c r="Q65" s="94">
        <f t="shared" si="37"/>
        <v>58323549</v>
      </c>
      <c r="R65" s="48">
        <f t="shared" si="38"/>
        <v>60.048257372654156</v>
      </c>
      <c r="S65" s="49">
        <f t="shared" si="39"/>
        <v>-10.318836989580985</v>
      </c>
      <c r="T65" s="48">
        <f t="shared" si="40"/>
        <v>34.189992192357863</v>
      </c>
      <c r="U65" s="50">
        <f t="shared" si="41"/>
        <v>27.267628674150156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263893000</v>
      </c>
      <c r="C66" s="95">
        <f>SUM(C61:C65)</f>
        <v>-50000000</v>
      </c>
      <c r="D66" s="95"/>
      <c r="E66" s="95">
        <f t="shared" si="35"/>
        <v>213893000</v>
      </c>
      <c r="F66" s="96">
        <f t="shared" ref="F66:O66" si="42">SUM(F61:F65)</f>
        <v>213893000</v>
      </c>
      <c r="G66" s="97">
        <f t="shared" si="42"/>
        <v>213893000</v>
      </c>
      <c r="H66" s="96">
        <f t="shared" si="42"/>
        <v>10217000</v>
      </c>
      <c r="I66" s="97">
        <f t="shared" si="42"/>
        <v>0</v>
      </c>
      <c r="J66" s="96">
        <f t="shared" si="42"/>
        <v>14414000</v>
      </c>
      <c r="K66" s="97">
        <f t="shared" si="42"/>
        <v>25306079</v>
      </c>
      <c r="L66" s="96">
        <f t="shared" si="42"/>
        <v>18650000</v>
      </c>
      <c r="M66" s="97">
        <f t="shared" si="42"/>
        <v>17406826</v>
      </c>
      <c r="N66" s="96">
        <f t="shared" si="42"/>
        <v>29849000</v>
      </c>
      <c r="O66" s="97">
        <f t="shared" si="42"/>
        <v>15610644</v>
      </c>
      <c r="P66" s="96">
        <f t="shared" si="36"/>
        <v>73130000</v>
      </c>
      <c r="Q66" s="97">
        <f t="shared" si="37"/>
        <v>58323549</v>
      </c>
      <c r="R66" s="52">
        <f t="shared" si="38"/>
        <v>60.048257372654156</v>
      </c>
      <c r="S66" s="53">
        <f t="shared" si="39"/>
        <v>-10.318836989580985</v>
      </c>
      <c r="T66" s="52">
        <f>IF((+$E61+$E63+$E64++$E65) =0,0,(P66   /(+$E61+$E63+$E64+$E65) )*100)</f>
        <v>34.189992192357863</v>
      </c>
      <c r="U66" s="54">
        <f>IF((+$E61+$E63+$E65) =0,0,(Q66  /(+$E61+$E63+$E65) )*100)</f>
        <v>27.267628674150156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518257000</v>
      </c>
      <c r="C67" s="104">
        <f>SUM(C9:C14,C17:C23,C26:C29,C32,C35:C39,C42:C52,C55:C58,C61:C65)</f>
        <v>100353000</v>
      </c>
      <c r="D67" s="104"/>
      <c r="E67" s="104">
        <f t="shared" si="35"/>
        <v>618610000</v>
      </c>
      <c r="F67" s="105">
        <f t="shared" ref="F67:O67" si="43">SUM(F9:F14,F17:F23,F26:F29,F32,F35:F39,F42:F52,F55:F58,F61:F65)</f>
        <v>618610000</v>
      </c>
      <c r="G67" s="106">
        <f t="shared" si="43"/>
        <v>478629000</v>
      </c>
      <c r="H67" s="105">
        <f t="shared" si="43"/>
        <v>33149000</v>
      </c>
      <c r="I67" s="106">
        <f t="shared" si="43"/>
        <v>0</v>
      </c>
      <c r="J67" s="105">
        <f t="shared" si="43"/>
        <v>91449000</v>
      </c>
      <c r="K67" s="106">
        <f t="shared" si="43"/>
        <v>123229538</v>
      </c>
      <c r="L67" s="105">
        <f t="shared" si="43"/>
        <v>42212000</v>
      </c>
      <c r="M67" s="106">
        <f t="shared" si="43"/>
        <v>37823463</v>
      </c>
      <c r="N67" s="105">
        <f t="shared" si="43"/>
        <v>89583000</v>
      </c>
      <c r="O67" s="106">
        <f t="shared" si="43"/>
        <v>34410289</v>
      </c>
      <c r="P67" s="105">
        <f t="shared" si="36"/>
        <v>256393000</v>
      </c>
      <c r="Q67" s="106">
        <f t="shared" si="37"/>
        <v>195463290</v>
      </c>
      <c r="R67" s="61">
        <f t="shared" si="38"/>
        <v>112.22164313465366</v>
      </c>
      <c r="S67" s="62">
        <f t="shared" si="39"/>
        <v>-9.0239595459569646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53.568212540401859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40.838162752361434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518257000</v>
      </c>
      <c r="C72" s="104">
        <f>SUM(C9:C14,C17:C23,C26:C29,C32,C35:C39,C42:C52,C55:C58,C61:C65,C69)</f>
        <v>100353000</v>
      </c>
      <c r="D72" s="104"/>
      <c r="E72" s="104">
        <f>$B72      +$C72      +$D72</f>
        <v>618610000</v>
      </c>
      <c r="F72" s="105">
        <f t="shared" ref="F72:O72" si="46">SUM(F9:F14,F17:F23,F26:F29,F32,F35:F39,F42:F52,F55:F58,F61:F65,F69)</f>
        <v>618610000</v>
      </c>
      <c r="G72" s="106">
        <f t="shared" si="46"/>
        <v>478629000</v>
      </c>
      <c r="H72" s="105">
        <f t="shared" si="46"/>
        <v>33149000</v>
      </c>
      <c r="I72" s="106">
        <f t="shared" si="46"/>
        <v>0</v>
      </c>
      <c r="J72" s="105">
        <f t="shared" si="46"/>
        <v>91449000</v>
      </c>
      <c r="K72" s="106">
        <f t="shared" si="46"/>
        <v>123229538</v>
      </c>
      <c r="L72" s="105">
        <f t="shared" si="46"/>
        <v>42212000</v>
      </c>
      <c r="M72" s="106">
        <f t="shared" si="46"/>
        <v>37823463</v>
      </c>
      <c r="N72" s="105">
        <f t="shared" si="46"/>
        <v>89583000</v>
      </c>
      <c r="O72" s="106">
        <f t="shared" si="46"/>
        <v>34410289</v>
      </c>
      <c r="P72" s="105">
        <f>$H72      +$J72      +$L72      +$N72</f>
        <v>256393000</v>
      </c>
      <c r="Q72" s="106">
        <f>$I72      +$K72      +$M72      +$O72</f>
        <v>195463290</v>
      </c>
      <c r="R72" s="61">
        <f>IF(($L72      =0),0,((($N72      -$L72      )/$L72      )*100))</f>
        <v>112.22164313465366</v>
      </c>
      <c r="S72" s="62">
        <f>IF(($M72      =0),0,((($O72      -$M72      )/$M72      )*100))</f>
        <v>-9.0239595459569646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53.568212540401859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40.838162752361434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LIZP1jV5dyWWEAB0RZenE9Ygf+PhMXCdrMCyjUEo5AjA/2sKy2mnl574KwbrLjLx1Gf7Lio1jUFYREetSVtJA==" saltValue="nfa3pWx6LDozPdJKSylKy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/>
      <c r="I10" s="94">
        <v>60000</v>
      </c>
      <c r="J10" s="93">
        <v>402000</v>
      </c>
      <c r="K10" s="94">
        <v>60000</v>
      </c>
      <c r="L10" s="93">
        <v>139000</v>
      </c>
      <c r="M10" s="94">
        <v>120000</v>
      </c>
      <c r="N10" s="93">
        <v>459000</v>
      </c>
      <c r="O10" s="94">
        <v>760000</v>
      </c>
      <c r="P10" s="93">
        <f t="shared" ref="P10:P15" si="1">$H10      +$J10      +$L10      +$N10</f>
        <v>1000000</v>
      </c>
      <c r="Q10" s="94">
        <f t="shared" ref="Q10:Q15" si="2">$I10      +$K10      +$M10      +$O10</f>
        <v>1000000</v>
      </c>
      <c r="R10" s="48">
        <f t="shared" ref="R10:R15" si="3">IF(($L10      =0),0,((($N10      -$L10      )/$L10      )*100))</f>
        <v>230.21582733812949</v>
      </c>
      <c r="S10" s="49">
        <f t="shared" ref="S10:S15" si="4">IF(($M10      =0),0,((($O10      -$M10      )/$M10      )*100))</f>
        <v>533.33333333333326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0</v>
      </c>
      <c r="I15" s="97">
        <f t="shared" si="7"/>
        <v>60000</v>
      </c>
      <c r="J15" s="96">
        <f t="shared" si="7"/>
        <v>402000</v>
      </c>
      <c r="K15" s="97">
        <f t="shared" si="7"/>
        <v>60000</v>
      </c>
      <c r="L15" s="96">
        <f t="shared" si="7"/>
        <v>139000</v>
      </c>
      <c r="M15" s="97">
        <f t="shared" si="7"/>
        <v>120000</v>
      </c>
      <c r="N15" s="96">
        <f t="shared" si="7"/>
        <v>459000</v>
      </c>
      <c r="O15" s="97">
        <f t="shared" si="7"/>
        <v>760000</v>
      </c>
      <c r="P15" s="96">
        <f t="shared" si="1"/>
        <v>1000000</v>
      </c>
      <c r="Q15" s="97">
        <f t="shared" si="2"/>
        <v>1000000</v>
      </c>
      <c r="R15" s="52">
        <f t="shared" si="3"/>
        <v>230.21582733812949</v>
      </c>
      <c r="S15" s="53">
        <f t="shared" si="4"/>
        <v>533.33333333333326</v>
      </c>
      <c r="T15" s="52">
        <f>IF((SUM($E9:$E13))=0,0,(P15/(SUM($E9:$E13))*100))</f>
        <v>100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4260000</v>
      </c>
      <c r="C19" s="92">
        <v>0</v>
      </c>
      <c r="D19" s="92"/>
      <c r="E19" s="92">
        <f t="shared" si="8"/>
        <v>4260000</v>
      </c>
      <c r="F19" s="93">
        <v>4260000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4260000</v>
      </c>
      <c r="C24" s="95">
        <f>SUM(C17:C23)</f>
        <v>0</v>
      </c>
      <c r="D24" s="95"/>
      <c r="E24" s="95">
        <f t="shared" si="8"/>
        <v>4260000</v>
      </c>
      <c r="F24" s="96">
        <f t="shared" ref="F24:O24" si="15">SUM(F17:F23)</f>
        <v>4260000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2332000</v>
      </c>
      <c r="C29" s="92">
        <v>0</v>
      </c>
      <c r="D29" s="92"/>
      <c r="E29" s="92">
        <f>$B29      +$C29      +$D29</f>
        <v>2332000</v>
      </c>
      <c r="F29" s="93">
        <v>2332000</v>
      </c>
      <c r="G29" s="94">
        <v>2332000</v>
      </c>
      <c r="H29" s="93"/>
      <c r="I29" s="94"/>
      <c r="J29" s="93">
        <v>1523000</v>
      </c>
      <c r="K29" s="94">
        <v>1419248</v>
      </c>
      <c r="L29" s="93"/>
      <c r="M29" s="94">
        <v>202918</v>
      </c>
      <c r="N29" s="93">
        <v>664000</v>
      </c>
      <c r="O29" s="94">
        <v>709835</v>
      </c>
      <c r="P29" s="93">
        <f>$H29      +$J29      +$L29      +$N29</f>
        <v>2187000</v>
      </c>
      <c r="Q29" s="94">
        <f>$I29      +$K29      +$M29      +$O29</f>
        <v>2332001</v>
      </c>
      <c r="R29" s="48">
        <f>IF(($L29      =0),0,((($N29      -$L29      )/$L29      )*100))</f>
        <v>0</v>
      </c>
      <c r="S29" s="49">
        <f>IF(($M29      =0),0,((($O29      -$M29      )/$M29      )*100))</f>
        <v>249.81371785647406</v>
      </c>
      <c r="T29" s="48">
        <f>IF(($E29      =0),0,(($P29      /$E29      )*100))</f>
        <v>93.78216123499142</v>
      </c>
      <c r="U29" s="50">
        <f>IF(($E29      =0),0,(($Q29      /$E29      )*100))</f>
        <v>100.00004288164665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2332000</v>
      </c>
      <c r="C30" s="95">
        <f>SUM(C26:C29)</f>
        <v>0</v>
      </c>
      <c r="D30" s="95"/>
      <c r="E30" s="95">
        <f>$B30      +$C30      +$D30</f>
        <v>2332000</v>
      </c>
      <c r="F30" s="96">
        <f t="shared" ref="F30:O30" si="16">SUM(F26:F29)</f>
        <v>2332000</v>
      </c>
      <c r="G30" s="97">
        <f t="shared" si="16"/>
        <v>2332000</v>
      </c>
      <c r="H30" s="96">
        <f t="shared" si="16"/>
        <v>0</v>
      </c>
      <c r="I30" s="97">
        <f t="shared" si="16"/>
        <v>0</v>
      </c>
      <c r="J30" s="96">
        <f t="shared" si="16"/>
        <v>1523000</v>
      </c>
      <c r="K30" s="97">
        <f t="shared" si="16"/>
        <v>1419248</v>
      </c>
      <c r="L30" s="96">
        <f t="shared" si="16"/>
        <v>0</v>
      </c>
      <c r="M30" s="97">
        <f t="shared" si="16"/>
        <v>202918</v>
      </c>
      <c r="N30" s="96">
        <f t="shared" si="16"/>
        <v>664000</v>
      </c>
      <c r="O30" s="97">
        <f t="shared" si="16"/>
        <v>709835</v>
      </c>
      <c r="P30" s="96">
        <f>$H30      +$J30      +$L30      +$N30</f>
        <v>2187000</v>
      </c>
      <c r="Q30" s="97">
        <f>$I30      +$K30      +$M30      +$O30</f>
        <v>2332001</v>
      </c>
      <c r="R30" s="52">
        <f>IF(($L30      =0),0,((($N30      -$L30      )/$L30      )*100))</f>
        <v>0</v>
      </c>
      <c r="S30" s="53">
        <f>IF(($M30      =0),0,((($O30      -$M30      )/$M30      )*100))</f>
        <v>249.81371785647406</v>
      </c>
      <c r="T30" s="52">
        <f>IF($E30   =0,0,($P30   /$E30   )*100)</f>
        <v>93.78216123499142</v>
      </c>
      <c r="U30" s="54">
        <f>IF($E30   =0,0,($Q30   /$E30   )*100)</f>
        <v>100.00004288164665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1178000</v>
      </c>
      <c r="C32" s="92">
        <v>0</v>
      </c>
      <c r="D32" s="92"/>
      <c r="E32" s="92">
        <f>$B32      +$C32      +$D32</f>
        <v>1178000</v>
      </c>
      <c r="F32" s="93">
        <v>1178000</v>
      </c>
      <c r="G32" s="94">
        <v>1178000</v>
      </c>
      <c r="H32" s="93">
        <v>329000</v>
      </c>
      <c r="I32" s="94">
        <v>329566</v>
      </c>
      <c r="J32" s="93">
        <v>174000</v>
      </c>
      <c r="K32" s="94">
        <v>347708</v>
      </c>
      <c r="L32" s="93">
        <v>501000</v>
      </c>
      <c r="M32" s="94">
        <v>687855</v>
      </c>
      <c r="N32" s="93">
        <v>174000</v>
      </c>
      <c r="O32" s="94">
        <v>-187128</v>
      </c>
      <c r="P32" s="93">
        <f>$H32      +$J32      +$L32      +$N32</f>
        <v>1178000</v>
      </c>
      <c r="Q32" s="94">
        <f>$I32      +$K32      +$M32      +$O32</f>
        <v>1178001</v>
      </c>
      <c r="R32" s="48">
        <f>IF(($L32      =0),0,((($N32      -$L32      )/$L32      )*100))</f>
        <v>-65.269461077844312</v>
      </c>
      <c r="S32" s="49">
        <f>IF(($M32      =0),0,((($O32      -$M32      )/$M32      )*100))</f>
        <v>-127.20457073074994</v>
      </c>
      <c r="T32" s="48">
        <f>IF(($E32      =0),0,(($P32      /$E32      )*100))</f>
        <v>100</v>
      </c>
      <c r="U32" s="50">
        <f>IF(($E32      =0),0,(($Q32      /$E32      )*100))</f>
        <v>100.00008488964347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1178000</v>
      </c>
      <c r="C33" s="95">
        <f>C32</f>
        <v>0</v>
      </c>
      <c r="D33" s="95"/>
      <c r="E33" s="95">
        <f>$B33      +$C33      +$D33</f>
        <v>1178000</v>
      </c>
      <c r="F33" s="96">
        <f t="shared" ref="F33:O33" si="17">F32</f>
        <v>1178000</v>
      </c>
      <c r="G33" s="97">
        <f t="shared" si="17"/>
        <v>1178000</v>
      </c>
      <c r="H33" s="96">
        <f t="shared" si="17"/>
        <v>329000</v>
      </c>
      <c r="I33" s="97">
        <f t="shared" si="17"/>
        <v>329566</v>
      </c>
      <c r="J33" s="96">
        <f t="shared" si="17"/>
        <v>174000</v>
      </c>
      <c r="K33" s="97">
        <f t="shared" si="17"/>
        <v>347708</v>
      </c>
      <c r="L33" s="96">
        <f t="shared" si="17"/>
        <v>501000</v>
      </c>
      <c r="M33" s="97">
        <f t="shared" si="17"/>
        <v>687855</v>
      </c>
      <c r="N33" s="96">
        <f t="shared" si="17"/>
        <v>174000</v>
      </c>
      <c r="O33" s="97">
        <f t="shared" si="17"/>
        <v>-187128</v>
      </c>
      <c r="P33" s="96">
        <f>$H33      +$J33      +$L33      +$N33</f>
        <v>1178000</v>
      </c>
      <c r="Q33" s="97">
        <f>$I33      +$K33      +$M33      +$O33</f>
        <v>1178001</v>
      </c>
      <c r="R33" s="52">
        <f>IF(($L33      =0),0,((($N33      -$L33      )/$L33      )*100))</f>
        <v>-65.269461077844312</v>
      </c>
      <c r="S33" s="53">
        <f>IF(($M33      =0),0,((($O33      -$M33      )/$M33      )*100))</f>
        <v>-127.20457073074994</v>
      </c>
      <c r="T33" s="52">
        <f>IF($E33   =0,0,($P33   /$E33   )*100)</f>
        <v>100</v>
      </c>
      <c r="U33" s="54">
        <f>IF($E33   =0,0,($Q33   /$E33   )*100)</f>
        <v>100.00008488964347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8770000</v>
      </c>
      <c r="C67" s="104">
        <f>SUM(C9:C14,C17:C23,C26:C29,C32,C35:C39,C42:C52,C55:C58,C61:C65)</f>
        <v>0</v>
      </c>
      <c r="D67" s="104"/>
      <c r="E67" s="104">
        <f t="shared" si="35"/>
        <v>8770000</v>
      </c>
      <c r="F67" s="105">
        <f t="shared" ref="F67:O67" si="43">SUM(F9:F14,F17:F23,F26:F29,F32,F35:F39,F42:F52,F55:F58,F61:F65)</f>
        <v>8770000</v>
      </c>
      <c r="G67" s="106">
        <f t="shared" si="43"/>
        <v>4510000</v>
      </c>
      <c r="H67" s="105">
        <f t="shared" si="43"/>
        <v>329000</v>
      </c>
      <c r="I67" s="106">
        <f t="shared" si="43"/>
        <v>389566</v>
      </c>
      <c r="J67" s="105">
        <f t="shared" si="43"/>
        <v>2099000</v>
      </c>
      <c r="K67" s="106">
        <f t="shared" si="43"/>
        <v>1826956</v>
      </c>
      <c r="L67" s="105">
        <f t="shared" si="43"/>
        <v>640000</v>
      </c>
      <c r="M67" s="106">
        <f t="shared" si="43"/>
        <v>1010773</v>
      </c>
      <c r="N67" s="105">
        <f t="shared" si="43"/>
        <v>1297000</v>
      </c>
      <c r="O67" s="106">
        <f t="shared" si="43"/>
        <v>1282707</v>
      </c>
      <c r="P67" s="105">
        <f t="shared" si="36"/>
        <v>4365000</v>
      </c>
      <c r="Q67" s="106">
        <f t="shared" si="37"/>
        <v>4510002</v>
      </c>
      <c r="R67" s="61">
        <f t="shared" si="38"/>
        <v>102.65625</v>
      </c>
      <c r="S67" s="62">
        <f t="shared" si="39"/>
        <v>26.903567863407513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96.784922394678503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100.000044345898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8770000</v>
      </c>
      <c r="C72" s="104">
        <f>SUM(C9:C14,C17:C23,C26:C29,C32,C35:C39,C42:C52,C55:C58,C61:C65,C69)</f>
        <v>0</v>
      </c>
      <c r="D72" s="104"/>
      <c r="E72" s="104">
        <f>$B72      +$C72      +$D72</f>
        <v>8770000</v>
      </c>
      <c r="F72" s="105">
        <f t="shared" ref="F72:O72" si="46">SUM(F9:F14,F17:F23,F26:F29,F32,F35:F39,F42:F52,F55:F58,F61:F65,F69)</f>
        <v>8770000</v>
      </c>
      <c r="G72" s="106">
        <f t="shared" si="46"/>
        <v>4510000</v>
      </c>
      <c r="H72" s="105">
        <f t="shared" si="46"/>
        <v>329000</v>
      </c>
      <c r="I72" s="106">
        <f t="shared" si="46"/>
        <v>389566</v>
      </c>
      <c r="J72" s="105">
        <f t="shared" si="46"/>
        <v>2099000</v>
      </c>
      <c r="K72" s="106">
        <f t="shared" si="46"/>
        <v>1826956</v>
      </c>
      <c r="L72" s="105">
        <f t="shared" si="46"/>
        <v>640000</v>
      </c>
      <c r="M72" s="106">
        <f t="shared" si="46"/>
        <v>1010773</v>
      </c>
      <c r="N72" s="105">
        <f t="shared" si="46"/>
        <v>1297000</v>
      </c>
      <c r="O72" s="106">
        <f t="shared" si="46"/>
        <v>1282707</v>
      </c>
      <c r="P72" s="105">
        <f>$H72      +$J72      +$L72      +$N72</f>
        <v>4365000</v>
      </c>
      <c r="Q72" s="106">
        <f>$I72      +$K72      +$M72      +$O72</f>
        <v>4510002</v>
      </c>
      <c r="R72" s="61">
        <f>IF(($L72      =0),0,((($N72      -$L72      )/$L72      )*100))</f>
        <v>102.65625</v>
      </c>
      <c r="S72" s="62">
        <f>IF(($M72      =0),0,((($O72      -$M72      )/$M72      )*100))</f>
        <v>26.903567863407513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96.784922394678503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100.000044345898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3Gv1TuHOfI9BN0Qy6AKAgxHVkH3Ts9CKwRgHp4mA8whl9GydXR0G6H5QcC6zuX8yAXPQCVBebG9uh+/Ts8STw==" saltValue="mcQQoQQEKyymnTQVHOOkm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2300000</v>
      </c>
      <c r="C10" s="92">
        <v>0</v>
      </c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757000</v>
      </c>
      <c r="I10" s="94"/>
      <c r="J10" s="93">
        <v>279000</v>
      </c>
      <c r="K10" s="94"/>
      <c r="L10" s="93">
        <v>307000</v>
      </c>
      <c r="M10" s="94"/>
      <c r="N10" s="93">
        <v>957000</v>
      </c>
      <c r="O10" s="94"/>
      <c r="P10" s="93">
        <f t="shared" ref="P10:P15" si="1">$H10      +$J10      +$L10      +$N10</f>
        <v>2300000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211.72638436482086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757000</v>
      </c>
      <c r="I15" s="97">
        <f t="shared" si="7"/>
        <v>0</v>
      </c>
      <c r="J15" s="96">
        <f t="shared" si="7"/>
        <v>279000</v>
      </c>
      <c r="K15" s="97">
        <f t="shared" si="7"/>
        <v>0</v>
      </c>
      <c r="L15" s="96">
        <f t="shared" si="7"/>
        <v>307000</v>
      </c>
      <c r="M15" s="97">
        <f t="shared" si="7"/>
        <v>0</v>
      </c>
      <c r="N15" s="96">
        <f t="shared" si="7"/>
        <v>957000</v>
      </c>
      <c r="O15" s="97">
        <f t="shared" si="7"/>
        <v>0</v>
      </c>
      <c r="P15" s="96">
        <f t="shared" si="1"/>
        <v>2300000</v>
      </c>
      <c r="Q15" s="97">
        <f t="shared" si="2"/>
        <v>0</v>
      </c>
      <c r="R15" s="52">
        <f t="shared" si="3"/>
        <v>211.72638436482086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4260000</v>
      </c>
      <c r="C19" s="92">
        <v>0</v>
      </c>
      <c r="D19" s="92"/>
      <c r="E19" s="92">
        <f t="shared" si="8"/>
        <v>4260000</v>
      </c>
      <c r="F19" s="93">
        <v>4260000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4260000</v>
      </c>
      <c r="C24" s="95">
        <f>SUM(C17:C23)</f>
        <v>0</v>
      </c>
      <c r="D24" s="95"/>
      <c r="E24" s="95">
        <f t="shared" si="8"/>
        <v>4260000</v>
      </c>
      <c r="F24" s="96">
        <f t="shared" ref="F24:O24" si="15">SUM(F17:F23)</f>
        <v>4260000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2458000</v>
      </c>
      <c r="C29" s="92">
        <v>0</v>
      </c>
      <c r="D29" s="92"/>
      <c r="E29" s="92">
        <f>$B29      +$C29      +$D29</f>
        <v>2458000</v>
      </c>
      <c r="F29" s="93">
        <v>2458000</v>
      </c>
      <c r="G29" s="94">
        <v>2458000</v>
      </c>
      <c r="H29" s="93"/>
      <c r="I29" s="94"/>
      <c r="J29" s="93">
        <v>983000</v>
      </c>
      <c r="K29" s="94"/>
      <c r="L29" s="93">
        <v>317000</v>
      </c>
      <c r="M29" s="94"/>
      <c r="N29" s="93">
        <v>567000</v>
      </c>
      <c r="O29" s="94"/>
      <c r="P29" s="93">
        <f>$H29      +$J29      +$L29      +$N29</f>
        <v>1867000</v>
      </c>
      <c r="Q29" s="94">
        <f>$I29      +$K29      +$M29      +$O29</f>
        <v>0</v>
      </c>
      <c r="R29" s="48">
        <f>IF(($L29      =0),0,((($N29      -$L29      )/$L29      )*100))</f>
        <v>78.864353312302839</v>
      </c>
      <c r="S29" s="49">
        <f>IF(($M29      =0),0,((($O29      -$M29      )/$M29      )*100))</f>
        <v>0</v>
      </c>
      <c r="T29" s="48">
        <f>IF(($E29      =0),0,(($P29      /$E29      )*100))</f>
        <v>75.956061838893405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2458000</v>
      </c>
      <c r="C30" s="95">
        <f>SUM(C26:C29)</f>
        <v>0</v>
      </c>
      <c r="D30" s="95"/>
      <c r="E30" s="95">
        <f>$B30      +$C30      +$D30</f>
        <v>2458000</v>
      </c>
      <c r="F30" s="96">
        <f t="shared" ref="F30:O30" si="16">SUM(F26:F29)</f>
        <v>2458000</v>
      </c>
      <c r="G30" s="97">
        <f t="shared" si="16"/>
        <v>2458000</v>
      </c>
      <c r="H30" s="96">
        <f t="shared" si="16"/>
        <v>0</v>
      </c>
      <c r="I30" s="97">
        <f t="shared" si="16"/>
        <v>0</v>
      </c>
      <c r="J30" s="96">
        <f t="shared" si="16"/>
        <v>983000</v>
      </c>
      <c r="K30" s="97">
        <f t="shared" si="16"/>
        <v>0</v>
      </c>
      <c r="L30" s="96">
        <f t="shared" si="16"/>
        <v>317000</v>
      </c>
      <c r="M30" s="97">
        <f t="shared" si="16"/>
        <v>0</v>
      </c>
      <c r="N30" s="96">
        <f t="shared" si="16"/>
        <v>567000</v>
      </c>
      <c r="O30" s="97">
        <f t="shared" si="16"/>
        <v>0</v>
      </c>
      <c r="P30" s="96">
        <f>$H30      +$J30      +$L30      +$N30</f>
        <v>1867000</v>
      </c>
      <c r="Q30" s="97">
        <f>$I30      +$K30      +$M30      +$O30</f>
        <v>0</v>
      </c>
      <c r="R30" s="52">
        <f>IF(($L30      =0),0,((($N30      -$L30      )/$L30      )*100))</f>
        <v>78.864353312302839</v>
      </c>
      <c r="S30" s="53">
        <f>IF(($M30      =0),0,((($O30      -$M30      )/$M30      )*100))</f>
        <v>0</v>
      </c>
      <c r="T30" s="52">
        <f>IF($E30   =0,0,($P30   /$E30   )*100)</f>
        <v>75.956061838893405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5548000</v>
      </c>
      <c r="C32" s="92">
        <v>0</v>
      </c>
      <c r="D32" s="92"/>
      <c r="E32" s="92">
        <f>$B32      +$C32      +$D32</f>
        <v>5548000</v>
      </c>
      <c r="F32" s="93">
        <v>5548000</v>
      </c>
      <c r="G32" s="94">
        <v>5548000</v>
      </c>
      <c r="H32" s="93">
        <v>1243000</v>
      </c>
      <c r="I32" s="94"/>
      <c r="J32" s="93">
        <v>408000</v>
      </c>
      <c r="K32" s="94"/>
      <c r="L32" s="93">
        <v>874000</v>
      </c>
      <c r="M32" s="94"/>
      <c r="N32" s="93">
        <v>3023000</v>
      </c>
      <c r="O32" s="94"/>
      <c r="P32" s="93">
        <f>$H32      +$J32      +$L32      +$N32</f>
        <v>5548000</v>
      </c>
      <c r="Q32" s="94">
        <f>$I32      +$K32      +$M32      +$O32</f>
        <v>0</v>
      </c>
      <c r="R32" s="48">
        <f>IF(($L32      =0),0,((($N32      -$L32      )/$L32      )*100))</f>
        <v>245.88100686498854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5548000</v>
      </c>
      <c r="C33" s="95">
        <f>C32</f>
        <v>0</v>
      </c>
      <c r="D33" s="95"/>
      <c r="E33" s="95">
        <f>$B33      +$C33      +$D33</f>
        <v>5548000</v>
      </c>
      <c r="F33" s="96">
        <f t="shared" ref="F33:O33" si="17">F32</f>
        <v>5548000</v>
      </c>
      <c r="G33" s="97">
        <f t="shared" si="17"/>
        <v>5548000</v>
      </c>
      <c r="H33" s="96">
        <f t="shared" si="17"/>
        <v>1243000</v>
      </c>
      <c r="I33" s="97">
        <f t="shared" si="17"/>
        <v>0</v>
      </c>
      <c r="J33" s="96">
        <f t="shared" si="17"/>
        <v>408000</v>
      </c>
      <c r="K33" s="97">
        <f t="shared" si="17"/>
        <v>0</v>
      </c>
      <c r="L33" s="96">
        <f t="shared" si="17"/>
        <v>874000</v>
      </c>
      <c r="M33" s="97">
        <f t="shared" si="17"/>
        <v>0</v>
      </c>
      <c r="N33" s="96">
        <f t="shared" si="17"/>
        <v>3023000</v>
      </c>
      <c r="O33" s="97">
        <f t="shared" si="17"/>
        <v>0</v>
      </c>
      <c r="P33" s="96">
        <f>$H33      +$J33      +$L33      +$N33</f>
        <v>5548000</v>
      </c>
      <c r="Q33" s="97">
        <f>$I33      +$K33      +$M33      +$O33</f>
        <v>0</v>
      </c>
      <c r="R33" s="52">
        <f>IF(($L33      =0),0,((($N33      -$L33      )/$L33      )*100))</f>
        <v>245.88100686498854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8000000</v>
      </c>
      <c r="D38" s="92"/>
      <c r="E38" s="92">
        <f t="shared" si="18"/>
        <v>12000000</v>
      </c>
      <c r="F38" s="93">
        <v>12000000</v>
      </c>
      <c r="G38" s="94">
        <v>12000000</v>
      </c>
      <c r="H38" s="93"/>
      <c r="I38" s="94"/>
      <c r="J38" s="93">
        <v>2000000</v>
      </c>
      <c r="K38" s="94"/>
      <c r="L38" s="93"/>
      <c r="M38" s="94"/>
      <c r="N38" s="93">
        <v>4965000</v>
      </c>
      <c r="O38" s="94"/>
      <c r="P38" s="93">
        <f t="shared" si="19"/>
        <v>6965000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58.041666666666671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4000000</v>
      </c>
      <c r="C40" s="95">
        <f>SUM(C35:C39)</f>
        <v>8000000</v>
      </c>
      <c r="D40" s="95"/>
      <c r="E40" s="95">
        <f t="shared" si="18"/>
        <v>12000000</v>
      </c>
      <c r="F40" s="96">
        <f t="shared" ref="F40:O40" si="25">SUM(F35:F39)</f>
        <v>12000000</v>
      </c>
      <c r="G40" s="97">
        <f t="shared" si="25"/>
        <v>12000000</v>
      </c>
      <c r="H40" s="96">
        <f t="shared" si="25"/>
        <v>0</v>
      </c>
      <c r="I40" s="97">
        <f t="shared" si="25"/>
        <v>0</v>
      </c>
      <c r="J40" s="96">
        <f t="shared" si="25"/>
        <v>2000000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4965000</v>
      </c>
      <c r="O40" s="97">
        <f t="shared" si="25"/>
        <v>0</v>
      </c>
      <c r="P40" s="96">
        <f t="shared" si="19"/>
        <v>6965000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58.041666666666671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18566000</v>
      </c>
      <c r="C67" s="104">
        <f>SUM(C9:C14,C17:C23,C26:C29,C32,C35:C39,C42:C52,C55:C58,C61:C65)</f>
        <v>8000000</v>
      </c>
      <c r="D67" s="104"/>
      <c r="E67" s="104">
        <f t="shared" si="35"/>
        <v>26566000</v>
      </c>
      <c r="F67" s="105">
        <f t="shared" ref="F67:O67" si="43">SUM(F9:F14,F17:F23,F26:F29,F32,F35:F39,F42:F52,F55:F58,F61:F65)</f>
        <v>26566000</v>
      </c>
      <c r="G67" s="106">
        <f t="shared" si="43"/>
        <v>22306000</v>
      </c>
      <c r="H67" s="105">
        <f t="shared" si="43"/>
        <v>2000000</v>
      </c>
      <c r="I67" s="106">
        <f t="shared" si="43"/>
        <v>0</v>
      </c>
      <c r="J67" s="105">
        <f t="shared" si="43"/>
        <v>3670000</v>
      </c>
      <c r="K67" s="106">
        <f t="shared" si="43"/>
        <v>0</v>
      </c>
      <c r="L67" s="105">
        <f t="shared" si="43"/>
        <v>1498000</v>
      </c>
      <c r="M67" s="106">
        <f t="shared" si="43"/>
        <v>0</v>
      </c>
      <c r="N67" s="105">
        <f t="shared" si="43"/>
        <v>9512000</v>
      </c>
      <c r="O67" s="106">
        <f t="shared" si="43"/>
        <v>0</v>
      </c>
      <c r="P67" s="105">
        <f t="shared" si="36"/>
        <v>16680000</v>
      </c>
      <c r="Q67" s="106">
        <f t="shared" si="37"/>
        <v>0</v>
      </c>
      <c r="R67" s="61">
        <f t="shared" si="38"/>
        <v>534.97997329773034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74.778086613467238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18566000</v>
      </c>
      <c r="C72" s="104">
        <f>SUM(C9:C14,C17:C23,C26:C29,C32,C35:C39,C42:C52,C55:C58,C61:C65,C69)</f>
        <v>8000000</v>
      </c>
      <c r="D72" s="104"/>
      <c r="E72" s="104">
        <f>$B72      +$C72      +$D72</f>
        <v>26566000</v>
      </c>
      <c r="F72" s="105">
        <f t="shared" ref="F72:O72" si="46">SUM(F9:F14,F17:F23,F26:F29,F32,F35:F39,F42:F52,F55:F58,F61:F65,F69)</f>
        <v>26566000</v>
      </c>
      <c r="G72" s="106">
        <f t="shared" si="46"/>
        <v>22306000</v>
      </c>
      <c r="H72" s="105">
        <f t="shared" si="46"/>
        <v>2000000</v>
      </c>
      <c r="I72" s="106">
        <f t="shared" si="46"/>
        <v>0</v>
      </c>
      <c r="J72" s="105">
        <f t="shared" si="46"/>
        <v>3670000</v>
      </c>
      <c r="K72" s="106">
        <f t="shared" si="46"/>
        <v>0</v>
      </c>
      <c r="L72" s="105">
        <f t="shared" si="46"/>
        <v>1498000</v>
      </c>
      <c r="M72" s="106">
        <f t="shared" si="46"/>
        <v>0</v>
      </c>
      <c r="N72" s="105">
        <f t="shared" si="46"/>
        <v>9512000</v>
      </c>
      <c r="O72" s="106">
        <f t="shared" si="46"/>
        <v>0</v>
      </c>
      <c r="P72" s="105">
        <f>$H72      +$J72      +$L72      +$N72</f>
        <v>16680000</v>
      </c>
      <c r="Q72" s="106">
        <f>$I72      +$K72      +$M72      +$O72</f>
        <v>0</v>
      </c>
      <c r="R72" s="61">
        <f>IF(($L72      =0),0,((($N72      -$L72      )/$L72      )*100))</f>
        <v>534.97997329773034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74.778086613467238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CMu5SPkvkAVkHs4rNNWmGEPNKHy9ttNHVv+nb2fC9GXo15ZHpytfxpMl6XVRhRHn4GASaTeuE+6ABRSdbJNsg==" saltValue="Wqw790C6o6AlV4INo60qY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5" si="0">$B10      +$C10      +$D10</f>
        <v>1200000</v>
      </c>
      <c r="F10" s="93">
        <v>1200000</v>
      </c>
      <c r="G10" s="94">
        <v>1200000</v>
      </c>
      <c r="H10" s="93">
        <v>294000</v>
      </c>
      <c r="I10" s="94"/>
      <c r="J10" s="93">
        <v>72000</v>
      </c>
      <c r="K10" s="94"/>
      <c r="L10" s="93">
        <v>106000</v>
      </c>
      <c r="M10" s="94"/>
      <c r="N10" s="93">
        <v>485000</v>
      </c>
      <c r="O10" s="94">
        <v>3826401</v>
      </c>
      <c r="P10" s="93">
        <f t="shared" ref="P10:P15" si="1">$H10      +$J10      +$L10      +$N10</f>
        <v>957000</v>
      </c>
      <c r="Q10" s="94">
        <f t="shared" ref="Q10:Q15" si="2">$I10      +$K10      +$M10      +$O10</f>
        <v>3826401</v>
      </c>
      <c r="R10" s="48">
        <f t="shared" ref="R10:R15" si="3">IF(($L10      =0),0,((($N10      -$L10      )/$L10      )*100))</f>
        <v>357.54716981132077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79.75</v>
      </c>
      <c r="U10" s="50">
        <f t="shared" ref="U10:U14" si="6">IF(($E10      =0),0,(($Q10      /$E10      )*100))</f>
        <v>318.86675000000002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1200000</v>
      </c>
      <c r="C15" s="95">
        <f>SUM(C9:C14)</f>
        <v>0</v>
      </c>
      <c r="D15" s="95"/>
      <c r="E15" s="95">
        <f t="shared" si="0"/>
        <v>1200000</v>
      </c>
      <c r="F15" s="96">
        <f t="shared" ref="F15:O15" si="7">SUM(F9:F14)</f>
        <v>1200000</v>
      </c>
      <c r="G15" s="97">
        <f t="shared" si="7"/>
        <v>1200000</v>
      </c>
      <c r="H15" s="96">
        <f t="shared" si="7"/>
        <v>294000</v>
      </c>
      <c r="I15" s="97">
        <f t="shared" si="7"/>
        <v>0</v>
      </c>
      <c r="J15" s="96">
        <f t="shared" si="7"/>
        <v>72000</v>
      </c>
      <c r="K15" s="97">
        <f t="shared" si="7"/>
        <v>0</v>
      </c>
      <c r="L15" s="96">
        <f t="shared" si="7"/>
        <v>106000</v>
      </c>
      <c r="M15" s="97">
        <f t="shared" si="7"/>
        <v>0</v>
      </c>
      <c r="N15" s="96">
        <f t="shared" si="7"/>
        <v>485000</v>
      </c>
      <c r="O15" s="97">
        <f t="shared" si="7"/>
        <v>3826401</v>
      </c>
      <c r="P15" s="96">
        <f t="shared" si="1"/>
        <v>957000</v>
      </c>
      <c r="Q15" s="97">
        <f t="shared" si="2"/>
        <v>3826401</v>
      </c>
      <c r="R15" s="52">
        <f t="shared" si="3"/>
        <v>357.54716981132077</v>
      </c>
      <c r="S15" s="53">
        <f t="shared" si="4"/>
        <v>0</v>
      </c>
      <c r="T15" s="52">
        <f>IF((SUM($E9:$E13))=0,0,(P15/(SUM($E9:$E13))*100))</f>
        <v>79.75</v>
      </c>
      <c r="U15" s="54">
        <f>IF((SUM($E9:$E13))=0,0,(Q15/(SUM($E9:$E13))*100))</f>
        <v>318.86675000000002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3290000</v>
      </c>
      <c r="C19" s="92">
        <v>0</v>
      </c>
      <c r="D19" s="92"/>
      <c r="E19" s="92">
        <f t="shared" si="8"/>
        <v>3290000</v>
      </c>
      <c r="F19" s="93">
        <v>3290000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3290000</v>
      </c>
      <c r="C24" s="95">
        <f>SUM(C17:C23)</f>
        <v>0</v>
      </c>
      <c r="D24" s="95"/>
      <c r="E24" s="95">
        <f t="shared" si="8"/>
        <v>3290000</v>
      </c>
      <c r="F24" s="96">
        <f t="shared" ref="F24:O24" si="15">SUM(F17:F23)</f>
        <v>3290000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2236000</v>
      </c>
      <c r="C29" s="92">
        <v>0</v>
      </c>
      <c r="D29" s="92"/>
      <c r="E29" s="92">
        <f>$B29      +$C29      +$D29</f>
        <v>2236000</v>
      </c>
      <c r="F29" s="93">
        <v>2236000</v>
      </c>
      <c r="G29" s="94">
        <v>2236000</v>
      </c>
      <c r="H29" s="93">
        <v>280000</v>
      </c>
      <c r="I29" s="94"/>
      <c r="J29" s="93">
        <v>342000</v>
      </c>
      <c r="K29" s="94"/>
      <c r="L29" s="93">
        <v>630000</v>
      </c>
      <c r="M29" s="94"/>
      <c r="N29" s="93">
        <v>548000</v>
      </c>
      <c r="O29" s="94"/>
      <c r="P29" s="93">
        <f>$H29      +$J29      +$L29      +$N29</f>
        <v>1800000</v>
      </c>
      <c r="Q29" s="94">
        <f>$I29      +$K29      +$M29      +$O29</f>
        <v>0</v>
      </c>
      <c r="R29" s="48">
        <f>IF(($L29      =0),0,((($N29      -$L29      )/$L29      )*100))</f>
        <v>-13.015873015873018</v>
      </c>
      <c r="S29" s="49">
        <f>IF(($M29      =0),0,((($O29      -$M29      )/$M29      )*100))</f>
        <v>0</v>
      </c>
      <c r="T29" s="48">
        <f>IF(($E29      =0),0,(($P29      /$E29      )*100))</f>
        <v>80.500894454382831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2236000</v>
      </c>
      <c r="C30" s="95">
        <f>SUM(C26:C29)</f>
        <v>0</v>
      </c>
      <c r="D30" s="95"/>
      <c r="E30" s="95">
        <f>$B30      +$C30      +$D30</f>
        <v>2236000</v>
      </c>
      <c r="F30" s="96">
        <f t="shared" ref="F30:O30" si="16">SUM(F26:F29)</f>
        <v>2236000</v>
      </c>
      <c r="G30" s="97">
        <f t="shared" si="16"/>
        <v>2236000</v>
      </c>
      <c r="H30" s="96">
        <f t="shared" si="16"/>
        <v>280000</v>
      </c>
      <c r="I30" s="97">
        <f t="shared" si="16"/>
        <v>0</v>
      </c>
      <c r="J30" s="96">
        <f t="shared" si="16"/>
        <v>342000</v>
      </c>
      <c r="K30" s="97">
        <f t="shared" si="16"/>
        <v>0</v>
      </c>
      <c r="L30" s="96">
        <f t="shared" si="16"/>
        <v>630000</v>
      </c>
      <c r="M30" s="97">
        <f t="shared" si="16"/>
        <v>0</v>
      </c>
      <c r="N30" s="96">
        <f t="shared" si="16"/>
        <v>548000</v>
      </c>
      <c r="O30" s="97">
        <f t="shared" si="16"/>
        <v>0</v>
      </c>
      <c r="P30" s="96">
        <f>$H30      +$J30      +$L30      +$N30</f>
        <v>1800000</v>
      </c>
      <c r="Q30" s="97">
        <f>$I30      +$K30      +$M30      +$O30</f>
        <v>0</v>
      </c>
      <c r="R30" s="52">
        <f>IF(($L30      =0),0,((($N30      -$L30      )/$L30      )*100))</f>
        <v>-13.015873015873018</v>
      </c>
      <c r="S30" s="53">
        <f>IF(($M30      =0),0,((($O30      -$M30      )/$M30      )*100))</f>
        <v>0</v>
      </c>
      <c r="T30" s="52">
        <f>IF($E30   =0,0,($P30   /$E30   )*100)</f>
        <v>80.500894454382831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0</v>
      </c>
      <c r="C32" s="92">
        <v>0</v>
      </c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2757000</v>
      </c>
      <c r="K38" s="94"/>
      <c r="L38" s="93"/>
      <c r="M38" s="94"/>
      <c r="N38" s="93"/>
      <c r="O38" s="94"/>
      <c r="P38" s="93">
        <f t="shared" si="19"/>
        <v>2757000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68.924999999999997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2757000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2757000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68.924999999999997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10726000</v>
      </c>
      <c r="C67" s="104">
        <f>SUM(C9:C14,C17:C23,C26:C29,C32,C35:C39,C42:C52,C55:C58,C61:C65)</f>
        <v>0</v>
      </c>
      <c r="D67" s="104"/>
      <c r="E67" s="104">
        <f t="shared" si="35"/>
        <v>10726000</v>
      </c>
      <c r="F67" s="105">
        <f t="shared" ref="F67:O67" si="43">SUM(F9:F14,F17:F23,F26:F29,F32,F35:F39,F42:F52,F55:F58,F61:F65)</f>
        <v>10726000</v>
      </c>
      <c r="G67" s="106">
        <f t="shared" si="43"/>
        <v>7436000</v>
      </c>
      <c r="H67" s="105">
        <f t="shared" si="43"/>
        <v>574000</v>
      </c>
      <c r="I67" s="106">
        <f t="shared" si="43"/>
        <v>0</v>
      </c>
      <c r="J67" s="105">
        <f t="shared" si="43"/>
        <v>3171000</v>
      </c>
      <c r="K67" s="106">
        <f t="shared" si="43"/>
        <v>0</v>
      </c>
      <c r="L67" s="105">
        <f t="shared" si="43"/>
        <v>736000</v>
      </c>
      <c r="M67" s="106">
        <f t="shared" si="43"/>
        <v>0</v>
      </c>
      <c r="N67" s="105">
        <f t="shared" si="43"/>
        <v>1033000</v>
      </c>
      <c r="O67" s="106">
        <f t="shared" si="43"/>
        <v>3826401</v>
      </c>
      <c r="P67" s="105">
        <f t="shared" si="36"/>
        <v>5514000</v>
      </c>
      <c r="Q67" s="106">
        <f t="shared" si="37"/>
        <v>3826401</v>
      </c>
      <c r="R67" s="61">
        <f t="shared" si="38"/>
        <v>40.353260869565219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74.152770306616461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51.457786444324903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10726000</v>
      </c>
      <c r="C72" s="104">
        <f>SUM(C9:C14,C17:C23,C26:C29,C32,C35:C39,C42:C52,C55:C58,C61:C65,C69)</f>
        <v>0</v>
      </c>
      <c r="D72" s="104"/>
      <c r="E72" s="104">
        <f>$B72      +$C72      +$D72</f>
        <v>10726000</v>
      </c>
      <c r="F72" s="105">
        <f t="shared" ref="F72:O72" si="46">SUM(F9:F14,F17:F23,F26:F29,F32,F35:F39,F42:F52,F55:F58,F61:F65,F69)</f>
        <v>10726000</v>
      </c>
      <c r="G72" s="106">
        <f t="shared" si="46"/>
        <v>7436000</v>
      </c>
      <c r="H72" s="105">
        <f t="shared" si="46"/>
        <v>574000</v>
      </c>
      <c r="I72" s="106">
        <f t="shared" si="46"/>
        <v>0</v>
      </c>
      <c r="J72" s="105">
        <f t="shared" si="46"/>
        <v>3171000</v>
      </c>
      <c r="K72" s="106">
        <f t="shared" si="46"/>
        <v>0</v>
      </c>
      <c r="L72" s="105">
        <f t="shared" si="46"/>
        <v>736000</v>
      </c>
      <c r="M72" s="106">
        <f t="shared" si="46"/>
        <v>0</v>
      </c>
      <c r="N72" s="105">
        <f t="shared" si="46"/>
        <v>1033000</v>
      </c>
      <c r="O72" s="106">
        <f t="shared" si="46"/>
        <v>3826401</v>
      </c>
      <c r="P72" s="105">
        <f>$H72      +$J72      +$L72      +$N72</f>
        <v>5514000</v>
      </c>
      <c r="Q72" s="106">
        <f>$I72      +$K72      +$M72      +$O72</f>
        <v>3826401</v>
      </c>
      <c r="R72" s="61">
        <f>IF(($L72      =0),0,((($N72      -$L72      )/$L72      )*100))</f>
        <v>40.353260869565219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74.152770306616461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51.457786444324903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BCla9H5khk4D82YbPr1Z3IMnoNkOip1gswF3n98DucedgPfbFRd5d0M/i3aKgFzLl18tf0sxCAsqq/I3XOPnQ==" saltValue="RRyn6M5q5PeZJKtH4rooK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759000</v>
      </c>
      <c r="I10" s="94"/>
      <c r="J10" s="93">
        <v>527000</v>
      </c>
      <c r="K10" s="94"/>
      <c r="L10" s="93">
        <v>330000</v>
      </c>
      <c r="M10" s="94"/>
      <c r="N10" s="93">
        <v>1234000</v>
      </c>
      <c r="O10" s="94"/>
      <c r="P10" s="93">
        <f t="shared" ref="P10:P15" si="1">$H10      +$J10      +$L10      +$N10</f>
        <v>2850000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273.93939393939394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759000</v>
      </c>
      <c r="I15" s="97">
        <f t="shared" si="7"/>
        <v>0</v>
      </c>
      <c r="J15" s="96">
        <f t="shared" si="7"/>
        <v>527000</v>
      </c>
      <c r="K15" s="97">
        <f t="shared" si="7"/>
        <v>0</v>
      </c>
      <c r="L15" s="96">
        <f t="shared" si="7"/>
        <v>330000</v>
      </c>
      <c r="M15" s="97">
        <f t="shared" si="7"/>
        <v>0</v>
      </c>
      <c r="N15" s="96">
        <f t="shared" si="7"/>
        <v>1234000</v>
      </c>
      <c r="O15" s="97">
        <f t="shared" si="7"/>
        <v>0</v>
      </c>
      <c r="P15" s="96">
        <f t="shared" si="1"/>
        <v>2850000</v>
      </c>
      <c r="Q15" s="97">
        <f t="shared" si="2"/>
        <v>0</v>
      </c>
      <c r="R15" s="52">
        <f t="shared" si="3"/>
        <v>273.93939393939394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1124000</v>
      </c>
      <c r="C32" s="92">
        <v>0</v>
      </c>
      <c r="D32" s="92"/>
      <c r="E32" s="92">
        <f>$B32      +$C32      +$D32</f>
        <v>1124000</v>
      </c>
      <c r="F32" s="93">
        <v>1124000</v>
      </c>
      <c r="G32" s="94">
        <v>1124000</v>
      </c>
      <c r="H32" s="93">
        <v>216000</v>
      </c>
      <c r="I32" s="94"/>
      <c r="J32" s="93">
        <v>334000</v>
      </c>
      <c r="K32" s="94"/>
      <c r="L32" s="93">
        <v>209000</v>
      </c>
      <c r="M32" s="94"/>
      <c r="N32" s="93">
        <v>78000</v>
      </c>
      <c r="O32" s="94"/>
      <c r="P32" s="93">
        <f>$H32      +$J32      +$L32      +$N32</f>
        <v>837000</v>
      </c>
      <c r="Q32" s="94">
        <f>$I32      +$K32      +$M32      +$O32</f>
        <v>0</v>
      </c>
      <c r="R32" s="48">
        <f>IF(($L32      =0),0,((($N32      -$L32      )/$L32      )*100))</f>
        <v>-62.679425837320579</v>
      </c>
      <c r="S32" s="49">
        <f>IF(($M32      =0),0,((($O32      -$M32      )/$M32      )*100))</f>
        <v>0</v>
      </c>
      <c r="T32" s="48">
        <f>IF(($E32      =0),0,(($P32      /$E32      )*100))</f>
        <v>74.466192170818502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1124000</v>
      </c>
      <c r="C33" s="95">
        <f>C32</f>
        <v>0</v>
      </c>
      <c r="D33" s="95"/>
      <c r="E33" s="95">
        <f>$B33      +$C33      +$D33</f>
        <v>1124000</v>
      </c>
      <c r="F33" s="96">
        <f t="shared" ref="F33:O33" si="17">F32</f>
        <v>1124000</v>
      </c>
      <c r="G33" s="97">
        <f t="shared" si="17"/>
        <v>1124000</v>
      </c>
      <c r="H33" s="96">
        <f t="shared" si="17"/>
        <v>216000</v>
      </c>
      <c r="I33" s="97">
        <f t="shared" si="17"/>
        <v>0</v>
      </c>
      <c r="J33" s="96">
        <f t="shared" si="17"/>
        <v>334000</v>
      </c>
      <c r="K33" s="97">
        <f t="shared" si="17"/>
        <v>0</v>
      </c>
      <c r="L33" s="96">
        <f t="shared" si="17"/>
        <v>209000</v>
      </c>
      <c r="M33" s="97">
        <f t="shared" si="17"/>
        <v>0</v>
      </c>
      <c r="N33" s="96">
        <f t="shared" si="17"/>
        <v>78000</v>
      </c>
      <c r="O33" s="97">
        <f t="shared" si="17"/>
        <v>0</v>
      </c>
      <c r="P33" s="96">
        <f>$H33      +$J33      +$L33      +$N33</f>
        <v>837000</v>
      </c>
      <c r="Q33" s="97">
        <f>$I33      +$K33      +$M33      +$O33</f>
        <v>0</v>
      </c>
      <c r="R33" s="52">
        <f>IF(($L33      =0),0,((($N33      -$L33      )/$L33      )*100))</f>
        <v>-62.679425837320579</v>
      </c>
      <c r="S33" s="53">
        <f>IF(($M33      =0),0,((($O33      -$M33      )/$M33      )*100))</f>
        <v>0</v>
      </c>
      <c r="T33" s="52">
        <f>IF($E33   =0,0,($P33   /$E33   )*100)</f>
        <v>74.466192170818502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5882000</v>
      </c>
      <c r="C35" s="92">
        <v>0</v>
      </c>
      <c r="D35" s="92"/>
      <c r="E35" s="92">
        <f t="shared" ref="E35:E40" si="18">$B35      +$C35      +$D35</f>
        <v>5882000</v>
      </c>
      <c r="F35" s="93">
        <v>5882000</v>
      </c>
      <c r="G35" s="94">
        <v>5882000</v>
      </c>
      <c r="H35" s="93">
        <v>1690000</v>
      </c>
      <c r="I35" s="94"/>
      <c r="J35" s="93"/>
      <c r="K35" s="94"/>
      <c r="L35" s="93">
        <v>1442000</v>
      </c>
      <c r="M35" s="94"/>
      <c r="N35" s="93">
        <v>1968000</v>
      </c>
      <c r="O35" s="94"/>
      <c r="P35" s="93">
        <f t="shared" ref="P35:P40" si="19">$H35      +$J35      +$L35      +$N35</f>
        <v>5100000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36.47711511789182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86.705202312138724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147000</v>
      </c>
      <c r="C36" s="92">
        <v>0</v>
      </c>
      <c r="D36" s="92"/>
      <c r="E36" s="92">
        <f t="shared" si="18"/>
        <v>147000</v>
      </c>
      <c r="F36" s="93">
        <v>147000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6029000</v>
      </c>
      <c r="C40" s="95">
        <f>SUM(C35:C39)</f>
        <v>0</v>
      </c>
      <c r="D40" s="95"/>
      <c r="E40" s="95">
        <f t="shared" si="18"/>
        <v>6029000</v>
      </c>
      <c r="F40" s="96">
        <f t="shared" ref="F40:O40" si="25">SUM(F35:F39)</f>
        <v>6029000</v>
      </c>
      <c r="G40" s="97">
        <f t="shared" si="25"/>
        <v>5882000</v>
      </c>
      <c r="H40" s="96">
        <f t="shared" si="25"/>
        <v>1690000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1442000</v>
      </c>
      <c r="M40" s="97">
        <f t="shared" si="25"/>
        <v>0</v>
      </c>
      <c r="N40" s="96">
        <f t="shared" si="25"/>
        <v>1968000</v>
      </c>
      <c r="O40" s="97">
        <f t="shared" si="25"/>
        <v>0</v>
      </c>
      <c r="P40" s="96">
        <f t="shared" si="19"/>
        <v>5100000</v>
      </c>
      <c r="Q40" s="97">
        <f t="shared" si="20"/>
        <v>0</v>
      </c>
      <c r="R40" s="52">
        <f t="shared" si="21"/>
        <v>36.47711511789182</v>
      </c>
      <c r="S40" s="53">
        <f t="shared" si="22"/>
        <v>0</v>
      </c>
      <c r="T40" s="52">
        <f>IF((+$E35+$E38) =0,0,(P40   /(+$E35+$E38) )*100)</f>
        <v>86.705202312138724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25532000</v>
      </c>
      <c r="C51" s="92">
        <v>5000000</v>
      </c>
      <c r="D51" s="92"/>
      <c r="E51" s="92">
        <f t="shared" si="26"/>
        <v>30532000</v>
      </c>
      <c r="F51" s="93">
        <v>30532000</v>
      </c>
      <c r="G51" s="94">
        <v>30532000</v>
      </c>
      <c r="H51" s="93">
        <v>10863000</v>
      </c>
      <c r="I51" s="94"/>
      <c r="J51" s="93">
        <v>1964000</v>
      </c>
      <c r="K51" s="94"/>
      <c r="L51" s="93">
        <v>1115000</v>
      </c>
      <c r="M51" s="94"/>
      <c r="N51" s="93">
        <v>2725000</v>
      </c>
      <c r="O51" s="94"/>
      <c r="P51" s="93">
        <f t="shared" si="27"/>
        <v>16667000</v>
      </c>
      <c r="Q51" s="94">
        <f t="shared" si="28"/>
        <v>0</v>
      </c>
      <c r="R51" s="48">
        <f t="shared" si="29"/>
        <v>144.39461883408072</v>
      </c>
      <c r="S51" s="49">
        <f t="shared" si="30"/>
        <v>0</v>
      </c>
      <c r="T51" s="48">
        <f t="shared" si="31"/>
        <v>54.58862832438097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25532000</v>
      </c>
      <c r="C53" s="95">
        <f>SUM(C42:C52)</f>
        <v>5000000</v>
      </c>
      <c r="D53" s="95"/>
      <c r="E53" s="95">
        <f t="shared" si="26"/>
        <v>30532000</v>
      </c>
      <c r="F53" s="96">
        <f t="shared" ref="F53:O53" si="33">SUM(F42:F52)</f>
        <v>30532000</v>
      </c>
      <c r="G53" s="97">
        <f t="shared" si="33"/>
        <v>30532000</v>
      </c>
      <c r="H53" s="96">
        <f t="shared" si="33"/>
        <v>10863000</v>
      </c>
      <c r="I53" s="97">
        <f t="shared" si="33"/>
        <v>0</v>
      </c>
      <c r="J53" s="96">
        <f t="shared" si="33"/>
        <v>1964000</v>
      </c>
      <c r="K53" s="97">
        <f t="shared" si="33"/>
        <v>0</v>
      </c>
      <c r="L53" s="96">
        <f t="shared" si="33"/>
        <v>1115000</v>
      </c>
      <c r="M53" s="97">
        <f t="shared" si="33"/>
        <v>0</v>
      </c>
      <c r="N53" s="96">
        <f t="shared" si="33"/>
        <v>2725000</v>
      </c>
      <c r="O53" s="97">
        <f t="shared" si="33"/>
        <v>0</v>
      </c>
      <c r="P53" s="96">
        <f t="shared" si="27"/>
        <v>16667000</v>
      </c>
      <c r="Q53" s="97">
        <f t="shared" si="28"/>
        <v>0</v>
      </c>
      <c r="R53" s="52">
        <f t="shared" si="29"/>
        <v>144.39461883408072</v>
      </c>
      <c r="S53" s="53">
        <f t="shared" si="30"/>
        <v>0</v>
      </c>
      <c r="T53" s="52">
        <f>IF((+$E43+$E45+$E47+$E48+$E51) =0,0,(P53   /(+$E43+$E45+$E47+$E48+$E51) )*100)</f>
        <v>54.58862832438097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35535000</v>
      </c>
      <c r="C67" s="104">
        <f>SUM(C9:C14,C17:C23,C26:C29,C32,C35:C39,C42:C52,C55:C58,C61:C65)</f>
        <v>5000000</v>
      </c>
      <c r="D67" s="104"/>
      <c r="E67" s="104">
        <f t="shared" si="35"/>
        <v>40535000</v>
      </c>
      <c r="F67" s="105">
        <f t="shared" ref="F67:O67" si="43">SUM(F9:F14,F17:F23,F26:F29,F32,F35:F39,F42:F52,F55:F58,F61:F65)</f>
        <v>40535000</v>
      </c>
      <c r="G67" s="106">
        <f t="shared" si="43"/>
        <v>40388000</v>
      </c>
      <c r="H67" s="105">
        <f t="shared" si="43"/>
        <v>13528000</v>
      </c>
      <c r="I67" s="106">
        <f t="shared" si="43"/>
        <v>0</v>
      </c>
      <c r="J67" s="105">
        <f t="shared" si="43"/>
        <v>2825000</v>
      </c>
      <c r="K67" s="106">
        <f t="shared" si="43"/>
        <v>0</v>
      </c>
      <c r="L67" s="105">
        <f t="shared" si="43"/>
        <v>3096000</v>
      </c>
      <c r="M67" s="106">
        <f t="shared" si="43"/>
        <v>0</v>
      </c>
      <c r="N67" s="105">
        <f t="shared" si="43"/>
        <v>6005000</v>
      </c>
      <c r="O67" s="106">
        <f t="shared" si="43"/>
        <v>0</v>
      </c>
      <c r="P67" s="105">
        <f t="shared" si="36"/>
        <v>25454000</v>
      </c>
      <c r="Q67" s="106">
        <f t="shared" si="37"/>
        <v>0</v>
      </c>
      <c r="R67" s="61">
        <f t="shared" si="38"/>
        <v>93.959948320413432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63.023670397147669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17894000</v>
      </c>
      <c r="C69" s="92">
        <v>0</v>
      </c>
      <c r="D69" s="92"/>
      <c r="E69" s="92">
        <f>$B69      +$C69      +$D69</f>
        <v>17894000</v>
      </c>
      <c r="F69" s="93">
        <v>17894000</v>
      </c>
      <c r="G69" s="94">
        <v>17894000</v>
      </c>
      <c r="H69" s="93">
        <v>2109000</v>
      </c>
      <c r="I69" s="94"/>
      <c r="J69" s="93">
        <v>3538000</v>
      </c>
      <c r="K69" s="94"/>
      <c r="L69" s="93">
        <v>708000</v>
      </c>
      <c r="M69" s="94"/>
      <c r="N69" s="93">
        <v>3455000</v>
      </c>
      <c r="O69" s="94"/>
      <c r="P69" s="93">
        <f>$H69      +$J69      +$L69      +$N69</f>
        <v>9810000</v>
      </c>
      <c r="Q69" s="94">
        <f>$I69      +$K69      +$M69      +$O69</f>
        <v>0</v>
      </c>
      <c r="R69" s="48">
        <f>IF(($L69      =0),0,((($N69      -$L69      )/$L69      )*100))</f>
        <v>387.99435028248587</v>
      </c>
      <c r="S69" s="49">
        <f>IF(($M69      =0),0,((($O69      -$M69      )/$M69      )*100))</f>
        <v>0</v>
      </c>
      <c r="T69" s="48">
        <f>IF(($E69      =0),0,(($P69      /$E69      )*100))</f>
        <v>54.822845646585449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17894000</v>
      </c>
      <c r="C70" s="101">
        <f>C69</f>
        <v>0</v>
      </c>
      <c r="D70" s="101"/>
      <c r="E70" s="101">
        <f>$B70      +$C70      +$D70</f>
        <v>17894000</v>
      </c>
      <c r="F70" s="102">
        <f t="shared" ref="F70:O70" si="44">F69</f>
        <v>17894000</v>
      </c>
      <c r="G70" s="103">
        <f t="shared" si="44"/>
        <v>17894000</v>
      </c>
      <c r="H70" s="102">
        <f t="shared" si="44"/>
        <v>2109000</v>
      </c>
      <c r="I70" s="103">
        <f t="shared" si="44"/>
        <v>0</v>
      </c>
      <c r="J70" s="102">
        <f t="shared" si="44"/>
        <v>3538000</v>
      </c>
      <c r="K70" s="103">
        <f t="shared" si="44"/>
        <v>0</v>
      </c>
      <c r="L70" s="102">
        <f t="shared" si="44"/>
        <v>708000</v>
      </c>
      <c r="M70" s="103">
        <f t="shared" si="44"/>
        <v>0</v>
      </c>
      <c r="N70" s="102">
        <f t="shared" si="44"/>
        <v>3455000</v>
      </c>
      <c r="O70" s="103">
        <f t="shared" si="44"/>
        <v>0</v>
      </c>
      <c r="P70" s="102">
        <f>$H70      +$J70      +$L70      +$N70</f>
        <v>9810000</v>
      </c>
      <c r="Q70" s="103">
        <f>$I70      +$K70      +$M70      +$O70</f>
        <v>0</v>
      </c>
      <c r="R70" s="57">
        <f>IF(($L70      =0),0,((($N70      -$L70      )/$L70      )*100))</f>
        <v>387.99435028248587</v>
      </c>
      <c r="S70" s="58">
        <f>IF(($M70      =0),0,((($O70      -$M70      )/$M70      )*100))</f>
        <v>0</v>
      </c>
      <c r="T70" s="57">
        <f>IF($E70   =0,0,($P70   /$E70   )*100)</f>
        <v>54.822845646585449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17894000</v>
      </c>
      <c r="C71" s="104">
        <f>C69</f>
        <v>0</v>
      </c>
      <c r="D71" s="104"/>
      <c r="E71" s="104">
        <f>$B71      +$C71      +$D71</f>
        <v>17894000</v>
      </c>
      <c r="F71" s="105">
        <f t="shared" ref="F71:O71" si="45">F69</f>
        <v>17894000</v>
      </c>
      <c r="G71" s="106">
        <f t="shared" si="45"/>
        <v>17894000</v>
      </c>
      <c r="H71" s="105">
        <f t="shared" si="45"/>
        <v>2109000</v>
      </c>
      <c r="I71" s="106">
        <f t="shared" si="45"/>
        <v>0</v>
      </c>
      <c r="J71" s="105">
        <f t="shared" si="45"/>
        <v>3538000</v>
      </c>
      <c r="K71" s="106">
        <f t="shared" si="45"/>
        <v>0</v>
      </c>
      <c r="L71" s="105">
        <f t="shared" si="45"/>
        <v>708000</v>
      </c>
      <c r="M71" s="106">
        <f t="shared" si="45"/>
        <v>0</v>
      </c>
      <c r="N71" s="105">
        <f t="shared" si="45"/>
        <v>3455000</v>
      </c>
      <c r="O71" s="106">
        <f t="shared" si="45"/>
        <v>0</v>
      </c>
      <c r="P71" s="105">
        <f>$H71      +$J71      +$L71      +$N71</f>
        <v>9810000</v>
      </c>
      <c r="Q71" s="106">
        <f>$I71      +$K71      +$M71      +$O71</f>
        <v>0</v>
      </c>
      <c r="R71" s="61">
        <f>IF(($L71      =0),0,((($N71      -$L71      )/$L71      )*100))</f>
        <v>387.99435028248587</v>
      </c>
      <c r="S71" s="62">
        <f>IF(($M71      =0),0,((($O71      -$M71      )/$M71      )*100))</f>
        <v>0</v>
      </c>
      <c r="T71" s="61">
        <f>IF($E71   =0,0,($P71   /$E71   )*100)</f>
        <v>54.822845646585449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53429000</v>
      </c>
      <c r="C72" s="104">
        <f>SUM(C9:C14,C17:C23,C26:C29,C32,C35:C39,C42:C52,C55:C58,C61:C65,C69)</f>
        <v>5000000</v>
      </c>
      <c r="D72" s="104"/>
      <c r="E72" s="104">
        <f>$B72      +$C72      +$D72</f>
        <v>58429000</v>
      </c>
      <c r="F72" s="105">
        <f t="shared" ref="F72:O72" si="46">SUM(F9:F14,F17:F23,F26:F29,F32,F35:F39,F42:F52,F55:F58,F61:F65,F69)</f>
        <v>58429000</v>
      </c>
      <c r="G72" s="106">
        <f t="shared" si="46"/>
        <v>58282000</v>
      </c>
      <c r="H72" s="105">
        <f t="shared" si="46"/>
        <v>15637000</v>
      </c>
      <c r="I72" s="106">
        <f t="shared" si="46"/>
        <v>0</v>
      </c>
      <c r="J72" s="105">
        <f t="shared" si="46"/>
        <v>6363000</v>
      </c>
      <c r="K72" s="106">
        <f t="shared" si="46"/>
        <v>0</v>
      </c>
      <c r="L72" s="105">
        <f t="shared" si="46"/>
        <v>3804000</v>
      </c>
      <c r="M72" s="106">
        <f t="shared" si="46"/>
        <v>0</v>
      </c>
      <c r="N72" s="105">
        <f t="shared" si="46"/>
        <v>9460000</v>
      </c>
      <c r="O72" s="106">
        <f t="shared" si="46"/>
        <v>0</v>
      </c>
      <c r="P72" s="105">
        <f>$H72      +$J72      +$L72      +$N72</f>
        <v>35264000</v>
      </c>
      <c r="Q72" s="106">
        <f>$I72      +$K72      +$M72      +$O72</f>
        <v>0</v>
      </c>
      <c r="R72" s="61">
        <f>IF(($L72      =0),0,((($N72      -$L72      )/$L72      )*100))</f>
        <v>148.68559411146163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60.505816547132909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4iLQHHHlSSfdQUvIwbsTQwTwZcXubXrPHdsYP+yi3w7krohyvhPIoMKuQ/IDhJ9CH6+tCzJsVhfRF+InRtubNA==" saltValue="6vgyuB+rlh6rHmz+bPxBY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612000</v>
      </c>
      <c r="I10" s="94"/>
      <c r="J10" s="93">
        <v>306000</v>
      </c>
      <c r="K10" s="94"/>
      <c r="L10" s="93">
        <v>112000</v>
      </c>
      <c r="M10" s="94"/>
      <c r="N10" s="93">
        <v>1170000</v>
      </c>
      <c r="O10" s="94"/>
      <c r="P10" s="93">
        <f t="shared" ref="P10:P15" si="1">$H10      +$J10      +$L10      +$N10</f>
        <v>2200000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944.64285714285711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612000</v>
      </c>
      <c r="I15" s="97">
        <f t="shared" si="7"/>
        <v>0</v>
      </c>
      <c r="J15" s="96">
        <f t="shared" si="7"/>
        <v>306000</v>
      </c>
      <c r="K15" s="97">
        <f t="shared" si="7"/>
        <v>0</v>
      </c>
      <c r="L15" s="96">
        <f t="shared" si="7"/>
        <v>112000</v>
      </c>
      <c r="M15" s="97">
        <f t="shared" si="7"/>
        <v>0</v>
      </c>
      <c r="N15" s="96">
        <f t="shared" si="7"/>
        <v>1170000</v>
      </c>
      <c r="O15" s="97">
        <f t="shared" si="7"/>
        <v>0</v>
      </c>
      <c r="P15" s="96">
        <f t="shared" si="1"/>
        <v>2200000</v>
      </c>
      <c r="Q15" s="97">
        <f t="shared" si="2"/>
        <v>0</v>
      </c>
      <c r="R15" s="52">
        <f t="shared" si="3"/>
        <v>944.64285714285711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1202000</v>
      </c>
      <c r="C32" s="92">
        <v>0</v>
      </c>
      <c r="D32" s="92"/>
      <c r="E32" s="92">
        <f>$B32      +$C32      +$D32</f>
        <v>1202000</v>
      </c>
      <c r="F32" s="93">
        <v>1202000</v>
      </c>
      <c r="G32" s="94">
        <v>1202000</v>
      </c>
      <c r="H32" s="93">
        <v>364000</v>
      </c>
      <c r="I32" s="94"/>
      <c r="J32" s="93"/>
      <c r="K32" s="94"/>
      <c r="L32" s="93">
        <v>152000</v>
      </c>
      <c r="M32" s="94"/>
      <c r="N32" s="93">
        <v>68000</v>
      </c>
      <c r="O32" s="94"/>
      <c r="P32" s="93">
        <f>$H32      +$J32      +$L32      +$N32</f>
        <v>584000</v>
      </c>
      <c r="Q32" s="94">
        <f>$I32      +$K32      +$M32      +$O32</f>
        <v>0</v>
      </c>
      <c r="R32" s="48">
        <f>IF(($L32      =0),0,((($N32      -$L32      )/$L32      )*100))</f>
        <v>-55.26315789473685</v>
      </c>
      <c r="S32" s="49">
        <f>IF(($M32      =0),0,((($O32      -$M32      )/$M32      )*100))</f>
        <v>0</v>
      </c>
      <c r="T32" s="48">
        <f>IF(($E32      =0),0,(($P32      /$E32      )*100))</f>
        <v>48.585690515806988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1202000</v>
      </c>
      <c r="C33" s="95">
        <f>C32</f>
        <v>0</v>
      </c>
      <c r="D33" s="95"/>
      <c r="E33" s="95">
        <f>$B33      +$C33      +$D33</f>
        <v>1202000</v>
      </c>
      <c r="F33" s="96">
        <f t="shared" ref="F33:O33" si="17">F32</f>
        <v>1202000</v>
      </c>
      <c r="G33" s="97">
        <f t="shared" si="17"/>
        <v>1202000</v>
      </c>
      <c r="H33" s="96">
        <f t="shared" si="17"/>
        <v>364000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152000</v>
      </c>
      <c r="M33" s="97">
        <f t="shared" si="17"/>
        <v>0</v>
      </c>
      <c r="N33" s="96">
        <f t="shared" si="17"/>
        <v>68000</v>
      </c>
      <c r="O33" s="97">
        <f t="shared" si="17"/>
        <v>0</v>
      </c>
      <c r="P33" s="96">
        <f>$H33      +$J33      +$L33      +$N33</f>
        <v>584000</v>
      </c>
      <c r="Q33" s="97">
        <f>$I33      +$K33      +$M33      +$O33</f>
        <v>0</v>
      </c>
      <c r="R33" s="52">
        <f>IF(($L33      =0),0,((($N33      -$L33      )/$L33      )*100))</f>
        <v>-55.26315789473685</v>
      </c>
      <c r="S33" s="53">
        <f>IF(($M33      =0),0,((($O33      -$M33      )/$M33      )*100))</f>
        <v>0</v>
      </c>
      <c r="T33" s="52">
        <f>IF($E33   =0,0,($P33   /$E33   )*100)</f>
        <v>48.585690515806988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167000</v>
      </c>
      <c r="C36" s="92">
        <v>0</v>
      </c>
      <c r="D36" s="92"/>
      <c r="E36" s="92">
        <f t="shared" si="18"/>
        <v>167000</v>
      </c>
      <c r="F36" s="93">
        <v>167000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167000</v>
      </c>
      <c r="C40" s="95">
        <f>SUM(C35:C39)</f>
        <v>0</v>
      </c>
      <c r="D40" s="95"/>
      <c r="E40" s="95">
        <f t="shared" si="18"/>
        <v>167000</v>
      </c>
      <c r="F40" s="96">
        <f t="shared" ref="F40:O40" si="25">SUM(F35:F39)</f>
        <v>167000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36575000</v>
      </c>
      <c r="D44" s="92"/>
      <c r="E44" s="92">
        <f t="shared" si="26"/>
        <v>36575000</v>
      </c>
      <c r="F44" s="93">
        <v>36575000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32000000</v>
      </c>
      <c r="C51" s="92">
        <v>-12000000</v>
      </c>
      <c r="D51" s="92"/>
      <c r="E51" s="92">
        <f t="shared" si="26"/>
        <v>20000000</v>
      </c>
      <c r="F51" s="93">
        <v>20000000</v>
      </c>
      <c r="G51" s="94">
        <v>20000000</v>
      </c>
      <c r="H51" s="93">
        <v>2570000</v>
      </c>
      <c r="I51" s="94"/>
      <c r="J51" s="93">
        <v>355000</v>
      </c>
      <c r="K51" s="94"/>
      <c r="L51" s="93"/>
      <c r="M51" s="94"/>
      <c r="N51" s="93">
        <v>871000</v>
      </c>
      <c r="O51" s="94"/>
      <c r="P51" s="93">
        <f t="shared" si="27"/>
        <v>3796000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18.98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10000000</v>
      </c>
      <c r="C52" s="92">
        <v>-4000000</v>
      </c>
      <c r="D52" s="92"/>
      <c r="E52" s="92">
        <f t="shared" si="26"/>
        <v>6000000</v>
      </c>
      <c r="F52" s="93">
        <v>6000000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42000000</v>
      </c>
      <c r="C53" s="95">
        <f>SUM(C42:C52)</f>
        <v>20575000</v>
      </c>
      <c r="D53" s="95"/>
      <c r="E53" s="95">
        <f t="shared" si="26"/>
        <v>62575000</v>
      </c>
      <c r="F53" s="96">
        <f t="shared" ref="F53:O53" si="33">SUM(F42:F52)</f>
        <v>62575000</v>
      </c>
      <c r="G53" s="97">
        <f t="shared" si="33"/>
        <v>20000000</v>
      </c>
      <c r="H53" s="96">
        <f t="shared" si="33"/>
        <v>2570000</v>
      </c>
      <c r="I53" s="97">
        <f t="shared" si="33"/>
        <v>0</v>
      </c>
      <c r="J53" s="96">
        <f t="shared" si="33"/>
        <v>355000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871000</v>
      </c>
      <c r="O53" s="97">
        <f t="shared" si="33"/>
        <v>0</v>
      </c>
      <c r="P53" s="96">
        <f t="shared" si="27"/>
        <v>3796000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18.98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45569000</v>
      </c>
      <c r="C67" s="104">
        <f>SUM(C9:C14,C17:C23,C26:C29,C32,C35:C39,C42:C52,C55:C58,C61:C65)</f>
        <v>20575000</v>
      </c>
      <c r="D67" s="104"/>
      <c r="E67" s="104">
        <f t="shared" si="35"/>
        <v>66144000</v>
      </c>
      <c r="F67" s="105">
        <f t="shared" ref="F67:O67" si="43">SUM(F9:F14,F17:F23,F26:F29,F32,F35:F39,F42:F52,F55:F58,F61:F65)</f>
        <v>66144000</v>
      </c>
      <c r="G67" s="106">
        <f t="shared" si="43"/>
        <v>23402000</v>
      </c>
      <c r="H67" s="105">
        <f t="shared" si="43"/>
        <v>3546000</v>
      </c>
      <c r="I67" s="106">
        <f t="shared" si="43"/>
        <v>0</v>
      </c>
      <c r="J67" s="105">
        <f t="shared" si="43"/>
        <v>661000</v>
      </c>
      <c r="K67" s="106">
        <f t="shared" si="43"/>
        <v>0</v>
      </c>
      <c r="L67" s="105">
        <f t="shared" si="43"/>
        <v>264000</v>
      </c>
      <c r="M67" s="106">
        <f t="shared" si="43"/>
        <v>0</v>
      </c>
      <c r="N67" s="105">
        <f t="shared" si="43"/>
        <v>2109000</v>
      </c>
      <c r="O67" s="106">
        <f t="shared" si="43"/>
        <v>0</v>
      </c>
      <c r="P67" s="105">
        <f t="shared" si="36"/>
        <v>6580000</v>
      </c>
      <c r="Q67" s="106">
        <f t="shared" si="37"/>
        <v>0</v>
      </c>
      <c r="R67" s="61">
        <f t="shared" si="38"/>
        <v>698.86363636363637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28.1172549354756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21494000</v>
      </c>
      <c r="C69" s="92">
        <v>0</v>
      </c>
      <c r="D69" s="92"/>
      <c r="E69" s="92">
        <f>$B69      +$C69      +$D69</f>
        <v>21494000</v>
      </c>
      <c r="F69" s="93">
        <v>21494000</v>
      </c>
      <c r="G69" s="94">
        <v>21494000</v>
      </c>
      <c r="H69" s="93">
        <v>2547000</v>
      </c>
      <c r="I69" s="94"/>
      <c r="J69" s="93">
        <v>805000</v>
      </c>
      <c r="K69" s="94"/>
      <c r="L69" s="93">
        <v>154000</v>
      </c>
      <c r="M69" s="94"/>
      <c r="N69" s="93">
        <v>2349000</v>
      </c>
      <c r="O69" s="94"/>
      <c r="P69" s="93">
        <f>$H69      +$J69      +$L69      +$N69</f>
        <v>5855000</v>
      </c>
      <c r="Q69" s="94">
        <f>$I69      +$K69      +$M69      +$O69</f>
        <v>0</v>
      </c>
      <c r="R69" s="48">
        <f>IF(($L69      =0),0,((($N69      -$L69      )/$L69      )*100))</f>
        <v>1425.3246753246754</v>
      </c>
      <c r="S69" s="49">
        <f>IF(($M69      =0),0,((($O69      -$M69      )/$M69      )*100))</f>
        <v>0</v>
      </c>
      <c r="T69" s="48">
        <f>IF(($E69      =0),0,(($P69      /$E69      )*100))</f>
        <v>27.240160044663625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21494000</v>
      </c>
      <c r="C70" s="101">
        <f>C69</f>
        <v>0</v>
      </c>
      <c r="D70" s="101"/>
      <c r="E70" s="101">
        <f>$B70      +$C70      +$D70</f>
        <v>21494000</v>
      </c>
      <c r="F70" s="102">
        <f t="shared" ref="F70:O70" si="44">F69</f>
        <v>21494000</v>
      </c>
      <c r="G70" s="103">
        <f t="shared" si="44"/>
        <v>21494000</v>
      </c>
      <c r="H70" s="102">
        <f t="shared" si="44"/>
        <v>2547000</v>
      </c>
      <c r="I70" s="103">
        <f t="shared" si="44"/>
        <v>0</v>
      </c>
      <c r="J70" s="102">
        <f t="shared" si="44"/>
        <v>805000</v>
      </c>
      <c r="K70" s="103">
        <f t="shared" si="44"/>
        <v>0</v>
      </c>
      <c r="L70" s="102">
        <f t="shared" si="44"/>
        <v>154000</v>
      </c>
      <c r="M70" s="103">
        <f t="shared" si="44"/>
        <v>0</v>
      </c>
      <c r="N70" s="102">
        <f t="shared" si="44"/>
        <v>2349000</v>
      </c>
      <c r="O70" s="103">
        <f t="shared" si="44"/>
        <v>0</v>
      </c>
      <c r="P70" s="102">
        <f>$H70      +$J70      +$L70      +$N70</f>
        <v>5855000</v>
      </c>
      <c r="Q70" s="103">
        <f>$I70      +$K70      +$M70      +$O70</f>
        <v>0</v>
      </c>
      <c r="R70" s="57">
        <f>IF(($L70      =0),0,((($N70      -$L70      )/$L70      )*100))</f>
        <v>1425.3246753246754</v>
      </c>
      <c r="S70" s="58">
        <f>IF(($M70      =0),0,((($O70      -$M70      )/$M70      )*100))</f>
        <v>0</v>
      </c>
      <c r="T70" s="57">
        <f>IF($E70   =0,0,($P70   /$E70   )*100)</f>
        <v>27.240160044663625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21494000</v>
      </c>
      <c r="C71" s="104">
        <f>C69</f>
        <v>0</v>
      </c>
      <c r="D71" s="104"/>
      <c r="E71" s="104">
        <f>$B71      +$C71      +$D71</f>
        <v>21494000</v>
      </c>
      <c r="F71" s="105">
        <f t="shared" ref="F71:O71" si="45">F69</f>
        <v>21494000</v>
      </c>
      <c r="G71" s="106">
        <f t="shared" si="45"/>
        <v>21494000</v>
      </c>
      <c r="H71" s="105">
        <f t="shared" si="45"/>
        <v>2547000</v>
      </c>
      <c r="I71" s="106">
        <f t="shared" si="45"/>
        <v>0</v>
      </c>
      <c r="J71" s="105">
        <f t="shared" si="45"/>
        <v>805000</v>
      </c>
      <c r="K71" s="106">
        <f t="shared" si="45"/>
        <v>0</v>
      </c>
      <c r="L71" s="105">
        <f t="shared" si="45"/>
        <v>154000</v>
      </c>
      <c r="M71" s="106">
        <f t="shared" si="45"/>
        <v>0</v>
      </c>
      <c r="N71" s="105">
        <f t="shared" si="45"/>
        <v>2349000</v>
      </c>
      <c r="O71" s="106">
        <f t="shared" si="45"/>
        <v>0</v>
      </c>
      <c r="P71" s="105">
        <f>$H71      +$J71      +$L71      +$N71</f>
        <v>5855000</v>
      </c>
      <c r="Q71" s="106">
        <f>$I71      +$K71      +$M71      +$O71</f>
        <v>0</v>
      </c>
      <c r="R71" s="61">
        <f>IF(($L71      =0),0,((($N71      -$L71      )/$L71      )*100))</f>
        <v>1425.3246753246754</v>
      </c>
      <c r="S71" s="62">
        <f>IF(($M71      =0),0,((($O71      -$M71      )/$M71      )*100))</f>
        <v>0</v>
      </c>
      <c r="T71" s="61">
        <f>IF($E71   =0,0,($P71   /$E71   )*100)</f>
        <v>27.240160044663625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67063000</v>
      </c>
      <c r="C72" s="104">
        <f>SUM(C9:C14,C17:C23,C26:C29,C32,C35:C39,C42:C52,C55:C58,C61:C65,C69)</f>
        <v>20575000</v>
      </c>
      <c r="D72" s="104"/>
      <c r="E72" s="104">
        <f>$B72      +$C72      +$D72</f>
        <v>87638000</v>
      </c>
      <c r="F72" s="105">
        <f t="shared" ref="F72:O72" si="46">SUM(F9:F14,F17:F23,F26:F29,F32,F35:F39,F42:F52,F55:F58,F61:F65,F69)</f>
        <v>87638000</v>
      </c>
      <c r="G72" s="106">
        <f t="shared" si="46"/>
        <v>44896000</v>
      </c>
      <c r="H72" s="105">
        <f t="shared" si="46"/>
        <v>6093000</v>
      </c>
      <c r="I72" s="106">
        <f t="shared" si="46"/>
        <v>0</v>
      </c>
      <c r="J72" s="105">
        <f t="shared" si="46"/>
        <v>1466000</v>
      </c>
      <c r="K72" s="106">
        <f t="shared" si="46"/>
        <v>0</v>
      </c>
      <c r="L72" s="105">
        <f t="shared" si="46"/>
        <v>418000</v>
      </c>
      <c r="M72" s="106">
        <f t="shared" si="46"/>
        <v>0</v>
      </c>
      <c r="N72" s="105">
        <f t="shared" si="46"/>
        <v>4458000</v>
      </c>
      <c r="O72" s="106">
        <f t="shared" si="46"/>
        <v>0</v>
      </c>
      <c r="P72" s="105">
        <f>$H72      +$J72      +$L72      +$N72</f>
        <v>12435000</v>
      </c>
      <c r="Q72" s="106">
        <f>$I72      +$K72      +$M72      +$O72</f>
        <v>0</v>
      </c>
      <c r="R72" s="61">
        <f>IF(($L72      =0),0,((($N72      -$L72      )/$L72      )*100))</f>
        <v>966.50717703349278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27.697344975053458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2tRQAzLIiD4Zdn+vlvZqOeo7DDGOOTPqm0vUgb+vFT++zzn2ia7HWtJ3olQUg3IzNih70qkFdLfNylkUqzFNsQ==" saltValue="x7+SUGiHwVkEqD9WLEoRk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1137000</v>
      </c>
      <c r="K10" s="94"/>
      <c r="L10" s="93">
        <v>536000</v>
      </c>
      <c r="M10" s="94"/>
      <c r="N10" s="93">
        <v>1177000</v>
      </c>
      <c r="O10" s="94"/>
      <c r="P10" s="93">
        <f t="shared" ref="P10:P15" si="1">$H10      +$J10      +$L10      +$N10</f>
        <v>2850000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119.58955223880596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0</v>
      </c>
      <c r="J15" s="96">
        <f t="shared" si="7"/>
        <v>1137000</v>
      </c>
      <c r="K15" s="97">
        <f t="shared" si="7"/>
        <v>0</v>
      </c>
      <c r="L15" s="96">
        <f t="shared" si="7"/>
        <v>536000</v>
      </c>
      <c r="M15" s="97">
        <f t="shared" si="7"/>
        <v>0</v>
      </c>
      <c r="N15" s="96">
        <f t="shared" si="7"/>
        <v>1177000</v>
      </c>
      <c r="O15" s="97">
        <f t="shared" si="7"/>
        <v>0</v>
      </c>
      <c r="P15" s="96">
        <f t="shared" si="1"/>
        <v>2850000</v>
      </c>
      <c r="Q15" s="97">
        <f t="shared" si="2"/>
        <v>0</v>
      </c>
      <c r="R15" s="52">
        <f t="shared" si="3"/>
        <v>119.58955223880596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1131000</v>
      </c>
      <c r="C32" s="92">
        <v>0</v>
      </c>
      <c r="D32" s="92"/>
      <c r="E32" s="92">
        <f>$B32      +$C32      +$D32</f>
        <v>1131000</v>
      </c>
      <c r="F32" s="93">
        <v>1131000</v>
      </c>
      <c r="G32" s="94">
        <v>1131000</v>
      </c>
      <c r="H32" s="93"/>
      <c r="I32" s="94"/>
      <c r="J32" s="93">
        <v>459000</v>
      </c>
      <c r="K32" s="94"/>
      <c r="L32" s="93">
        <v>364000</v>
      </c>
      <c r="M32" s="94"/>
      <c r="N32" s="93"/>
      <c r="O32" s="94"/>
      <c r="P32" s="93">
        <f>$H32      +$J32      +$L32      +$N32</f>
        <v>823000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72.767462422634836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1131000</v>
      </c>
      <c r="C33" s="95">
        <f>C32</f>
        <v>0</v>
      </c>
      <c r="D33" s="95"/>
      <c r="E33" s="95">
        <f>$B33      +$C33      +$D33</f>
        <v>1131000</v>
      </c>
      <c r="F33" s="96">
        <f t="shared" ref="F33:O33" si="17">F32</f>
        <v>1131000</v>
      </c>
      <c r="G33" s="97">
        <f t="shared" si="17"/>
        <v>1131000</v>
      </c>
      <c r="H33" s="96">
        <f t="shared" si="17"/>
        <v>0</v>
      </c>
      <c r="I33" s="97">
        <f t="shared" si="17"/>
        <v>0</v>
      </c>
      <c r="J33" s="96">
        <f t="shared" si="17"/>
        <v>459000</v>
      </c>
      <c r="K33" s="97">
        <f t="shared" si="17"/>
        <v>0</v>
      </c>
      <c r="L33" s="96">
        <f t="shared" si="17"/>
        <v>364000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823000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72.767462422634836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8562000</v>
      </c>
      <c r="C35" s="92">
        <v>0</v>
      </c>
      <c r="D35" s="92"/>
      <c r="E35" s="92">
        <f t="shared" ref="E35:E40" si="18">$B35      +$C35      +$D35</f>
        <v>8562000</v>
      </c>
      <c r="F35" s="93">
        <v>8562000</v>
      </c>
      <c r="G35" s="94">
        <v>8562000</v>
      </c>
      <c r="H35" s="93"/>
      <c r="I35" s="94"/>
      <c r="J35" s="93">
        <v>3000000</v>
      </c>
      <c r="K35" s="94"/>
      <c r="L35" s="93"/>
      <c r="M35" s="94"/>
      <c r="N35" s="93"/>
      <c r="O35" s="94"/>
      <c r="P35" s="93">
        <f t="shared" ref="P35:P40" si="19">$H35      +$J35      +$L35      +$N35</f>
        <v>3000000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35.038542396636302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127000</v>
      </c>
      <c r="C36" s="92">
        <v>0</v>
      </c>
      <c r="D36" s="92"/>
      <c r="E36" s="92">
        <f t="shared" si="18"/>
        <v>127000</v>
      </c>
      <c r="F36" s="93">
        <v>127000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8689000</v>
      </c>
      <c r="C40" s="95">
        <f>SUM(C35:C39)</f>
        <v>0</v>
      </c>
      <c r="D40" s="95"/>
      <c r="E40" s="95">
        <f t="shared" si="18"/>
        <v>8689000</v>
      </c>
      <c r="F40" s="96">
        <f t="shared" ref="F40:O40" si="25">SUM(F35:F39)</f>
        <v>8689000</v>
      </c>
      <c r="G40" s="97">
        <f t="shared" si="25"/>
        <v>8562000</v>
      </c>
      <c r="H40" s="96">
        <f t="shared" si="25"/>
        <v>0</v>
      </c>
      <c r="I40" s="97">
        <f t="shared" si="25"/>
        <v>0</v>
      </c>
      <c r="J40" s="96">
        <f t="shared" si="25"/>
        <v>3000000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3000000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35.038542396636302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20000000</v>
      </c>
      <c r="C43" s="92">
        <v>0</v>
      </c>
      <c r="D43" s="92"/>
      <c r="E43" s="92">
        <f t="shared" si="26"/>
        <v>20000000</v>
      </c>
      <c r="F43" s="93">
        <v>20000000</v>
      </c>
      <c r="G43" s="94">
        <v>20000000</v>
      </c>
      <c r="H43" s="93">
        <v>3553000</v>
      </c>
      <c r="I43" s="94">
        <v>-16500000</v>
      </c>
      <c r="J43" s="93">
        <v>5487000</v>
      </c>
      <c r="K43" s="94">
        <v>8896979</v>
      </c>
      <c r="L43" s="93"/>
      <c r="M43" s="94"/>
      <c r="N43" s="93">
        <v>1291000</v>
      </c>
      <c r="O43" s="94"/>
      <c r="P43" s="93">
        <f t="shared" si="27"/>
        <v>10331000</v>
      </c>
      <c r="Q43" s="94">
        <f t="shared" si="28"/>
        <v>-7603021</v>
      </c>
      <c r="R43" s="48">
        <f t="shared" si="29"/>
        <v>0</v>
      </c>
      <c r="S43" s="49">
        <f t="shared" si="30"/>
        <v>0</v>
      </c>
      <c r="T43" s="48">
        <f t="shared" si="31"/>
        <v>51.654999999999994</v>
      </c>
      <c r="U43" s="50">
        <f t="shared" si="32"/>
        <v>-38.015104999999998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4200000</v>
      </c>
      <c r="D44" s="92"/>
      <c r="E44" s="92">
        <f t="shared" si="26"/>
        <v>4200000</v>
      </c>
      <c r="F44" s="93">
        <v>4200000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31000000</v>
      </c>
      <c r="C51" s="92">
        <v>0</v>
      </c>
      <c r="D51" s="92"/>
      <c r="E51" s="92">
        <f t="shared" si="26"/>
        <v>31000000</v>
      </c>
      <c r="F51" s="93">
        <v>31000000</v>
      </c>
      <c r="G51" s="94">
        <v>31000000</v>
      </c>
      <c r="H51" s="93">
        <v>9547000</v>
      </c>
      <c r="I51" s="94">
        <v>-19000000</v>
      </c>
      <c r="J51" s="93">
        <v>3549000</v>
      </c>
      <c r="K51" s="94">
        <v>6855912</v>
      </c>
      <c r="L51" s="93"/>
      <c r="M51" s="94"/>
      <c r="N51" s="93"/>
      <c r="O51" s="94"/>
      <c r="P51" s="93">
        <f t="shared" si="27"/>
        <v>13096000</v>
      </c>
      <c r="Q51" s="94">
        <f t="shared" si="28"/>
        <v>-12144088</v>
      </c>
      <c r="R51" s="48">
        <f t="shared" si="29"/>
        <v>0</v>
      </c>
      <c r="S51" s="49">
        <f t="shared" si="30"/>
        <v>0</v>
      </c>
      <c r="T51" s="48">
        <f t="shared" si="31"/>
        <v>42.245161290322578</v>
      </c>
      <c r="U51" s="50">
        <f t="shared" si="32"/>
        <v>-39.174477419354837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</v>
      </c>
      <c r="C52" s="92">
        <v>0</v>
      </c>
      <c r="D52" s="92"/>
      <c r="E52" s="92">
        <f t="shared" si="26"/>
        <v>5000000</v>
      </c>
      <c r="F52" s="93">
        <v>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56000000</v>
      </c>
      <c r="C53" s="95">
        <f>SUM(C42:C52)</f>
        <v>4200000</v>
      </c>
      <c r="D53" s="95"/>
      <c r="E53" s="95">
        <f t="shared" si="26"/>
        <v>60200000</v>
      </c>
      <c r="F53" s="96">
        <f t="shared" ref="F53:O53" si="33">SUM(F42:F52)</f>
        <v>60200000</v>
      </c>
      <c r="G53" s="97">
        <f t="shared" si="33"/>
        <v>51000000</v>
      </c>
      <c r="H53" s="96">
        <f t="shared" si="33"/>
        <v>13100000</v>
      </c>
      <c r="I53" s="97">
        <f t="shared" si="33"/>
        <v>-35500000</v>
      </c>
      <c r="J53" s="96">
        <f t="shared" si="33"/>
        <v>9036000</v>
      </c>
      <c r="K53" s="97">
        <f t="shared" si="33"/>
        <v>15752891</v>
      </c>
      <c r="L53" s="96">
        <f t="shared" si="33"/>
        <v>0</v>
      </c>
      <c r="M53" s="97">
        <f t="shared" si="33"/>
        <v>0</v>
      </c>
      <c r="N53" s="96">
        <f t="shared" si="33"/>
        <v>1291000</v>
      </c>
      <c r="O53" s="97">
        <f t="shared" si="33"/>
        <v>0</v>
      </c>
      <c r="P53" s="96">
        <f t="shared" si="27"/>
        <v>23427000</v>
      </c>
      <c r="Q53" s="97">
        <f t="shared" si="28"/>
        <v>-19747109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45.935294117647061</v>
      </c>
      <c r="U53" s="54">
        <f>IF((+$E43+$E45+$E47+$E48+$E51) =0,0,(Q53   /(+$E43+$E45+$E47+$E48+$E51) )*100)</f>
        <v>-38.719821568627452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68670000</v>
      </c>
      <c r="C67" s="104">
        <f>SUM(C9:C14,C17:C23,C26:C29,C32,C35:C39,C42:C52,C55:C58,C61:C65)</f>
        <v>4200000</v>
      </c>
      <c r="D67" s="104"/>
      <c r="E67" s="104">
        <f t="shared" si="35"/>
        <v>72870000</v>
      </c>
      <c r="F67" s="105">
        <f t="shared" ref="F67:O67" si="43">SUM(F9:F14,F17:F23,F26:F29,F32,F35:F39,F42:F52,F55:F58,F61:F65)</f>
        <v>72870000</v>
      </c>
      <c r="G67" s="106">
        <f t="shared" si="43"/>
        <v>63543000</v>
      </c>
      <c r="H67" s="105">
        <f t="shared" si="43"/>
        <v>13100000</v>
      </c>
      <c r="I67" s="106">
        <f t="shared" si="43"/>
        <v>-35500000</v>
      </c>
      <c r="J67" s="105">
        <f t="shared" si="43"/>
        <v>13632000</v>
      </c>
      <c r="K67" s="106">
        <f t="shared" si="43"/>
        <v>15752891</v>
      </c>
      <c r="L67" s="105">
        <f t="shared" si="43"/>
        <v>900000</v>
      </c>
      <c r="M67" s="106">
        <f t="shared" si="43"/>
        <v>0</v>
      </c>
      <c r="N67" s="105">
        <f t="shared" si="43"/>
        <v>2468000</v>
      </c>
      <c r="O67" s="106">
        <f t="shared" si="43"/>
        <v>0</v>
      </c>
      <c r="P67" s="105">
        <f t="shared" si="36"/>
        <v>30100000</v>
      </c>
      <c r="Q67" s="106">
        <f t="shared" si="37"/>
        <v>-19747109</v>
      </c>
      <c r="R67" s="61">
        <f t="shared" si="38"/>
        <v>174.2222222222222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47.36949782037361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-31.076765340005981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18788000</v>
      </c>
      <c r="C69" s="92">
        <v>0</v>
      </c>
      <c r="D69" s="92"/>
      <c r="E69" s="92">
        <f>$B69      +$C69      +$D69</f>
        <v>18788000</v>
      </c>
      <c r="F69" s="93">
        <v>18788000</v>
      </c>
      <c r="G69" s="94">
        <v>18788000</v>
      </c>
      <c r="H69" s="93">
        <v>4354000</v>
      </c>
      <c r="I69" s="94">
        <v>-12546000</v>
      </c>
      <c r="J69" s="93">
        <v>3339000</v>
      </c>
      <c r="K69" s="94">
        <v>156393</v>
      </c>
      <c r="L69" s="93">
        <v>536000</v>
      </c>
      <c r="M69" s="94"/>
      <c r="N69" s="93">
        <v>235000</v>
      </c>
      <c r="O69" s="94"/>
      <c r="P69" s="93">
        <f>$H69      +$J69      +$L69      +$N69</f>
        <v>8464000</v>
      </c>
      <c r="Q69" s="94">
        <f>$I69      +$K69      +$M69      +$O69</f>
        <v>-12389607</v>
      </c>
      <c r="R69" s="48">
        <f>IF(($L69      =0),0,((($N69      -$L69      )/$L69      )*100))</f>
        <v>-56.156716417910445</v>
      </c>
      <c r="S69" s="49">
        <f>IF(($M69      =0),0,((($O69      -$M69      )/$M69      )*100))</f>
        <v>0</v>
      </c>
      <c r="T69" s="48">
        <f>IF(($E69      =0),0,(($P69      /$E69      )*100))</f>
        <v>45.050031935277836</v>
      </c>
      <c r="U69" s="50">
        <f>IF(($E69      =0),0,(($Q69      /$E69      )*100))</f>
        <v>-65.944256972535669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18788000</v>
      </c>
      <c r="C70" s="101">
        <f>C69</f>
        <v>0</v>
      </c>
      <c r="D70" s="101"/>
      <c r="E70" s="101">
        <f>$B70      +$C70      +$D70</f>
        <v>18788000</v>
      </c>
      <c r="F70" s="102">
        <f t="shared" ref="F70:O70" si="44">F69</f>
        <v>18788000</v>
      </c>
      <c r="G70" s="103">
        <f t="shared" si="44"/>
        <v>18788000</v>
      </c>
      <c r="H70" s="102">
        <f t="shared" si="44"/>
        <v>4354000</v>
      </c>
      <c r="I70" s="103">
        <f t="shared" si="44"/>
        <v>-12546000</v>
      </c>
      <c r="J70" s="102">
        <f t="shared" si="44"/>
        <v>3339000</v>
      </c>
      <c r="K70" s="103">
        <f t="shared" si="44"/>
        <v>156393</v>
      </c>
      <c r="L70" s="102">
        <f t="shared" si="44"/>
        <v>536000</v>
      </c>
      <c r="M70" s="103">
        <f t="shared" si="44"/>
        <v>0</v>
      </c>
      <c r="N70" s="102">
        <f t="shared" si="44"/>
        <v>235000</v>
      </c>
      <c r="O70" s="103">
        <f t="shared" si="44"/>
        <v>0</v>
      </c>
      <c r="P70" s="102">
        <f>$H70      +$J70      +$L70      +$N70</f>
        <v>8464000</v>
      </c>
      <c r="Q70" s="103">
        <f>$I70      +$K70      +$M70      +$O70</f>
        <v>-12389607</v>
      </c>
      <c r="R70" s="57">
        <f>IF(($L70      =0),0,((($N70      -$L70      )/$L70      )*100))</f>
        <v>-56.156716417910445</v>
      </c>
      <c r="S70" s="58">
        <f>IF(($M70      =0),0,((($O70      -$M70      )/$M70      )*100))</f>
        <v>0</v>
      </c>
      <c r="T70" s="57">
        <f>IF($E70   =0,0,($P70   /$E70   )*100)</f>
        <v>45.050031935277836</v>
      </c>
      <c r="U70" s="59">
        <f>IF($E70   =0,0,($Q70   /$E70 )*100)</f>
        <v>-65.944256972535669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18788000</v>
      </c>
      <c r="C71" s="104">
        <f>C69</f>
        <v>0</v>
      </c>
      <c r="D71" s="104"/>
      <c r="E71" s="104">
        <f>$B71      +$C71      +$D71</f>
        <v>18788000</v>
      </c>
      <c r="F71" s="105">
        <f t="shared" ref="F71:O71" si="45">F69</f>
        <v>18788000</v>
      </c>
      <c r="G71" s="106">
        <f t="shared" si="45"/>
        <v>18788000</v>
      </c>
      <c r="H71" s="105">
        <f t="shared" si="45"/>
        <v>4354000</v>
      </c>
      <c r="I71" s="106">
        <f t="shared" si="45"/>
        <v>-12546000</v>
      </c>
      <c r="J71" s="105">
        <f t="shared" si="45"/>
        <v>3339000</v>
      </c>
      <c r="K71" s="106">
        <f t="shared" si="45"/>
        <v>156393</v>
      </c>
      <c r="L71" s="105">
        <f t="shared" si="45"/>
        <v>536000</v>
      </c>
      <c r="M71" s="106">
        <f t="shared" si="45"/>
        <v>0</v>
      </c>
      <c r="N71" s="105">
        <f t="shared" si="45"/>
        <v>235000</v>
      </c>
      <c r="O71" s="106">
        <f t="shared" si="45"/>
        <v>0</v>
      </c>
      <c r="P71" s="105">
        <f>$H71      +$J71      +$L71      +$N71</f>
        <v>8464000</v>
      </c>
      <c r="Q71" s="106">
        <f>$I71      +$K71      +$M71      +$O71</f>
        <v>-12389607</v>
      </c>
      <c r="R71" s="61">
        <f>IF(($L71      =0),0,((($N71      -$L71      )/$L71      )*100))</f>
        <v>-56.156716417910445</v>
      </c>
      <c r="S71" s="62">
        <f>IF(($M71      =0),0,((($O71      -$M71      )/$M71      )*100))</f>
        <v>0</v>
      </c>
      <c r="T71" s="61">
        <f>IF($E71   =0,0,($P71   /$E71   )*100)</f>
        <v>45.050031935277836</v>
      </c>
      <c r="U71" s="65">
        <f>IF($E71   =0,0,($Q71   /$E71   )*100)</f>
        <v>-65.944256972535669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87458000</v>
      </c>
      <c r="C72" s="104">
        <f>SUM(C9:C14,C17:C23,C26:C29,C32,C35:C39,C42:C52,C55:C58,C61:C65,C69)</f>
        <v>4200000</v>
      </c>
      <c r="D72" s="104"/>
      <c r="E72" s="104">
        <f>$B72      +$C72      +$D72</f>
        <v>91658000</v>
      </c>
      <c r="F72" s="105">
        <f t="shared" ref="F72:O72" si="46">SUM(F9:F14,F17:F23,F26:F29,F32,F35:F39,F42:F52,F55:F58,F61:F65,F69)</f>
        <v>91658000</v>
      </c>
      <c r="G72" s="106">
        <f t="shared" si="46"/>
        <v>82331000</v>
      </c>
      <c r="H72" s="105">
        <f t="shared" si="46"/>
        <v>17454000</v>
      </c>
      <c r="I72" s="106">
        <f t="shared" si="46"/>
        <v>-48046000</v>
      </c>
      <c r="J72" s="105">
        <f t="shared" si="46"/>
        <v>16971000</v>
      </c>
      <c r="K72" s="106">
        <f t="shared" si="46"/>
        <v>15909284</v>
      </c>
      <c r="L72" s="105">
        <f t="shared" si="46"/>
        <v>1436000</v>
      </c>
      <c r="M72" s="106">
        <f t="shared" si="46"/>
        <v>0</v>
      </c>
      <c r="N72" s="105">
        <f t="shared" si="46"/>
        <v>2703000</v>
      </c>
      <c r="O72" s="106">
        <f t="shared" si="46"/>
        <v>0</v>
      </c>
      <c r="P72" s="105">
        <f>$H72      +$J72      +$L72      +$N72</f>
        <v>38564000</v>
      </c>
      <c r="Q72" s="106">
        <f>$I72      +$K72      +$M72      +$O72</f>
        <v>-32136716</v>
      </c>
      <c r="R72" s="61">
        <f>IF(($L72      =0),0,((($N72      -$L72      )/$L72      )*100))</f>
        <v>88.231197771587745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46.840193851647612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-39.033554797099512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BtVU00JkxrsmGRCQ1+6HfeRsKQMHFk9Re5/wsCN8J+udJtYIrRUj7VySe5/JFpEo2JJZ7QHHwhY0yaNjfXblA==" saltValue="IXqsfRrygVAXJFAIhqKqd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5" si="0">$B10      +$C10      +$D10</f>
        <v>2450000</v>
      </c>
      <c r="F10" s="93">
        <v>2450000</v>
      </c>
      <c r="G10" s="94">
        <v>2450000</v>
      </c>
      <c r="H10" s="93">
        <v>67000</v>
      </c>
      <c r="I10" s="94"/>
      <c r="J10" s="93">
        <v>1598000</v>
      </c>
      <c r="K10" s="94"/>
      <c r="L10" s="93">
        <v>87000</v>
      </c>
      <c r="M10" s="94"/>
      <c r="N10" s="93">
        <v>697000</v>
      </c>
      <c r="O10" s="94"/>
      <c r="P10" s="93">
        <f t="shared" ref="P10:P15" si="1">$H10      +$J10      +$L10      +$N10</f>
        <v>2449000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701.14942528735628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99.959183673469383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2450000</v>
      </c>
      <c r="C15" s="95">
        <f>SUM(C9:C14)</f>
        <v>0</v>
      </c>
      <c r="D15" s="95"/>
      <c r="E15" s="95">
        <f t="shared" si="0"/>
        <v>2450000</v>
      </c>
      <c r="F15" s="96">
        <f t="shared" ref="F15:O15" si="7">SUM(F9:F14)</f>
        <v>2450000</v>
      </c>
      <c r="G15" s="97">
        <f t="shared" si="7"/>
        <v>2450000</v>
      </c>
      <c r="H15" s="96">
        <f t="shared" si="7"/>
        <v>67000</v>
      </c>
      <c r="I15" s="97">
        <f t="shared" si="7"/>
        <v>0</v>
      </c>
      <c r="J15" s="96">
        <f t="shared" si="7"/>
        <v>1598000</v>
      </c>
      <c r="K15" s="97">
        <f t="shared" si="7"/>
        <v>0</v>
      </c>
      <c r="L15" s="96">
        <f t="shared" si="7"/>
        <v>87000</v>
      </c>
      <c r="M15" s="97">
        <f t="shared" si="7"/>
        <v>0</v>
      </c>
      <c r="N15" s="96">
        <f t="shared" si="7"/>
        <v>697000</v>
      </c>
      <c r="O15" s="97">
        <f t="shared" si="7"/>
        <v>0</v>
      </c>
      <c r="P15" s="96">
        <f t="shared" si="1"/>
        <v>2449000</v>
      </c>
      <c r="Q15" s="97">
        <f t="shared" si="2"/>
        <v>0</v>
      </c>
      <c r="R15" s="52">
        <f t="shared" si="3"/>
        <v>701.14942528735628</v>
      </c>
      <c r="S15" s="53">
        <f t="shared" si="4"/>
        <v>0</v>
      </c>
      <c r="T15" s="52">
        <f>IF((SUM($E9:$E13))=0,0,(P15/(SUM($E9:$E13))*100))</f>
        <v>99.959183673469383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/>
      <c r="I32" s="94"/>
      <c r="J32" s="93">
        <v>204000</v>
      </c>
      <c r="K32" s="94"/>
      <c r="L32" s="93">
        <v>223000</v>
      </c>
      <c r="M32" s="94"/>
      <c r="N32" s="93"/>
      <c r="O32" s="94"/>
      <c r="P32" s="93">
        <f>$H32      +$J32      +$L32      +$N32</f>
        <v>427000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39.720930232558139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0</v>
      </c>
      <c r="I33" s="97">
        <f t="shared" si="17"/>
        <v>0</v>
      </c>
      <c r="J33" s="96">
        <f t="shared" si="17"/>
        <v>204000</v>
      </c>
      <c r="K33" s="97">
        <f t="shared" si="17"/>
        <v>0</v>
      </c>
      <c r="L33" s="96">
        <f t="shared" si="17"/>
        <v>223000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427000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39.720930232558139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420000</v>
      </c>
      <c r="C36" s="92">
        <v>0</v>
      </c>
      <c r="D36" s="92"/>
      <c r="E36" s="92">
        <f t="shared" si="18"/>
        <v>420000</v>
      </c>
      <c r="F36" s="93">
        <v>420000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420000</v>
      </c>
      <c r="C40" s="95">
        <f>SUM(C35:C39)</f>
        <v>0</v>
      </c>
      <c r="D40" s="95"/>
      <c r="E40" s="95">
        <f t="shared" si="18"/>
        <v>420000</v>
      </c>
      <c r="F40" s="96">
        <f t="shared" ref="F40:O40" si="25">SUM(F35:F39)</f>
        <v>420000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80000000</v>
      </c>
      <c r="C44" s="92">
        <v>-33739000</v>
      </c>
      <c r="D44" s="92"/>
      <c r="E44" s="92">
        <f t="shared" si="26"/>
        <v>46261000</v>
      </c>
      <c r="F44" s="93">
        <v>46261000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12000000</v>
      </c>
      <c r="C51" s="92">
        <v>0</v>
      </c>
      <c r="D51" s="92"/>
      <c r="E51" s="92">
        <f t="shared" si="26"/>
        <v>12000000</v>
      </c>
      <c r="F51" s="93">
        <v>12000000</v>
      </c>
      <c r="G51" s="94">
        <v>12000000</v>
      </c>
      <c r="H51" s="93">
        <v>2697000</v>
      </c>
      <c r="I51" s="94"/>
      <c r="J51" s="93">
        <v>2489000</v>
      </c>
      <c r="K51" s="94"/>
      <c r="L51" s="93">
        <v>250000</v>
      </c>
      <c r="M51" s="94"/>
      <c r="N51" s="93">
        <v>1206000</v>
      </c>
      <c r="O51" s="94"/>
      <c r="P51" s="93">
        <f t="shared" si="27"/>
        <v>6642000</v>
      </c>
      <c r="Q51" s="94">
        <f t="shared" si="28"/>
        <v>0</v>
      </c>
      <c r="R51" s="48">
        <f t="shared" si="29"/>
        <v>382.4</v>
      </c>
      <c r="S51" s="49">
        <f t="shared" si="30"/>
        <v>0</v>
      </c>
      <c r="T51" s="48">
        <f t="shared" si="31"/>
        <v>55.35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10000000</v>
      </c>
      <c r="C52" s="92">
        <v>-4000000</v>
      </c>
      <c r="D52" s="92"/>
      <c r="E52" s="92">
        <f t="shared" si="26"/>
        <v>6000000</v>
      </c>
      <c r="F52" s="93">
        <v>6000000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102000000</v>
      </c>
      <c r="C53" s="95">
        <f>SUM(C42:C52)</f>
        <v>-37739000</v>
      </c>
      <c r="D53" s="95"/>
      <c r="E53" s="95">
        <f t="shared" si="26"/>
        <v>64261000</v>
      </c>
      <c r="F53" s="96">
        <f t="shared" ref="F53:O53" si="33">SUM(F42:F52)</f>
        <v>64261000</v>
      </c>
      <c r="G53" s="97">
        <f t="shared" si="33"/>
        <v>12000000</v>
      </c>
      <c r="H53" s="96">
        <f t="shared" si="33"/>
        <v>2697000</v>
      </c>
      <c r="I53" s="97">
        <f t="shared" si="33"/>
        <v>0</v>
      </c>
      <c r="J53" s="96">
        <f t="shared" si="33"/>
        <v>2489000</v>
      </c>
      <c r="K53" s="97">
        <f t="shared" si="33"/>
        <v>0</v>
      </c>
      <c r="L53" s="96">
        <f t="shared" si="33"/>
        <v>250000</v>
      </c>
      <c r="M53" s="97">
        <f t="shared" si="33"/>
        <v>0</v>
      </c>
      <c r="N53" s="96">
        <f t="shared" si="33"/>
        <v>1206000</v>
      </c>
      <c r="O53" s="97">
        <f t="shared" si="33"/>
        <v>0</v>
      </c>
      <c r="P53" s="96">
        <f t="shared" si="27"/>
        <v>6642000</v>
      </c>
      <c r="Q53" s="97">
        <f t="shared" si="28"/>
        <v>0</v>
      </c>
      <c r="R53" s="52">
        <f t="shared" si="29"/>
        <v>382.4</v>
      </c>
      <c r="S53" s="53">
        <f t="shared" si="30"/>
        <v>0</v>
      </c>
      <c r="T53" s="52">
        <f>IF((+$E43+$E45+$E47+$E48+$E51) =0,0,(P53   /(+$E43+$E45+$E47+$E48+$E51) )*100)</f>
        <v>55.35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105945000</v>
      </c>
      <c r="C67" s="104">
        <f>SUM(C9:C14,C17:C23,C26:C29,C32,C35:C39,C42:C52,C55:C58,C61:C65)</f>
        <v>-37739000</v>
      </c>
      <c r="D67" s="104"/>
      <c r="E67" s="104">
        <f t="shared" si="35"/>
        <v>68206000</v>
      </c>
      <c r="F67" s="105">
        <f t="shared" ref="F67:O67" si="43">SUM(F9:F14,F17:F23,F26:F29,F32,F35:F39,F42:F52,F55:F58,F61:F65)</f>
        <v>68206000</v>
      </c>
      <c r="G67" s="106">
        <f t="shared" si="43"/>
        <v>15525000</v>
      </c>
      <c r="H67" s="105">
        <f t="shared" si="43"/>
        <v>2764000</v>
      </c>
      <c r="I67" s="106">
        <f t="shared" si="43"/>
        <v>0</v>
      </c>
      <c r="J67" s="105">
        <f t="shared" si="43"/>
        <v>4291000</v>
      </c>
      <c r="K67" s="106">
        <f t="shared" si="43"/>
        <v>0</v>
      </c>
      <c r="L67" s="105">
        <f t="shared" si="43"/>
        <v>560000</v>
      </c>
      <c r="M67" s="106">
        <f t="shared" si="43"/>
        <v>0</v>
      </c>
      <c r="N67" s="105">
        <f t="shared" si="43"/>
        <v>1903000</v>
      </c>
      <c r="O67" s="106">
        <f t="shared" si="43"/>
        <v>0</v>
      </c>
      <c r="P67" s="105">
        <f t="shared" si="36"/>
        <v>9518000</v>
      </c>
      <c r="Q67" s="106">
        <f t="shared" si="37"/>
        <v>0</v>
      </c>
      <c r="R67" s="61">
        <f t="shared" si="38"/>
        <v>239.82142857142858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61.307568438003223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24552000</v>
      </c>
      <c r="C69" s="92">
        <v>0</v>
      </c>
      <c r="D69" s="92"/>
      <c r="E69" s="92">
        <f>$B69      +$C69      +$D69</f>
        <v>24552000</v>
      </c>
      <c r="F69" s="93">
        <v>24552000</v>
      </c>
      <c r="G69" s="94">
        <v>24552000</v>
      </c>
      <c r="H69" s="93">
        <v>5915000</v>
      </c>
      <c r="I69" s="94"/>
      <c r="J69" s="93">
        <v>5472000</v>
      </c>
      <c r="K69" s="94"/>
      <c r="L69" s="93">
        <v>1639000</v>
      </c>
      <c r="M69" s="94"/>
      <c r="N69" s="93">
        <v>1525000</v>
      </c>
      <c r="O69" s="94"/>
      <c r="P69" s="93">
        <f>$H69      +$J69      +$L69      +$N69</f>
        <v>14551000</v>
      </c>
      <c r="Q69" s="94">
        <f>$I69      +$K69      +$M69      +$O69</f>
        <v>0</v>
      </c>
      <c r="R69" s="48">
        <f>IF(($L69      =0),0,((($N69      -$L69      )/$L69      )*100))</f>
        <v>-6.9554606467358147</v>
      </c>
      <c r="S69" s="49">
        <f>IF(($M69      =0),0,((($O69      -$M69      )/$M69      )*100))</f>
        <v>0</v>
      </c>
      <c r="T69" s="48">
        <f>IF(($E69      =0),0,(($P69      /$E69      )*100))</f>
        <v>59.266047572499183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24552000</v>
      </c>
      <c r="C70" s="101">
        <f>C69</f>
        <v>0</v>
      </c>
      <c r="D70" s="101"/>
      <c r="E70" s="101">
        <f>$B70      +$C70      +$D70</f>
        <v>24552000</v>
      </c>
      <c r="F70" s="102">
        <f t="shared" ref="F70:O70" si="44">F69</f>
        <v>24552000</v>
      </c>
      <c r="G70" s="103">
        <f t="shared" si="44"/>
        <v>24552000</v>
      </c>
      <c r="H70" s="102">
        <f t="shared" si="44"/>
        <v>5915000</v>
      </c>
      <c r="I70" s="103">
        <f t="shared" si="44"/>
        <v>0</v>
      </c>
      <c r="J70" s="102">
        <f t="shared" si="44"/>
        <v>5472000</v>
      </c>
      <c r="K70" s="103">
        <f t="shared" si="44"/>
        <v>0</v>
      </c>
      <c r="L70" s="102">
        <f t="shared" si="44"/>
        <v>1639000</v>
      </c>
      <c r="M70" s="103">
        <f t="shared" si="44"/>
        <v>0</v>
      </c>
      <c r="N70" s="102">
        <f t="shared" si="44"/>
        <v>1525000</v>
      </c>
      <c r="O70" s="103">
        <f t="shared" si="44"/>
        <v>0</v>
      </c>
      <c r="P70" s="102">
        <f>$H70      +$J70      +$L70      +$N70</f>
        <v>14551000</v>
      </c>
      <c r="Q70" s="103">
        <f>$I70      +$K70      +$M70      +$O70</f>
        <v>0</v>
      </c>
      <c r="R70" s="57">
        <f>IF(($L70      =0),0,((($N70      -$L70      )/$L70      )*100))</f>
        <v>-6.9554606467358147</v>
      </c>
      <c r="S70" s="58">
        <f>IF(($M70      =0),0,((($O70      -$M70      )/$M70      )*100))</f>
        <v>0</v>
      </c>
      <c r="T70" s="57">
        <f>IF($E70   =0,0,($P70   /$E70   )*100)</f>
        <v>59.266047572499183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24552000</v>
      </c>
      <c r="C71" s="104">
        <f>C69</f>
        <v>0</v>
      </c>
      <c r="D71" s="104"/>
      <c r="E71" s="104">
        <f>$B71      +$C71      +$D71</f>
        <v>24552000</v>
      </c>
      <c r="F71" s="105">
        <f t="shared" ref="F71:O71" si="45">F69</f>
        <v>24552000</v>
      </c>
      <c r="G71" s="106">
        <f t="shared" si="45"/>
        <v>24552000</v>
      </c>
      <c r="H71" s="105">
        <f t="shared" si="45"/>
        <v>5915000</v>
      </c>
      <c r="I71" s="106">
        <f t="shared" si="45"/>
        <v>0</v>
      </c>
      <c r="J71" s="105">
        <f t="shared" si="45"/>
        <v>5472000</v>
      </c>
      <c r="K71" s="106">
        <f t="shared" si="45"/>
        <v>0</v>
      </c>
      <c r="L71" s="105">
        <f t="shared" si="45"/>
        <v>1639000</v>
      </c>
      <c r="M71" s="106">
        <f t="shared" si="45"/>
        <v>0</v>
      </c>
      <c r="N71" s="105">
        <f t="shared" si="45"/>
        <v>1525000</v>
      </c>
      <c r="O71" s="106">
        <f t="shared" si="45"/>
        <v>0</v>
      </c>
      <c r="P71" s="105">
        <f>$H71      +$J71      +$L71      +$N71</f>
        <v>14551000</v>
      </c>
      <c r="Q71" s="106">
        <f>$I71      +$K71      +$M71      +$O71</f>
        <v>0</v>
      </c>
      <c r="R71" s="61">
        <f>IF(($L71      =0),0,((($N71      -$L71      )/$L71      )*100))</f>
        <v>-6.9554606467358147</v>
      </c>
      <c r="S71" s="62">
        <f>IF(($M71      =0),0,((($O71      -$M71      )/$M71      )*100))</f>
        <v>0</v>
      </c>
      <c r="T71" s="61">
        <f>IF($E71   =0,0,($P71   /$E71   )*100)</f>
        <v>59.266047572499183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130497000</v>
      </c>
      <c r="C72" s="104">
        <f>SUM(C9:C14,C17:C23,C26:C29,C32,C35:C39,C42:C52,C55:C58,C61:C65,C69)</f>
        <v>-37739000</v>
      </c>
      <c r="D72" s="104"/>
      <c r="E72" s="104">
        <f>$B72      +$C72      +$D72</f>
        <v>92758000</v>
      </c>
      <c r="F72" s="105">
        <f t="shared" ref="F72:O72" si="46">SUM(F9:F14,F17:F23,F26:F29,F32,F35:F39,F42:F52,F55:F58,F61:F65,F69)</f>
        <v>92758000</v>
      </c>
      <c r="G72" s="106">
        <f t="shared" si="46"/>
        <v>40077000</v>
      </c>
      <c r="H72" s="105">
        <f t="shared" si="46"/>
        <v>8679000</v>
      </c>
      <c r="I72" s="106">
        <f t="shared" si="46"/>
        <v>0</v>
      </c>
      <c r="J72" s="105">
        <f t="shared" si="46"/>
        <v>9763000</v>
      </c>
      <c r="K72" s="106">
        <f t="shared" si="46"/>
        <v>0</v>
      </c>
      <c r="L72" s="105">
        <f t="shared" si="46"/>
        <v>2199000</v>
      </c>
      <c r="M72" s="106">
        <f t="shared" si="46"/>
        <v>0</v>
      </c>
      <c r="N72" s="105">
        <f t="shared" si="46"/>
        <v>3428000</v>
      </c>
      <c r="O72" s="106">
        <f t="shared" si="46"/>
        <v>0</v>
      </c>
      <c r="P72" s="105">
        <f>$H72      +$J72      +$L72      +$N72</f>
        <v>24069000</v>
      </c>
      <c r="Q72" s="106">
        <f>$I72      +$K72      +$M72      +$O72</f>
        <v>0</v>
      </c>
      <c r="R72" s="61">
        <f>IF(($L72      =0),0,((($N72      -$L72      )/$L72      )*100))</f>
        <v>55.889040472942241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60.056890485814804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134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135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136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137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138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139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140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141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142</v>
      </c>
    </row>
    <row r="116" spans="1:23" x14ac:dyDescent="0.2">
      <c r="A116" s="29" t="s">
        <v>143</v>
      </c>
    </row>
    <row r="117" spans="1:23" x14ac:dyDescent="0.2">
      <c r="A117" s="29" t="s">
        <v>144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145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146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147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zrdCmov+6yEGsm0KrfOlXgcloodOYh7tJMRkg7ZJhhJkAgtpqUJxV9/wwC0O1nYjIUYEKJAiAu50pGSYo1pmQ==" saltValue="tbER/i+yKjVe1PcxmRR6R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E262DF-3E6A-4BE2-A73D-D134827B05D7}"/>
</file>

<file path=customXml/itemProps2.xml><?xml version="1.0" encoding="utf-8"?>
<ds:datastoreItem xmlns:ds="http://schemas.openxmlformats.org/officeDocument/2006/customXml" ds:itemID="{DEFF2794-57CF-4545-97F8-C8D644B947A3}"/>
</file>

<file path=customXml/itemProps3.xml><?xml version="1.0" encoding="utf-8"?>
<ds:datastoreItem xmlns:ds="http://schemas.openxmlformats.org/officeDocument/2006/customXml" ds:itemID="{F20BC963-3F37-4D5E-B337-EFF09F5F7E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Summary</vt:lpstr>
      <vt:lpstr>DC16</vt:lpstr>
      <vt:lpstr>DC18</vt:lpstr>
      <vt:lpstr>DC19</vt:lpstr>
      <vt:lpstr>DC20</vt:lpstr>
      <vt:lpstr>FS161</vt:lpstr>
      <vt:lpstr>FS162</vt:lpstr>
      <vt:lpstr>FS163</vt:lpstr>
      <vt:lpstr>FS181</vt:lpstr>
      <vt:lpstr>FS182</vt:lpstr>
      <vt:lpstr>FS183</vt:lpstr>
      <vt:lpstr>FS184</vt:lpstr>
      <vt:lpstr>FS185</vt:lpstr>
      <vt:lpstr>FS191</vt:lpstr>
      <vt:lpstr>FS192</vt:lpstr>
      <vt:lpstr>FS193</vt:lpstr>
      <vt:lpstr>FS194</vt:lpstr>
      <vt:lpstr>FS195</vt:lpstr>
      <vt:lpstr>FS196</vt:lpstr>
      <vt:lpstr>FS201</vt:lpstr>
      <vt:lpstr>FS203</vt:lpstr>
      <vt:lpstr>FS204</vt:lpstr>
      <vt:lpstr>FS205</vt:lpstr>
      <vt:lpstr>MAN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Kgothatso Matlala</cp:lastModifiedBy>
  <cp:lastPrinted>2022-08-26T12:19:50Z</cp:lastPrinted>
  <dcterms:created xsi:type="dcterms:W3CDTF">2022-08-10T10:50:02Z</dcterms:created>
  <dcterms:modified xsi:type="dcterms:W3CDTF">2022-08-26T12:20:17Z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