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4. Q4\04. Final\"/>
    </mc:Choice>
  </mc:AlternateContent>
  <xr:revisionPtr revIDLastSave="0" documentId="13_ncr:1_{A90587A8-BA7D-45B3-B057-559C82304693}" xr6:coauthVersionLast="47" xr6:coauthVersionMax="47" xr10:uidLastSave="{00000000-0000-0000-0000-000000000000}"/>
  <workbookProtection workbookAlgorithmName="SHA-512" workbookHashValue="2xfShUiau4u/ZOMslp5a0qziV+9iOt1xzaBOXbtSdk2Y9JauztY2fUt50Jpn8rLb98BQAKyK0QUV0RcA0Ca5cQ==" workbookSaltValue="wv9m/VWHbMpz2OpLu5gZ9g==" workbookSpinCount="100000" lockStructure="1"/>
  <bookViews>
    <workbookView xWindow="-120" yWindow="-120" windowWidth="29040" windowHeight="15990" xr2:uid="{00000000-000D-0000-FFFF-FFFF00000000}"/>
  </bookViews>
  <sheets>
    <sheet name="Summary" sheetId="1" r:id="rId1"/>
    <sheet name="DC33" sheetId="2" r:id="rId2"/>
    <sheet name="DC34" sheetId="3" r:id="rId3"/>
    <sheet name="DC35" sheetId="4" r:id="rId4"/>
    <sheet name="DC36" sheetId="5" r:id="rId5"/>
    <sheet name="DC47" sheetId="6" r:id="rId6"/>
    <sheet name="LIM331" sheetId="7" r:id="rId7"/>
    <sheet name="LIM332" sheetId="8" r:id="rId8"/>
    <sheet name="LIM333" sheetId="9" r:id="rId9"/>
    <sheet name="LIM334" sheetId="10" r:id="rId10"/>
    <sheet name="LIM335" sheetId="11" r:id="rId11"/>
    <sheet name="LIM341" sheetId="12" r:id="rId12"/>
    <sheet name="LIM343" sheetId="13" r:id="rId13"/>
    <sheet name="LIM344" sheetId="14" r:id="rId14"/>
    <sheet name="LIM345" sheetId="15" r:id="rId15"/>
    <sheet name="LIM351" sheetId="16" r:id="rId16"/>
    <sheet name="LIM353" sheetId="17" r:id="rId17"/>
    <sheet name="LIM354" sheetId="18" r:id="rId18"/>
    <sheet name="LIM355" sheetId="19" r:id="rId19"/>
    <sheet name="LIM361" sheetId="20" r:id="rId20"/>
    <sheet name="LIM362" sheetId="21" r:id="rId21"/>
    <sheet name="LIM366" sheetId="22" r:id="rId22"/>
    <sheet name="LIM367" sheetId="23" r:id="rId23"/>
    <sheet name="LIM368" sheetId="24" r:id="rId24"/>
    <sheet name="LIM471" sheetId="25" r:id="rId25"/>
    <sheet name="LIM472" sheetId="26" r:id="rId26"/>
    <sheet name="LIM473" sheetId="27" r:id="rId27"/>
    <sheet name="LIM476" sheetId="28" r:id="rId28"/>
  </sheets>
  <definedNames>
    <definedName name="_xlnm.Print_Area" localSheetId="1">'DC33'!$A$1:$X$127</definedName>
    <definedName name="_xlnm.Print_Area" localSheetId="2">'DC34'!$A$1:$X$127</definedName>
    <definedName name="_xlnm.Print_Area" localSheetId="3">'DC35'!$A$1:$X$127</definedName>
    <definedName name="_xlnm.Print_Area" localSheetId="4">'DC36'!$A$1:$X$127</definedName>
    <definedName name="_xlnm.Print_Area" localSheetId="5">'DC47'!$A$1:$X$127</definedName>
    <definedName name="_xlnm.Print_Area" localSheetId="6">'LIM331'!$A$1:$X$127</definedName>
    <definedName name="_xlnm.Print_Area" localSheetId="7">'LIM332'!$A$1:$X$127</definedName>
    <definedName name="_xlnm.Print_Area" localSheetId="8">'LIM333'!$A$1:$X$127</definedName>
    <definedName name="_xlnm.Print_Area" localSheetId="9">'LIM334'!$A$1:$X$127</definedName>
    <definedName name="_xlnm.Print_Area" localSheetId="10">'LIM335'!$A$1:$X$127</definedName>
    <definedName name="_xlnm.Print_Area" localSheetId="11">'LIM341'!$A$1:$X$127</definedName>
    <definedName name="_xlnm.Print_Area" localSheetId="12">'LIM343'!$A$1:$X$127</definedName>
    <definedName name="_xlnm.Print_Area" localSheetId="13">'LIM344'!$A$1:$X$127</definedName>
    <definedName name="_xlnm.Print_Area" localSheetId="14">'LIM345'!$A$1:$X$127</definedName>
    <definedName name="_xlnm.Print_Area" localSheetId="15">'LIM351'!$A$1:$X$127</definedName>
    <definedName name="_xlnm.Print_Area" localSheetId="16">'LIM353'!$A$1:$X$127</definedName>
    <definedName name="_xlnm.Print_Area" localSheetId="17">'LIM354'!$A$1:$X$127</definedName>
    <definedName name="_xlnm.Print_Area" localSheetId="18">'LIM355'!$A$1:$X$127</definedName>
    <definedName name="_xlnm.Print_Area" localSheetId="19">'LIM361'!$A$1:$X$127</definedName>
    <definedName name="_xlnm.Print_Area" localSheetId="20">'LIM362'!$A$1:$X$127</definedName>
    <definedName name="_xlnm.Print_Area" localSheetId="21">'LIM366'!$A$1:$X$127</definedName>
    <definedName name="_xlnm.Print_Area" localSheetId="22">'LIM367'!$A$1:$X$127</definedName>
    <definedName name="_xlnm.Print_Area" localSheetId="23">'LIM368'!$A$1:$X$127</definedName>
    <definedName name="_xlnm.Print_Area" localSheetId="24">'LIM471'!$A$1:$X$127</definedName>
    <definedName name="_xlnm.Print_Area" localSheetId="25">'LIM472'!$A$1:$X$127</definedName>
    <definedName name="_xlnm.Print_Area" localSheetId="26">'LIM473'!$A$1:$X$127</definedName>
    <definedName name="_xlnm.Print_Area" localSheetId="27">'LIM476'!$A$1:$X$127</definedName>
    <definedName name="_xlnm.Print_Area" localSheetId="0">Summary!$A$1:$X$127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T99" i="2" s="1"/>
  <c r="S98" i="2"/>
  <c r="R98" i="2"/>
  <c r="E98" i="2"/>
  <c r="U98" i="2" s="1"/>
  <c r="S97" i="2"/>
  <c r="R97" i="2"/>
  <c r="E97" i="2"/>
  <c r="U97" i="2" s="1"/>
  <c r="T96" i="2"/>
  <c r="S96" i="2"/>
  <c r="R96" i="2"/>
  <c r="E96" i="2"/>
  <c r="W95" i="2"/>
  <c r="W112" i="2" s="1"/>
  <c r="V95" i="2"/>
  <c r="V112" i="2" s="1"/>
  <c r="M95" i="2"/>
  <c r="M112" i="2" s="1"/>
  <c r="S112" i="2" s="1"/>
  <c r="L95" i="2"/>
  <c r="R95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T106" i="3"/>
  <c r="S106" i="3"/>
  <c r="R106" i="3"/>
  <c r="E106" i="3"/>
  <c r="U106" i="3" s="1"/>
  <c r="S105" i="3"/>
  <c r="R105" i="3"/>
  <c r="E105" i="3"/>
  <c r="U105" i="3" s="1"/>
  <c r="U104" i="3"/>
  <c r="S104" i="3"/>
  <c r="R104" i="3"/>
  <c r="E104" i="3"/>
  <c r="T104" i="3" s="1"/>
  <c r="S103" i="3"/>
  <c r="R103" i="3"/>
  <c r="E103" i="3"/>
  <c r="U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S96" i="3"/>
  <c r="R96" i="3"/>
  <c r="E96" i="3"/>
  <c r="W95" i="3"/>
  <c r="W112" i="3" s="1"/>
  <c r="V95" i="3"/>
  <c r="V112" i="3" s="1"/>
  <c r="M95" i="3"/>
  <c r="S95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S109" i="4"/>
  <c r="R109" i="4"/>
  <c r="E109" i="4"/>
  <c r="T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T105" i="4" s="1"/>
  <c r="S104" i="4"/>
  <c r="R104" i="4"/>
  <c r="E104" i="4"/>
  <c r="U104" i="4" s="1"/>
  <c r="T103" i="4"/>
  <c r="S103" i="4"/>
  <c r="R103" i="4"/>
  <c r="E103" i="4"/>
  <c r="U103" i="4" s="1"/>
  <c r="T102" i="4"/>
  <c r="S102" i="4"/>
  <c r="R102" i="4"/>
  <c r="E102" i="4"/>
  <c r="U102" i="4" s="1"/>
  <c r="U101" i="4"/>
  <c r="S101" i="4"/>
  <c r="R101" i="4"/>
  <c r="E101" i="4"/>
  <c r="T101" i="4" s="1"/>
  <c r="S100" i="4"/>
  <c r="R100" i="4"/>
  <c r="E100" i="4"/>
  <c r="U100" i="4" s="1"/>
  <c r="S99" i="4"/>
  <c r="R99" i="4"/>
  <c r="E99" i="4"/>
  <c r="U99" i="4" s="1"/>
  <c r="S98" i="4"/>
  <c r="R98" i="4"/>
  <c r="E98" i="4"/>
  <c r="U98" i="4" s="1"/>
  <c r="S97" i="4"/>
  <c r="R97" i="4"/>
  <c r="E97" i="4"/>
  <c r="T97" i="4" s="1"/>
  <c r="S96" i="4"/>
  <c r="R96" i="4"/>
  <c r="E96" i="4"/>
  <c r="U96" i="4" s="1"/>
  <c r="W95" i="4"/>
  <c r="W112" i="4" s="1"/>
  <c r="V95" i="4"/>
  <c r="V112" i="4" s="1"/>
  <c r="M95" i="4"/>
  <c r="L95" i="4"/>
  <c r="R95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S109" i="5"/>
  <c r="R109" i="5"/>
  <c r="E109" i="5"/>
  <c r="U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U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U102" i="5" s="1"/>
  <c r="S101" i="5"/>
  <c r="R101" i="5"/>
  <c r="E101" i="5"/>
  <c r="T101" i="5" s="1"/>
  <c r="S100" i="5"/>
  <c r="R100" i="5"/>
  <c r="E100" i="5"/>
  <c r="U100" i="5" s="1"/>
  <c r="S99" i="5"/>
  <c r="R99" i="5"/>
  <c r="E99" i="5"/>
  <c r="U99" i="5" s="1"/>
  <c r="S98" i="5"/>
  <c r="R98" i="5"/>
  <c r="E98" i="5"/>
  <c r="T98" i="5" s="1"/>
  <c r="S97" i="5"/>
  <c r="R97" i="5"/>
  <c r="E97" i="5"/>
  <c r="T97" i="5" s="1"/>
  <c r="S96" i="5"/>
  <c r="R96" i="5"/>
  <c r="E96" i="5"/>
  <c r="U96" i="5" s="1"/>
  <c r="W95" i="5"/>
  <c r="W112" i="5" s="1"/>
  <c r="V95" i="5"/>
  <c r="V112" i="5" s="1"/>
  <c r="M95" i="5"/>
  <c r="S95" i="5" s="1"/>
  <c r="L95" i="5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T110" i="6" s="1"/>
  <c r="S109" i="6"/>
  <c r="R109" i="6"/>
  <c r="E109" i="6"/>
  <c r="U109" i="6" s="1"/>
  <c r="S108" i="6"/>
  <c r="R108" i="6"/>
  <c r="E108" i="6"/>
  <c r="U108" i="6" s="1"/>
  <c r="S107" i="6"/>
  <c r="R107" i="6"/>
  <c r="E107" i="6"/>
  <c r="U107" i="6" s="1"/>
  <c r="S106" i="6"/>
  <c r="R106" i="6"/>
  <c r="E106" i="6"/>
  <c r="T106" i="6" s="1"/>
  <c r="S105" i="6"/>
  <c r="R105" i="6"/>
  <c r="E105" i="6"/>
  <c r="U105" i="6" s="1"/>
  <c r="S104" i="6"/>
  <c r="R104" i="6"/>
  <c r="E104" i="6"/>
  <c r="U104" i="6" s="1"/>
  <c r="S103" i="6"/>
  <c r="R103" i="6"/>
  <c r="E103" i="6"/>
  <c r="U103" i="6" s="1"/>
  <c r="S102" i="6"/>
  <c r="R102" i="6"/>
  <c r="E102" i="6"/>
  <c r="T102" i="6" s="1"/>
  <c r="S101" i="6"/>
  <c r="R101" i="6"/>
  <c r="E101" i="6"/>
  <c r="U101" i="6" s="1"/>
  <c r="S100" i="6"/>
  <c r="R100" i="6"/>
  <c r="E100" i="6"/>
  <c r="U100" i="6" s="1"/>
  <c r="S99" i="6"/>
  <c r="R99" i="6"/>
  <c r="E99" i="6"/>
  <c r="T99" i="6" s="1"/>
  <c r="S98" i="6"/>
  <c r="R98" i="6"/>
  <c r="E98" i="6"/>
  <c r="T98" i="6" s="1"/>
  <c r="S97" i="6"/>
  <c r="R97" i="6"/>
  <c r="E97" i="6"/>
  <c r="U97" i="6" s="1"/>
  <c r="S96" i="6"/>
  <c r="R96" i="6"/>
  <c r="E96" i="6"/>
  <c r="W95" i="6"/>
  <c r="W112" i="6" s="1"/>
  <c r="V95" i="6"/>
  <c r="V112" i="6" s="1"/>
  <c r="M95" i="6"/>
  <c r="M112" i="6" s="1"/>
  <c r="S112" i="6" s="1"/>
  <c r="L95" i="6"/>
  <c r="L112" i="6" s="1"/>
  <c r="R112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U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U110" i="7" s="1"/>
  <c r="S109" i="7"/>
  <c r="R109" i="7"/>
  <c r="E109" i="7"/>
  <c r="U109" i="7" s="1"/>
  <c r="S108" i="7"/>
  <c r="R108" i="7"/>
  <c r="E108" i="7"/>
  <c r="U108" i="7" s="1"/>
  <c r="S107" i="7"/>
  <c r="R107" i="7"/>
  <c r="E107" i="7"/>
  <c r="T107" i="7" s="1"/>
  <c r="S106" i="7"/>
  <c r="R106" i="7"/>
  <c r="E106" i="7"/>
  <c r="U106" i="7" s="1"/>
  <c r="S105" i="7"/>
  <c r="R105" i="7"/>
  <c r="E105" i="7"/>
  <c r="U105" i="7" s="1"/>
  <c r="S104" i="7"/>
  <c r="R104" i="7"/>
  <c r="E104" i="7"/>
  <c r="U104" i="7" s="1"/>
  <c r="S103" i="7"/>
  <c r="R103" i="7"/>
  <c r="E103" i="7"/>
  <c r="T103" i="7" s="1"/>
  <c r="S102" i="7"/>
  <c r="R102" i="7"/>
  <c r="E102" i="7"/>
  <c r="U102" i="7" s="1"/>
  <c r="S101" i="7"/>
  <c r="R101" i="7"/>
  <c r="E101" i="7"/>
  <c r="T101" i="7" s="1"/>
  <c r="S100" i="7"/>
  <c r="R100" i="7"/>
  <c r="E100" i="7"/>
  <c r="U100" i="7" s="1"/>
  <c r="S99" i="7"/>
  <c r="R99" i="7"/>
  <c r="E99" i="7"/>
  <c r="T99" i="7" s="1"/>
  <c r="S98" i="7"/>
  <c r="R98" i="7"/>
  <c r="E98" i="7"/>
  <c r="U98" i="7" s="1"/>
  <c r="S97" i="7"/>
  <c r="R97" i="7"/>
  <c r="E97" i="7"/>
  <c r="U97" i="7" s="1"/>
  <c r="S96" i="7"/>
  <c r="R96" i="7"/>
  <c r="E96" i="7"/>
  <c r="W95" i="7"/>
  <c r="W112" i="7" s="1"/>
  <c r="V95" i="7"/>
  <c r="V112" i="7" s="1"/>
  <c r="M95" i="7"/>
  <c r="M112" i="7" s="1"/>
  <c r="S112" i="7" s="1"/>
  <c r="L95" i="7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U109" i="8" s="1"/>
  <c r="S108" i="8"/>
  <c r="R108" i="8"/>
  <c r="E108" i="8"/>
  <c r="U108" i="8" s="1"/>
  <c r="S107" i="8"/>
  <c r="R107" i="8"/>
  <c r="E107" i="8"/>
  <c r="T107" i="8" s="1"/>
  <c r="S106" i="8"/>
  <c r="R106" i="8"/>
  <c r="E106" i="8"/>
  <c r="S105" i="8"/>
  <c r="R105" i="8"/>
  <c r="E105" i="8"/>
  <c r="U105" i="8" s="1"/>
  <c r="S104" i="8"/>
  <c r="R104" i="8"/>
  <c r="E104" i="8"/>
  <c r="U104" i="8" s="1"/>
  <c r="S103" i="8"/>
  <c r="R103" i="8"/>
  <c r="E103" i="8"/>
  <c r="S102" i="8"/>
  <c r="R102" i="8"/>
  <c r="E102" i="8"/>
  <c r="U102" i="8" s="1"/>
  <c r="S101" i="8"/>
  <c r="R101" i="8"/>
  <c r="E101" i="8"/>
  <c r="U101" i="8" s="1"/>
  <c r="S100" i="8"/>
  <c r="R100" i="8"/>
  <c r="E100" i="8"/>
  <c r="U100" i="8" s="1"/>
  <c r="S99" i="8"/>
  <c r="R99" i="8"/>
  <c r="E99" i="8"/>
  <c r="U99" i="8" s="1"/>
  <c r="S98" i="8"/>
  <c r="R98" i="8"/>
  <c r="E98" i="8"/>
  <c r="S97" i="8"/>
  <c r="R97" i="8"/>
  <c r="E97" i="8"/>
  <c r="U97" i="8" s="1"/>
  <c r="S96" i="8"/>
  <c r="R96" i="8"/>
  <c r="E96" i="8"/>
  <c r="U96" i="8" s="1"/>
  <c r="W95" i="8"/>
  <c r="W112" i="8" s="1"/>
  <c r="V95" i="8"/>
  <c r="V112" i="8" s="1"/>
  <c r="M95" i="8"/>
  <c r="M112" i="8" s="1"/>
  <c r="S112" i="8" s="1"/>
  <c r="L95" i="8"/>
  <c r="R95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T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U109" i="9" s="1"/>
  <c r="S108" i="9"/>
  <c r="R108" i="9"/>
  <c r="E108" i="9"/>
  <c r="T108" i="9" s="1"/>
  <c r="S107" i="9"/>
  <c r="R107" i="9"/>
  <c r="E107" i="9"/>
  <c r="U107" i="9" s="1"/>
  <c r="S106" i="9"/>
  <c r="R106" i="9"/>
  <c r="E106" i="9"/>
  <c r="U106" i="9" s="1"/>
  <c r="S105" i="9"/>
  <c r="R105" i="9"/>
  <c r="E105" i="9"/>
  <c r="U105" i="9" s="1"/>
  <c r="S104" i="9"/>
  <c r="R104" i="9"/>
  <c r="E104" i="9"/>
  <c r="T104" i="9" s="1"/>
  <c r="S103" i="9"/>
  <c r="R103" i="9"/>
  <c r="E103" i="9"/>
  <c r="U103" i="9" s="1"/>
  <c r="S102" i="9"/>
  <c r="R102" i="9"/>
  <c r="E102" i="9"/>
  <c r="U102" i="9" s="1"/>
  <c r="S101" i="9"/>
  <c r="R101" i="9"/>
  <c r="E101" i="9"/>
  <c r="U101" i="9" s="1"/>
  <c r="S100" i="9"/>
  <c r="R100" i="9"/>
  <c r="E100" i="9"/>
  <c r="T100" i="9" s="1"/>
  <c r="S99" i="9"/>
  <c r="R99" i="9"/>
  <c r="E99" i="9"/>
  <c r="U99" i="9" s="1"/>
  <c r="S98" i="9"/>
  <c r="R98" i="9"/>
  <c r="E98" i="9"/>
  <c r="U98" i="9" s="1"/>
  <c r="S97" i="9"/>
  <c r="R97" i="9"/>
  <c r="E97" i="9"/>
  <c r="U97" i="9" s="1"/>
  <c r="S96" i="9"/>
  <c r="R96" i="9"/>
  <c r="E96" i="9"/>
  <c r="U96" i="9" s="1"/>
  <c r="W95" i="9"/>
  <c r="W112" i="9" s="1"/>
  <c r="V95" i="9"/>
  <c r="V112" i="9" s="1"/>
  <c r="M95" i="9"/>
  <c r="S95" i="9" s="1"/>
  <c r="L95" i="9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U110" i="10" s="1"/>
  <c r="S109" i="10"/>
  <c r="R109" i="10"/>
  <c r="E109" i="10"/>
  <c r="T109" i="10" s="1"/>
  <c r="S108" i="10"/>
  <c r="R108" i="10"/>
  <c r="E108" i="10"/>
  <c r="U108" i="10" s="1"/>
  <c r="S107" i="10"/>
  <c r="R107" i="10"/>
  <c r="E107" i="10"/>
  <c r="T107" i="10" s="1"/>
  <c r="S106" i="10"/>
  <c r="R106" i="10"/>
  <c r="E106" i="10"/>
  <c r="U106" i="10" s="1"/>
  <c r="S105" i="10"/>
  <c r="R105" i="10"/>
  <c r="E105" i="10"/>
  <c r="T105" i="10" s="1"/>
  <c r="S104" i="10"/>
  <c r="R104" i="10"/>
  <c r="E104" i="10"/>
  <c r="U104" i="10" s="1"/>
  <c r="S103" i="10"/>
  <c r="R103" i="10"/>
  <c r="E103" i="10"/>
  <c r="T103" i="10" s="1"/>
  <c r="S102" i="10"/>
  <c r="R102" i="10"/>
  <c r="E102" i="10"/>
  <c r="U102" i="10" s="1"/>
  <c r="S101" i="10"/>
  <c r="R101" i="10"/>
  <c r="E101" i="10"/>
  <c r="T101" i="10" s="1"/>
  <c r="S100" i="10"/>
  <c r="R100" i="10"/>
  <c r="E100" i="10"/>
  <c r="U100" i="10" s="1"/>
  <c r="S99" i="10"/>
  <c r="R99" i="10"/>
  <c r="E99" i="10"/>
  <c r="T99" i="10" s="1"/>
  <c r="S98" i="10"/>
  <c r="R98" i="10"/>
  <c r="E98" i="10"/>
  <c r="U98" i="10" s="1"/>
  <c r="S97" i="10"/>
  <c r="R97" i="10"/>
  <c r="E97" i="10"/>
  <c r="T97" i="10" s="1"/>
  <c r="S96" i="10"/>
  <c r="R96" i="10"/>
  <c r="E96" i="10"/>
  <c r="U96" i="10" s="1"/>
  <c r="W95" i="10"/>
  <c r="W112" i="10" s="1"/>
  <c r="V95" i="10"/>
  <c r="V112" i="10" s="1"/>
  <c r="M95" i="10"/>
  <c r="M112" i="10" s="1"/>
  <c r="S112" i="10" s="1"/>
  <c r="L95" i="10"/>
  <c r="L112" i="10" s="1"/>
  <c r="R112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T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T110" i="11" s="1"/>
  <c r="S109" i="11"/>
  <c r="R109" i="11"/>
  <c r="E109" i="11"/>
  <c r="U109" i="11" s="1"/>
  <c r="S108" i="11"/>
  <c r="R108" i="11"/>
  <c r="E108" i="11"/>
  <c r="T108" i="11" s="1"/>
  <c r="S107" i="11"/>
  <c r="R107" i="11"/>
  <c r="E107" i="11"/>
  <c r="U107" i="11" s="1"/>
  <c r="S106" i="11"/>
  <c r="R106" i="11"/>
  <c r="E106" i="11"/>
  <c r="T106" i="11" s="1"/>
  <c r="S105" i="11"/>
  <c r="R105" i="11"/>
  <c r="E105" i="11"/>
  <c r="U105" i="11" s="1"/>
  <c r="S104" i="11"/>
  <c r="R104" i="11"/>
  <c r="E104" i="11"/>
  <c r="T104" i="11" s="1"/>
  <c r="S103" i="11"/>
  <c r="R103" i="11"/>
  <c r="E103" i="11"/>
  <c r="U103" i="11" s="1"/>
  <c r="S102" i="11"/>
  <c r="R102" i="11"/>
  <c r="E102" i="11"/>
  <c r="T102" i="11" s="1"/>
  <c r="S101" i="11"/>
  <c r="R101" i="11"/>
  <c r="E101" i="11"/>
  <c r="U101" i="11" s="1"/>
  <c r="S100" i="11"/>
  <c r="R100" i="11"/>
  <c r="E100" i="11"/>
  <c r="T100" i="11" s="1"/>
  <c r="S99" i="11"/>
  <c r="R99" i="11"/>
  <c r="E99" i="11"/>
  <c r="U99" i="11" s="1"/>
  <c r="S98" i="11"/>
  <c r="R98" i="11"/>
  <c r="E98" i="11"/>
  <c r="T98" i="11" s="1"/>
  <c r="T97" i="11"/>
  <c r="S97" i="11"/>
  <c r="R97" i="11"/>
  <c r="E97" i="11"/>
  <c r="U97" i="11" s="1"/>
  <c r="S96" i="11"/>
  <c r="R96" i="11"/>
  <c r="E96" i="11"/>
  <c r="W95" i="11"/>
  <c r="W112" i="11" s="1"/>
  <c r="V95" i="11"/>
  <c r="V112" i="11" s="1"/>
  <c r="M95" i="11"/>
  <c r="M112" i="11" s="1"/>
  <c r="S112" i="11" s="1"/>
  <c r="L95" i="11"/>
  <c r="L112" i="11" s="1"/>
  <c r="R112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10" i="12" s="1"/>
  <c r="S109" i="12"/>
  <c r="R109" i="12"/>
  <c r="E109" i="12"/>
  <c r="T109" i="12" s="1"/>
  <c r="S108" i="12"/>
  <c r="R108" i="12"/>
  <c r="E108" i="12"/>
  <c r="U108" i="12" s="1"/>
  <c r="S107" i="12"/>
  <c r="R107" i="12"/>
  <c r="E107" i="12"/>
  <c r="T107" i="12" s="1"/>
  <c r="S106" i="12"/>
  <c r="R106" i="12"/>
  <c r="E106" i="12"/>
  <c r="U106" i="12" s="1"/>
  <c r="S105" i="12"/>
  <c r="R105" i="12"/>
  <c r="E105" i="12"/>
  <c r="T105" i="12" s="1"/>
  <c r="S104" i="12"/>
  <c r="R104" i="12"/>
  <c r="E104" i="12"/>
  <c r="U104" i="12" s="1"/>
  <c r="S103" i="12"/>
  <c r="R103" i="12"/>
  <c r="E103" i="12"/>
  <c r="U103" i="12" s="1"/>
  <c r="S102" i="12"/>
  <c r="R102" i="12"/>
  <c r="E102" i="12"/>
  <c r="T102" i="12" s="1"/>
  <c r="S101" i="12"/>
  <c r="R101" i="12"/>
  <c r="E101" i="12"/>
  <c r="T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U97" i="12" s="1"/>
  <c r="S96" i="12"/>
  <c r="R96" i="12"/>
  <c r="E96" i="12"/>
  <c r="T96" i="12" s="1"/>
  <c r="W95" i="12"/>
  <c r="W112" i="12" s="1"/>
  <c r="V95" i="12"/>
  <c r="V112" i="12" s="1"/>
  <c r="M95" i="12"/>
  <c r="M112" i="12" s="1"/>
  <c r="S112" i="12" s="1"/>
  <c r="L95" i="12"/>
  <c r="R95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U110" i="13" s="1"/>
  <c r="S109" i="13"/>
  <c r="R109" i="13"/>
  <c r="E109" i="13"/>
  <c r="T109" i="13" s="1"/>
  <c r="S108" i="13"/>
  <c r="R108" i="13"/>
  <c r="E108" i="13"/>
  <c r="U108" i="13" s="1"/>
  <c r="S107" i="13"/>
  <c r="R107" i="13"/>
  <c r="E107" i="13"/>
  <c r="U107" i="13" s="1"/>
  <c r="S106" i="13"/>
  <c r="R106" i="13"/>
  <c r="E106" i="13"/>
  <c r="U106" i="13" s="1"/>
  <c r="S105" i="13"/>
  <c r="R105" i="13"/>
  <c r="E105" i="13"/>
  <c r="T105" i="13" s="1"/>
  <c r="S104" i="13"/>
  <c r="R104" i="13"/>
  <c r="E104" i="13"/>
  <c r="U104" i="13" s="1"/>
  <c r="T103" i="13"/>
  <c r="S103" i="13"/>
  <c r="R103" i="13"/>
  <c r="E103" i="13"/>
  <c r="U103" i="13" s="1"/>
  <c r="S102" i="13"/>
  <c r="R102" i="13"/>
  <c r="E102" i="13"/>
  <c r="U102" i="13" s="1"/>
  <c r="S101" i="13"/>
  <c r="R101" i="13"/>
  <c r="E101" i="13"/>
  <c r="T101" i="13" s="1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S97" i="13"/>
  <c r="R97" i="13"/>
  <c r="E97" i="13"/>
  <c r="T97" i="13" s="1"/>
  <c r="S96" i="13"/>
  <c r="R96" i="13"/>
  <c r="E96" i="13"/>
  <c r="U96" i="13" s="1"/>
  <c r="W95" i="13"/>
  <c r="W112" i="13" s="1"/>
  <c r="V95" i="13"/>
  <c r="V112" i="13" s="1"/>
  <c r="M95" i="13"/>
  <c r="S95" i="13" s="1"/>
  <c r="L95" i="13"/>
  <c r="L112" i="13" s="1"/>
  <c r="R112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T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T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T102" i="14" s="1"/>
  <c r="S101" i="14"/>
  <c r="R101" i="14"/>
  <c r="E101" i="14"/>
  <c r="S100" i="14"/>
  <c r="R100" i="14"/>
  <c r="E100" i="14"/>
  <c r="S99" i="14"/>
  <c r="R99" i="14"/>
  <c r="E99" i="14"/>
  <c r="S98" i="14"/>
  <c r="R98" i="14"/>
  <c r="E98" i="14"/>
  <c r="T98" i="14" s="1"/>
  <c r="S97" i="14"/>
  <c r="R97" i="14"/>
  <c r="E97" i="14"/>
  <c r="U97" i="14" s="1"/>
  <c r="S96" i="14"/>
  <c r="R96" i="14"/>
  <c r="E96" i="14"/>
  <c r="T96" i="14" s="1"/>
  <c r="W95" i="14"/>
  <c r="W112" i="14" s="1"/>
  <c r="V95" i="14"/>
  <c r="V112" i="14" s="1"/>
  <c r="M95" i="14"/>
  <c r="M112" i="14" s="1"/>
  <c r="S112" i="14" s="1"/>
  <c r="L95" i="14"/>
  <c r="L112" i="14" s="1"/>
  <c r="R112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U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T107" i="15" s="1"/>
  <c r="S106" i="15"/>
  <c r="R106" i="15"/>
  <c r="E106" i="15"/>
  <c r="U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T103" i="15" s="1"/>
  <c r="S102" i="15"/>
  <c r="R102" i="15"/>
  <c r="E102" i="15"/>
  <c r="U102" i="15" s="1"/>
  <c r="S101" i="15"/>
  <c r="R101" i="15"/>
  <c r="E101" i="15"/>
  <c r="U101" i="15" s="1"/>
  <c r="S100" i="15"/>
  <c r="R100" i="15"/>
  <c r="E100" i="15"/>
  <c r="U100" i="15" s="1"/>
  <c r="S99" i="15"/>
  <c r="R99" i="15"/>
  <c r="E99" i="15"/>
  <c r="T99" i="15" s="1"/>
  <c r="S98" i="15"/>
  <c r="R98" i="15"/>
  <c r="E98" i="15"/>
  <c r="U98" i="15" s="1"/>
  <c r="S97" i="15"/>
  <c r="R97" i="15"/>
  <c r="E97" i="15"/>
  <c r="U97" i="15" s="1"/>
  <c r="S96" i="15"/>
  <c r="R96" i="15"/>
  <c r="E96" i="15"/>
  <c r="U96" i="15" s="1"/>
  <c r="W95" i="15"/>
  <c r="W112" i="15" s="1"/>
  <c r="V95" i="15"/>
  <c r="V112" i="15" s="1"/>
  <c r="M95" i="15"/>
  <c r="M112" i="15" s="1"/>
  <c r="S112" i="15" s="1"/>
  <c r="L95" i="15"/>
  <c r="R95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T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U109" i="16" s="1"/>
  <c r="S108" i="16"/>
  <c r="R108" i="16"/>
  <c r="E108" i="16"/>
  <c r="T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T104" i="16" s="1"/>
  <c r="T103" i="16"/>
  <c r="S103" i="16"/>
  <c r="R103" i="16"/>
  <c r="E103" i="16"/>
  <c r="U103" i="16" s="1"/>
  <c r="S102" i="16"/>
  <c r="R102" i="16"/>
  <c r="E102" i="16"/>
  <c r="U102" i="16" s="1"/>
  <c r="S101" i="16"/>
  <c r="R101" i="16"/>
  <c r="E101" i="16"/>
  <c r="U101" i="16" s="1"/>
  <c r="S100" i="16"/>
  <c r="R100" i="16"/>
  <c r="E100" i="16"/>
  <c r="T100" i="16" s="1"/>
  <c r="S99" i="16"/>
  <c r="R99" i="16"/>
  <c r="E99" i="16"/>
  <c r="U99" i="16" s="1"/>
  <c r="S98" i="16"/>
  <c r="R98" i="16"/>
  <c r="E98" i="16"/>
  <c r="U98" i="16" s="1"/>
  <c r="S97" i="16"/>
  <c r="R97" i="16"/>
  <c r="E97" i="16"/>
  <c r="U97" i="16" s="1"/>
  <c r="S96" i="16"/>
  <c r="R96" i="16"/>
  <c r="E96" i="16"/>
  <c r="U96" i="16" s="1"/>
  <c r="W95" i="16"/>
  <c r="W112" i="16" s="1"/>
  <c r="V95" i="16"/>
  <c r="V112" i="16" s="1"/>
  <c r="M95" i="16"/>
  <c r="S95" i="16" s="1"/>
  <c r="L95" i="16"/>
  <c r="L112" i="16" s="1"/>
  <c r="R112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S109" i="17"/>
  <c r="R109" i="17"/>
  <c r="E109" i="17"/>
  <c r="T109" i="17" s="1"/>
  <c r="S108" i="17"/>
  <c r="R108" i="17"/>
  <c r="E108" i="17"/>
  <c r="U108" i="17" s="1"/>
  <c r="S107" i="17"/>
  <c r="R107" i="17"/>
  <c r="E107" i="17"/>
  <c r="U107" i="17" s="1"/>
  <c r="S106" i="17"/>
  <c r="R106" i="17"/>
  <c r="E106" i="17"/>
  <c r="U106" i="17" s="1"/>
  <c r="S105" i="17"/>
  <c r="R105" i="17"/>
  <c r="E105" i="17"/>
  <c r="U105" i="17" s="1"/>
  <c r="S104" i="17"/>
  <c r="R104" i="17"/>
  <c r="E104" i="17"/>
  <c r="U104" i="17" s="1"/>
  <c r="T103" i="17"/>
  <c r="S103" i="17"/>
  <c r="R103" i="17"/>
  <c r="E103" i="17"/>
  <c r="U103" i="17" s="1"/>
  <c r="S102" i="17"/>
  <c r="R102" i="17"/>
  <c r="E102" i="17"/>
  <c r="U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U99" i="17" s="1"/>
  <c r="S98" i="17"/>
  <c r="R98" i="17"/>
  <c r="E98" i="17"/>
  <c r="U98" i="17" s="1"/>
  <c r="S97" i="17"/>
  <c r="R97" i="17"/>
  <c r="E97" i="17"/>
  <c r="U97" i="17" s="1"/>
  <c r="S96" i="17"/>
  <c r="R96" i="17"/>
  <c r="E96" i="17"/>
  <c r="U96" i="17" s="1"/>
  <c r="W95" i="17"/>
  <c r="W112" i="17" s="1"/>
  <c r="V95" i="17"/>
  <c r="V112" i="17" s="1"/>
  <c r="M95" i="17"/>
  <c r="S95" i="17" s="1"/>
  <c r="L95" i="17"/>
  <c r="L112" i="17" s="1"/>
  <c r="R112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T110" i="18"/>
  <c r="S110" i="18"/>
  <c r="R110" i="18"/>
  <c r="E110" i="18"/>
  <c r="U110" i="18" s="1"/>
  <c r="S109" i="18"/>
  <c r="R109" i="18"/>
  <c r="E109" i="18"/>
  <c r="U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U105" i="18" s="1"/>
  <c r="S104" i="18"/>
  <c r="R104" i="18"/>
  <c r="E104" i="18"/>
  <c r="U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U101" i="18" s="1"/>
  <c r="S100" i="18"/>
  <c r="R100" i="18"/>
  <c r="E100" i="18"/>
  <c r="U100" i="18" s="1"/>
  <c r="S99" i="18"/>
  <c r="R99" i="18"/>
  <c r="E99" i="18"/>
  <c r="U99" i="18" s="1"/>
  <c r="S98" i="18"/>
  <c r="R98" i="18"/>
  <c r="E98" i="18"/>
  <c r="U98" i="18" s="1"/>
  <c r="S97" i="18"/>
  <c r="R97" i="18"/>
  <c r="E97" i="18"/>
  <c r="U97" i="18" s="1"/>
  <c r="T96" i="18"/>
  <c r="S96" i="18"/>
  <c r="R96" i="18"/>
  <c r="E96" i="18"/>
  <c r="U96" i="18" s="1"/>
  <c r="W95" i="18"/>
  <c r="W112" i="18" s="1"/>
  <c r="V95" i="18"/>
  <c r="V112" i="18" s="1"/>
  <c r="M95" i="18"/>
  <c r="M112" i="18" s="1"/>
  <c r="S112" i="18" s="1"/>
  <c r="L95" i="18"/>
  <c r="L112" i="18" s="1"/>
  <c r="R112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U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T107" i="19" s="1"/>
  <c r="S106" i="19"/>
  <c r="R106" i="19"/>
  <c r="E106" i="19"/>
  <c r="U106" i="19" s="1"/>
  <c r="S105" i="19"/>
  <c r="R105" i="19"/>
  <c r="E105" i="19"/>
  <c r="U105" i="19" s="1"/>
  <c r="S104" i="19"/>
  <c r="R104" i="19"/>
  <c r="E104" i="19"/>
  <c r="U104" i="19" s="1"/>
  <c r="S103" i="19"/>
  <c r="R103" i="19"/>
  <c r="E103" i="19"/>
  <c r="T103" i="19" s="1"/>
  <c r="S102" i="19"/>
  <c r="R102" i="19"/>
  <c r="E102" i="19"/>
  <c r="U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U99" i="19" s="1"/>
  <c r="S98" i="19"/>
  <c r="R98" i="19"/>
  <c r="E98" i="19"/>
  <c r="U98" i="19" s="1"/>
  <c r="S97" i="19"/>
  <c r="R97" i="19"/>
  <c r="E97" i="19"/>
  <c r="U97" i="19" s="1"/>
  <c r="S96" i="19"/>
  <c r="R96" i="19"/>
  <c r="E96" i="19"/>
  <c r="W95" i="19"/>
  <c r="W112" i="19" s="1"/>
  <c r="V95" i="19"/>
  <c r="V112" i="19" s="1"/>
  <c r="M95" i="19"/>
  <c r="M112" i="19" s="1"/>
  <c r="S112" i="19" s="1"/>
  <c r="L95" i="19"/>
  <c r="R95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T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U110" i="20" s="1"/>
  <c r="S109" i="20"/>
  <c r="R109" i="20"/>
  <c r="E109" i="20"/>
  <c r="U109" i="20" s="1"/>
  <c r="S108" i="20"/>
  <c r="R108" i="20"/>
  <c r="E108" i="20"/>
  <c r="T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U105" i="20" s="1"/>
  <c r="S104" i="20"/>
  <c r="R104" i="20"/>
  <c r="E104" i="20"/>
  <c r="T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U101" i="20" s="1"/>
  <c r="S100" i="20"/>
  <c r="R100" i="20"/>
  <c r="E100" i="20"/>
  <c r="T100" i="20" s="1"/>
  <c r="S99" i="20"/>
  <c r="R99" i="20"/>
  <c r="E99" i="20"/>
  <c r="U99" i="20" s="1"/>
  <c r="S98" i="20"/>
  <c r="R98" i="20"/>
  <c r="E98" i="20"/>
  <c r="U98" i="20" s="1"/>
  <c r="S97" i="20"/>
  <c r="R97" i="20"/>
  <c r="E97" i="20"/>
  <c r="U97" i="20" s="1"/>
  <c r="S96" i="20"/>
  <c r="R96" i="20"/>
  <c r="E96" i="20"/>
  <c r="T96" i="20" s="1"/>
  <c r="W95" i="20"/>
  <c r="W112" i="20" s="1"/>
  <c r="V95" i="20"/>
  <c r="V112" i="20" s="1"/>
  <c r="M95" i="20"/>
  <c r="S95" i="20" s="1"/>
  <c r="L95" i="20"/>
  <c r="R95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R113" i="21"/>
  <c r="Q113" i="21"/>
  <c r="P113" i="21"/>
  <c r="O113" i="21"/>
  <c r="N113" i="21"/>
  <c r="M113" i="21"/>
  <c r="S113" i="21" s="1"/>
  <c r="L113" i="2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U110" i="21" s="1"/>
  <c r="S109" i="21"/>
  <c r="R109" i="21"/>
  <c r="E109" i="21"/>
  <c r="T109" i="21" s="1"/>
  <c r="S108" i="21"/>
  <c r="R108" i="21"/>
  <c r="E108" i="21"/>
  <c r="U108" i="21" s="1"/>
  <c r="S107" i="21"/>
  <c r="R107" i="21"/>
  <c r="E107" i="21"/>
  <c r="U107" i="21" s="1"/>
  <c r="S106" i="21"/>
  <c r="R106" i="21"/>
  <c r="E106" i="21"/>
  <c r="U106" i="21" s="1"/>
  <c r="S105" i="21"/>
  <c r="R105" i="21"/>
  <c r="E105" i="21"/>
  <c r="T105" i="21" s="1"/>
  <c r="S104" i="21"/>
  <c r="R104" i="21"/>
  <c r="E104" i="21"/>
  <c r="U104" i="21" s="1"/>
  <c r="S103" i="21"/>
  <c r="R103" i="21"/>
  <c r="E103" i="21"/>
  <c r="U103" i="21" s="1"/>
  <c r="T102" i="21"/>
  <c r="S102" i="21"/>
  <c r="R102" i="21"/>
  <c r="E102" i="21"/>
  <c r="U102" i="21" s="1"/>
  <c r="S101" i="21"/>
  <c r="R101" i="21"/>
  <c r="E101" i="21"/>
  <c r="T101" i="21" s="1"/>
  <c r="S100" i="21"/>
  <c r="R100" i="21"/>
  <c r="E100" i="21"/>
  <c r="U100" i="21" s="1"/>
  <c r="S99" i="21"/>
  <c r="R99" i="21"/>
  <c r="E99" i="21"/>
  <c r="U99" i="21" s="1"/>
  <c r="S98" i="21"/>
  <c r="R98" i="21"/>
  <c r="E98" i="21"/>
  <c r="U98" i="21" s="1"/>
  <c r="S97" i="21"/>
  <c r="R97" i="21"/>
  <c r="E97" i="21"/>
  <c r="T97" i="21" s="1"/>
  <c r="S96" i="21"/>
  <c r="R96" i="21"/>
  <c r="E96" i="21"/>
  <c r="U96" i="21" s="1"/>
  <c r="W95" i="21"/>
  <c r="W112" i="21" s="1"/>
  <c r="V95" i="21"/>
  <c r="V112" i="21" s="1"/>
  <c r="M95" i="21"/>
  <c r="M112" i="21" s="1"/>
  <c r="S112" i="21" s="1"/>
  <c r="L95" i="21"/>
  <c r="L112" i="21" s="1"/>
  <c r="R112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U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T110" i="22" s="1"/>
  <c r="S109" i="22"/>
  <c r="R109" i="22"/>
  <c r="E109" i="22"/>
  <c r="U109" i="22" s="1"/>
  <c r="S108" i="22"/>
  <c r="R108" i="22"/>
  <c r="E108" i="22"/>
  <c r="U108" i="22" s="1"/>
  <c r="S107" i="22"/>
  <c r="R107" i="22"/>
  <c r="E107" i="22"/>
  <c r="U107" i="22" s="1"/>
  <c r="S106" i="22"/>
  <c r="R106" i="22"/>
  <c r="E106" i="22"/>
  <c r="T106" i="22" s="1"/>
  <c r="S105" i="22"/>
  <c r="R105" i="22"/>
  <c r="E105" i="22"/>
  <c r="U105" i="22" s="1"/>
  <c r="S104" i="22"/>
  <c r="R104" i="22"/>
  <c r="E104" i="22"/>
  <c r="U104" i="22" s="1"/>
  <c r="S103" i="22"/>
  <c r="R103" i="22"/>
  <c r="E103" i="22"/>
  <c r="U103" i="22" s="1"/>
  <c r="S102" i="22"/>
  <c r="R102" i="22"/>
  <c r="E102" i="22"/>
  <c r="T102" i="22" s="1"/>
  <c r="S101" i="22"/>
  <c r="R101" i="22"/>
  <c r="E101" i="22"/>
  <c r="U101" i="22" s="1"/>
  <c r="S100" i="22"/>
  <c r="R100" i="22"/>
  <c r="E100" i="22"/>
  <c r="U100" i="22" s="1"/>
  <c r="S99" i="22"/>
  <c r="R99" i="22"/>
  <c r="E99" i="22"/>
  <c r="S98" i="22"/>
  <c r="R98" i="22"/>
  <c r="E98" i="22"/>
  <c r="T98" i="22" s="1"/>
  <c r="S97" i="22"/>
  <c r="R97" i="22"/>
  <c r="E97" i="22"/>
  <c r="U97" i="22" s="1"/>
  <c r="S96" i="22"/>
  <c r="R96" i="22"/>
  <c r="E96" i="22"/>
  <c r="U96" i="22" s="1"/>
  <c r="W95" i="22"/>
  <c r="W112" i="22" s="1"/>
  <c r="V95" i="22"/>
  <c r="V112" i="22" s="1"/>
  <c r="M95" i="22"/>
  <c r="S95" i="22" s="1"/>
  <c r="L95" i="22"/>
  <c r="L112" i="22" s="1"/>
  <c r="R112" i="22" s="1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Q113" i="23"/>
  <c r="P113" i="23"/>
  <c r="O113" i="23"/>
  <c r="N113" i="23"/>
  <c r="M113" i="23"/>
  <c r="S113" i="23" s="1"/>
  <c r="L113" i="23"/>
  <c r="R113" i="23" s="1"/>
  <c r="K113" i="23"/>
  <c r="J113" i="23"/>
  <c r="I113" i="23"/>
  <c r="H113" i="23"/>
  <c r="G113" i="23"/>
  <c r="F113" i="23"/>
  <c r="E113" i="23"/>
  <c r="U113" i="23" s="1"/>
  <c r="D113" i="23"/>
  <c r="C113" i="23"/>
  <c r="B113" i="23"/>
  <c r="Q112" i="23"/>
  <c r="P112" i="23"/>
  <c r="O112" i="23"/>
  <c r="N112" i="23"/>
  <c r="U111" i="23"/>
  <c r="T111" i="23"/>
  <c r="S111" i="23"/>
  <c r="R111" i="23"/>
  <c r="S110" i="23"/>
  <c r="R110" i="23"/>
  <c r="E110" i="23"/>
  <c r="U110" i="23" s="1"/>
  <c r="S109" i="23"/>
  <c r="R109" i="23"/>
  <c r="E109" i="23"/>
  <c r="U109" i="23" s="1"/>
  <c r="S108" i="23"/>
  <c r="R108" i="23"/>
  <c r="E108" i="23"/>
  <c r="U108" i="23" s="1"/>
  <c r="S107" i="23"/>
  <c r="R107" i="23"/>
  <c r="E107" i="23"/>
  <c r="T107" i="23" s="1"/>
  <c r="S106" i="23"/>
  <c r="R106" i="23"/>
  <c r="E106" i="23"/>
  <c r="U106" i="23" s="1"/>
  <c r="S105" i="23"/>
  <c r="R105" i="23"/>
  <c r="E105" i="23"/>
  <c r="U105" i="23" s="1"/>
  <c r="S104" i="23"/>
  <c r="R104" i="23"/>
  <c r="E104" i="23"/>
  <c r="U104" i="23" s="1"/>
  <c r="S103" i="23"/>
  <c r="R103" i="23"/>
  <c r="E103" i="23"/>
  <c r="T103" i="23" s="1"/>
  <c r="S102" i="23"/>
  <c r="R102" i="23"/>
  <c r="E102" i="23"/>
  <c r="U102" i="23" s="1"/>
  <c r="S101" i="23"/>
  <c r="R101" i="23"/>
  <c r="E101" i="23"/>
  <c r="U101" i="23" s="1"/>
  <c r="S100" i="23"/>
  <c r="R100" i="23"/>
  <c r="E100" i="23"/>
  <c r="U100" i="23" s="1"/>
  <c r="S99" i="23"/>
  <c r="R99" i="23"/>
  <c r="E99" i="23"/>
  <c r="S98" i="23"/>
  <c r="R98" i="23"/>
  <c r="E98" i="23"/>
  <c r="T98" i="23" s="1"/>
  <c r="S97" i="23"/>
  <c r="R97" i="23"/>
  <c r="E97" i="23"/>
  <c r="U97" i="23" s="1"/>
  <c r="S96" i="23"/>
  <c r="R96" i="23"/>
  <c r="E96" i="23"/>
  <c r="U96" i="23" s="1"/>
  <c r="W95" i="23"/>
  <c r="W112" i="23" s="1"/>
  <c r="V95" i="23"/>
  <c r="V112" i="23" s="1"/>
  <c r="M95" i="23"/>
  <c r="M112" i="23" s="1"/>
  <c r="S112" i="23" s="1"/>
  <c r="L95" i="23"/>
  <c r="L112" i="23" s="1"/>
  <c r="R112" i="23" s="1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24"/>
  <c r="V113" i="24"/>
  <c r="Q113" i="24"/>
  <c r="P113" i="24"/>
  <c r="O113" i="24"/>
  <c r="N113" i="24"/>
  <c r="M113" i="24"/>
  <c r="S113" i="24" s="1"/>
  <c r="L113" i="24"/>
  <c r="R113" i="24" s="1"/>
  <c r="K113" i="24"/>
  <c r="J113" i="24"/>
  <c r="I113" i="24"/>
  <c r="H113" i="24"/>
  <c r="G113" i="24"/>
  <c r="F113" i="24"/>
  <c r="E113" i="24"/>
  <c r="U113" i="24" s="1"/>
  <c r="D113" i="24"/>
  <c r="C113" i="24"/>
  <c r="B113" i="24"/>
  <c r="Q112" i="24"/>
  <c r="P112" i="24"/>
  <c r="O112" i="24"/>
  <c r="N112" i="24"/>
  <c r="U111" i="24"/>
  <c r="T111" i="24"/>
  <c r="S111" i="24"/>
  <c r="R111" i="24"/>
  <c r="S110" i="24"/>
  <c r="R110" i="24"/>
  <c r="E110" i="24"/>
  <c r="U110" i="24" s="1"/>
  <c r="S109" i="24"/>
  <c r="R109" i="24"/>
  <c r="E109" i="24"/>
  <c r="U109" i="24" s="1"/>
  <c r="S108" i="24"/>
  <c r="R108" i="24"/>
  <c r="E108" i="24"/>
  <c r="U108" i="24" s="1"/>
  <c r="S107" i="24"/>
  <c r="R107" i="24"/>
  <c r="E107" i="24"/>
  <c r="U107" i="24" s="1"/>
  <c r="S106" i="24"/>
  <c r="R106" i="24"/>
  <c r="E106" i="24"/>
  <c r="U106" i="24" s="1"/>
  <c r="S105" i="24"/>
  <c r="R105" i="24"/>
  <c r="E105" i="24"/>
  <c r="U105" i="24" s="1"/>
  <c r="S104" i="24"/>
  <c r="R104" i="24"/>
  <c r="E104" i="24"/>
  <c r="U104" i="24" s="1"/>
  <c r="S103" i="24"/>
  <c r="R103" i="24"/>
  <c r="E103" i="24"/>
  <c r="U103" i="24" s="1"/>
  <c r="T102" i="24"/>
  <c r="S102" i="24"/>
  <c r="R102" i="24"/>
  <c r="E102" i="24"/>
  <c r="U102" i="24" s="1"/>
  <c r="S101" i="24"/>
  <c r="R101" i="24"/>
  <c r="E101" i="24"/>
  <c r="U101" i="24" s="1"/>
  <c r="S100" i="24"/>
  <c r="R100" i="24"/>
  <c r="E100" i="24"/>
  <c r="U100" i="24" s="1"/>
  <c r="S99" i="24"/>
  <c r="R99" i="24"/>
  <c r="E99" i="24"/>
  <c r="U99" i="24" s="1"/>
  <c r="S98" i="24"/>
  <c r="R98" i="24"/>
  <c r="E98" i="24"/>
  <c r="U98" i="24" s="1"/>
  <c r="S97" i="24"/>
  <c r="R97" i="24"/>
  <c r="E97" i="24"/>
  <c r="U97" i="24" s="1"/>
  <c r="S96" i="24"/>
  <c r="R96" i="24"/>
  <c r="E96" i="24"/>
  <c r="U96" i="24" s="1"/>
  <c r="W95" i="24"/>
  <c r="W112" i="24" s="1"/>
  <c r="V95" i="24"/>
  <c r="V112" i="24" s="1"/>
  <c r="M95" i="24"/>
  <c r="S95" i="24" s="1"/>
  <c r="L95" i="24"/>
  <c r="L112" i="24" s="1"/>
  <c r="R112" i="24" s="1"/>
  <c r="K95" i="24"/>
  <c r="K112" i="24" s="1"/>
  <c r="J95" i="24"/>
  <c r="J112" i="24" s="1"/>
  <c r="I95" i="24"/>
  <c r="I112" i="24" s="1"/>
  <c r="H95" i="24"/>
  <c r="H112" i="24" s="1"/>
  <c r="G95" i="24"/>
  <c r="G112" i="24" s="1"/>
  <c r="F95" i="24"/>
  <c r="F112" i="24" s="1"/>
  <c r="D95" i="24"/>
  <c r="D112" i="24" s="1"/>
  <c r="C95" i="24"/>
  <c r="C112" i="24" s="1"/>
  <c r="B95" i="24"/>
  <c r="B112" i="24" s="1"/>
  <c r="W113" i="25"/>
  <c r="V113" i="25"/>
  <c r="S113" i="25"/>
  <c r="Q113" i="25"/>
  <c r="P113" i="25"/>
  <c r="O113" i="25"/>
  <c r="N113" i="25"/>
  <c r="M113" i="25"/>
  <c r="L113" i="25"/>
  <c r="R113" i="25" s="1"/>
  <c r="K113" i="25"/>
  <c r="J113" i="25"/>
  <c r="I113" i="25"/>
  <c r="H113" i="25"/>
  <c r="G113" i="25"/>
  <c r="F113" i="25"/>
  <c r="E113" i="25"/>
  <c r="U113" i="25" s="1"/>
  <c r="D113" i="25"/>
  <c r="C113" i="25"/>
  <c r="B113" i="25"/>
  <c r="Q112" i="25"/>
  <c r="P112" i="25"/>
  <c r="O112" i="25"/>
  <c r="N112" i="25"/>
  <c r="U111" i="25"/>
  <c r="T111" i="25"/>
  <c r="S111" i="25"/>
  <c r="R111" i="25"/>
  <c r="S110" i="25"/>
  <c r="R110" i="25"/>
  <c r="E110" i="25"/>
  <c r="U110" i="25" s="1"/>
  <c r="T109" i="25"/>
  <c r="S109" i="25"/>
  <c r="R109" i="25"/>
  <c r="E109" i="25"/>
  <c r="U109" i="25" s="1"/>
  <c r="S108" i="25"/>
  <c r="R108" i="25"/>
  <c r="E108" i="25"/>
  <c r="U108" i="25" s="1"/>
  <c r="S107" i="25"/>
  <c r="R107" i="25"/>
  <c r="E107" i="25"/>
  <c r="U107" i="25" s="1"/>
  <c r="S106" i="25"/>
  <c r="R106" i="25"/>
  <c r="E106" i="25"/>
  <c r="U106" i="25" s="1"/>
  <c r="S105" i="25"/>
  <c r="R105" i="25"/>
  <c r="E105" i="25"/>
  <c r="U105" i="25" s="1"/>
  <c r="S104" i="25"/>
  <c r="R104" i="25"/>
  <c r="E104" i="25"/>
  <c r="U104" i="25" s="1"/>
  <c r="S103" i="25"/>
  <c r="R103" i="25"/>
  <c r="E103" i="25"/>
  <c r="U103" i="25" s="1"/>
  <c r="S102" i="25"/>
  <c r="R102" i="25"/>
  <c r="E102" i="25"/>
  <c r="U102" i="25" s="1"/>
  <c r="S101" i="25"/>
  <c r="R101" i="25"/>
  <c r="E101" i="25"/>
  <c r="U101" i="25" s="1"/>
  <c r="S100" i="25"/>
  <c r="R100" i="25"/>
  <c r="E100" i="25"/>
  <c r="U100" i="25" s="1"/>
  <c r="S99" i="25"/>
  <c r="R99" i="25"/>
  <c r="E99" i="25"/>
  <c r="U99" i="25" s="1"/>
  <c r="S98" i="25"/>
  <c r="R98" i="25"/>
  <c r="E98" i="25"/>
  <c r="U98" i="25" s="1"/>
  <c r="S97" i="25"/>
  <c r="R97" i="25"/>
  <c r="E97" i="25"/>
  <c r="U97" i="25" s="1"/>
  <c r="S96" i="25"/>
  <c r="R96" i="25"/>
  <c r="E96" i="25"/>
  <c r="U96" i="25" s="1"/>
  <c r="W95" i="25"/>
  <c r="W112" i="25" s="1"/>
  <c r="V95" i="25"/>
  <c r="V112" i="25" s="1"/>
  <c r="M95" i="25"/>
  <c r="S95" i="25" s="1"/>
  <c r="L95" i="25"/>
  <c r="R95" i="25" s="1"/>
  <c r="K95" i="25"/>
  <c r="K112" i="25" s="1"/>
  <c r="J95" i="25"/>
  <c r="J112" i="25" s="1"/>
  <c r="I95" i="25"/>
  <c r="I112" i="25" s="1"/>
  <c r="H95" i="25"/>
  <c r="H112" i="25" s="1"/>
  <c r="G95" i="25"/>
  <c r="G112" i="25" s="1"/>
  <c r="F95" i="25"/>
  <c r="F112" i="25" s="1"/>
  <c r="D95" i="25"/>
  <c r="D112" i="25" s="1"/>
  <c r="C95" i="25"/>
  <c r="C112" i="25" s="1"/>
  <c r="B95" i="25"/>
  <c r="B112" i="25" s="1"/>
  <c r="W113" i="26"/>
  <c r="V113" i="26"/>
  <c r="Q113" i="26"/>
  <c r="P113" i="26"/>
  <c r="O113" i="26"/>
  <c r="N113" i="26"/>
  <c r="M113" i="26"/>
  <c r="S113" i="26" s="1"/>
  <c r="L113" i="26"/>
  <c r="R113" i="26" s="1"/>
  <c r="K113" i="26"/>
  <c r="J113" i="26"/>
  <c r="I113" i="26"/>
  <c r="H113" i="26"/>
  <c r="G113" i="26"/>
  <c r="F113" i="26"/>
  <c r="E113" i="26"/>
  <c r="U113" i="26" s="1"/>
  <c r="D113" i="26"/>
  <c r="C113" i="26"/>
  <c r="B113" i="26"/>
  <c r="Q112" i="26"/>
  <c r="P112" i="26"/>
  <c r="O112" i="26"/>
  <c r="N112" i="26"/>
  <c r="U111" i="26"/>
  <c r="T111" i="26"/>
  <c r="S111" i="26"/>
  <c r="R111" i="26"/>
  <c r="S110" i="26"/>
  <c r="R110" i="26"/>
  <c r="E110" i="26"/>
  <c r="U110" i="26" s="1"/>
  <c r="S109" i="26"/>
  <c r="R109" i="26"/>
  <c r="E109" i="26"/>
  <c r="U109" i="26" s="1"/>
  <c r="S108" i="26"/>
  <c r="R108" i="26"/>
  <c r="E108" i="26"/>
  <c r="U108" i="26" s="1"/>
  <c r="S107" i="26"/>
  <c r="R107" i="26"/>
  <c r="E107" i="26"/>
  <c r="U107" i="26" s="1"/>
  <c r="S106" i="26"/>
  <c r="R106" i="26"/>
  <c r="E106" i="26"/>
  <c r="U106" i="26" s="1"/>
  <c r="S105" i="26"/>
  <c r="R105" i="26"/>
  <c r="E105" i="26"/>
  <c r="U105" i="26" s="1"/>
  <c r="S104" i="26"/>
  <c r="R104" i="26"/>
  <c r="E104" i="26"/>
  <c r="U104" i="26" s="1"/>
  <c r="S103" i="26"/>
  <c r="R103" i="26"/>
  <c r="E103" i="26"/>
  <c r="U103" i="26" s="1"/>
  <c r="S102" i="26"/>
  <c r="R102" i="26"/>
  <c r="E102" i="26"/>
  <c r="U102" i="26" s="1"/>
  <c r="S101" i="26"/>
  <c r="R101" i="26"/>
  <c r="E101" i="26"/>
  <c r="U101" i="26" s="1"/>
  <c r="S100" i="26"/>
  <c r="R100" i="26"/>
  <c r="E100" i="26"/>
  <c r="U100" i="26" s="1"/>
  <c r="S99" i="26"/>
  <c r="R99" i="26"/>
  <c r="E99" i="26"/>
  <c r="U99" i="26" s="1"/>
  <c r="T98" i="26"/>
  <c r="S98" i="26"/>
  <c r="R98" i="26"/>
  <c r="E98" i="26"/>
  <c r="U98" i="26" s="1"/>
  <c r="S97" i="26"/>
  <c r="R97" i="26"/>
  <c r="E97" i="26"/>
  <c r="U97" i="26" s="1"/>
  <c r="S96" i="26"/>
  <c r="R96" i="26"/>
  <c r="E96" i="26"/>
  <c r="U96" i="26" s="1"/>
  <c r="W95" i="26"/>
  <c r="W112" i="26" s="1"/>
  <c r="V95" i="26"/>
  <c r="V112" i="26" s="1"/>
  <c r="M95" i="26"/>
  <c r="M112" i="26" s="1"/>
  <c r="S112" i="26" s="1"/>
  <c r="L95" i="26"/>
  <c r="L112" i="26" s="1"/>
  <c r="R112" i="26" s="1"/>
  <c r="K95" i="26"/>
  <c r="K112" i="26" s="1"/>
  <c r="J95" i="26"/>
  <c r="J112" i="26" s="1"/>
  <c r="I95" i="26"/>
  <c r="I112" i="26" s="1"/>
  <c r="H95" i="26"/>
  <c r="H112" i="26" s="1"/>
  <c r="G95" i="26"/>
  <c r="G112" i="26" s="1"/>
  <c r="F95" i="26"/>
  <c r="F112" i="26" s="1"/>
  <c r="D95" i="26"/>
  <c r="D112" i="26" s="1"/>
  <c r="C95" i="26"/>
  <c r="C112" i="26" s="1"/>
  <c r="B95" i="26"/>
  <c r="B112" i="26" s="1"/>
  <c r="W113" i="27"/>
  <c r="V113" i="27"/>
  <c r="Q113" i="27"/>
  <c r="P113" i="27"/>
  <c r="O113" i="27"/>
  <c r="N113" i="27"/>
  <c r="M113" i="27"/>
  <c r="S113" i="27" s="1"/>
  <c r="L113" i="27"/>
  <c r="R113" i="27" s="1"/>
  <c r="K113" i="27"/>
  <c r="J113" i="27"/>
  <c r="I113" i="27"/>
  <c r="H113" i="27"/>
  <c r="G113" i="27"/>
  <c r="F113" i="27"/>
  <c r="E113" i="27"/>
  <c r="U113" i="27" s="1"/>
  <c r="D113" i="27"/>
  <c r="C113" i="27"/>
  <c r="B113" i="27"/>
  <c r="Q112" i="27"/>
  <c r="P112" i="27"/>
  <c r="O112" i="27"/>
  <c r="N112" i="27"/>
  <c r="U111" i="27"/>
  <c r="T111" i="27"/>
  <c r="S111" i="27"/>
  <c r="R111" i="27"/>
  <c r="T110" i="27"/>
  <c r="S110" i="27"/>
  <c r="R110" i="27"/>
  <c r="E110" i="27"/>
  <c r="U110" i="27" s="1"/>
  <c r="S109" i="27"/>
  <c r="R109" i="27"/>
  <c r="E109" i="27"/>
  <c r="U109" i="27" s="1"/>
  <c r="S108" i="27"/>
  <c r="R108" i="27"/>
  <c r="E108" i="27"/>
  <c r="U108" i="27" s="1"/>
  <c r="S107" i="27"/>
  <c r="R107" i="27"/>
  <c r="E107" i="27"/>
  <c r="T107" i="27" s="1"/>
  <c r="S106" i="27"/>
  <c r="R106" i="27"/>
  <c r="E106" i="27"/>
  <c r="U106" i="27" s="1"/>
  <c r="S105" i="27"/>
  <c r="R105" i="27"/>
  <c r="E105" i="27"/>
  <c r="U105" i="27" s="1"/>
  <c r="S104" i="27"/>
  <c r="R104" i="27"/>
  <c r="E104" i="27"/>
  <c r="U104" i="27" s="1"/>
  <c r="S103" i="27"/>
  <c r="R103" i="27"/>
  <c r="E103" i="27"/>
  <c r="T103" i="27" s="1"/>
  <c r="S102" i="27"/>
  <c r="R102" i="27"/>
  <c r="E102" i="27"/>
  <c r="U102" i="27" s="1"/>
  <c r="S101" i="27"/>
  <c r="R101" i="27"/>
  <c r="E101" i="27"/>
  <c r="U101" i="27" s="1"/>
  <c r="T100" i="27"/>
  <c r="S100" i="27"/>
  <c r="R100" i="27"/>
  <c r="E100" i="27"/>
  <c r="U100" i="27" s="1"/>
  <c r="S99" i="27"/>
  <c r="R99" i="27"/>
  <c r="E99" i="27"/>
  <c r="T99" i="27" s="1"/>
  <c r="S98" i="27"/>
  <c r="R98" i="27"/>
  <c r="E98" i="27"/>
  <c r="U98" i="27" s="1"/>
  <c r="S97" i="27"/>
  <c r="R97" i="27"/>
  <c r="E97" i="27"/>
  <c r="U97" i="27" s="1"/>
  <c r="S96" i="27"/>
  <c r="R96" i="27"/>
  <c r="E96" i="27"/>
  <c r="U96" i="27" s="1"/>
  <c r="W95" i="27"/>
  <c r="W112" i="27" s="1"/>
  <c r="V95" i="27"/>
  <c r="V112" i="27" s="1"/>
  <c r="M95" i="27"/>
  <c r="M112" i="27" s="1"/>
  <c r="S112" i="27" s="1"/>
  <c r="L95" i="27"/>
  <c r="L112" i="27" s="1"/>
  <c r="R112" i="27" s="1"/>
  <c r="K95" i="27"/>
  <c r="K112" i="27" s="1"/>
  <c r="J95" i="27"/>
  <c r="J112" i="27" s="1"/>
  <c r="I95" i="27"/>
  <c r="I112" i="27" s="1"/>
  <c r="H95" i="27"/>
  <c r="H112" i="27" s="1"/>
  <c r="G95" i="27"/>
  <c r="G112" i="27" s="1"/>
  <c r="F95" i="27"/>
  <c r="F112" i="27" s="1"/>
  <c r="D95" i="27"/>
  <c r="D112" i="27" s="1"/>
  <c r="C95" i="27"/>
  <c r="C112" i="27" s="1"/>
  <c r="B95" i="27"/>
  <c r="B112" i="27" s="1"/>
  <c r="W113" i="28"/>
  <c r="V113" i="28"/>
  <c r="Q113" i="28"/>
  <c r="P113" i="28"/>
  <c r="O113" i="28"/>
  <c r="N113" i="28"/>
  <c r="M113" i="28"/>
  <c r="S113" i="28" s="1"/>
  <c r="L113" i="28"/>
  <c r="R113" i="28" s="1"/>
  <c r="K113" i="28"/>
  <c r="J113" i="28"/>
  <c r="I113" i="28"/>
  <c r="H113" i="28"/>
  <c r="G113" i="28"/>
  <c r="F113" i="28"/>
  <c r="E113" i="28"/>
  <c r="T113" i="28" s="1"/>
  <c r="D113" i="28"/>
  <c r="C113" i="28"/>
  <c r="B113" i="28"/>
  <c r="Q112" i="28"/>
  <c r="P112" i="28"/>
  <c r="O112" i="28"/>
  <c r="N112" i="28"/>
  <c r="U111" i="28"/>
  <c r="T111" i="28"/>
  <c r="S111" i="28"/>
  <c r="R111" i="28"/>
  <c r="S110" i="28"/>
  <c r="R110" i="28"/>
  <c r="E110" i="28"/>
  <c r="U110" i="28" s="1"/>
  <c r="S109" i="28"/>
  <c r="R109" i="28"/>
  <c r="E109" i="28"/>
  <c r="U109" i="28" s="1"/>
  <c r="S108" i="28"/>
  <c r="R108" i="28"/>
  <c r="E108" i="28"/>
  <c r="T108" i="28" s="1"/>
  <c r="S107" i="28"/>
  <c r="R107" i="28"/>
  <c r="E107" i="28"/>
  <c r="U107" i="28" s="1"/>
  <c r="S106" i="28"/>
  <c r="R106" i="28"/>
  <c r="E106" i="28"/>
  <c r="U106" i="28" s="1"/>
  <c r="S105" i="28"/>
  <c r="R105" i="28"/>
  <c r="E105" i="28"/>
  <c r="U105" i="28" s="1"/>
  <c r="S104" i="28"/>
  <c r="R104" i="28"/>
  <c r="E104" i="28"/>
  <c r="T104" i="28" s="1"/>
  <c r="S103" i="28"/>
  <c r="R103" i="28"/>
  <c r="E103" i="28"/>
  <c r="U103" i="28" s="1"/>
  <c r="S102" i="28"/>
  <c r="R102" i="28"/>
  <c r="E102" i="28"/>
  <c r="U102" i="28" s="1"/>
  <c r="S101" i="28"/>
  <c r="R101" i="28"/>
  <c r="E101" i="28"/>
  <c r="U101" i="28" s="1"/>
  <c r="S100" i="28"/>
  <c r="R100" i="28"/>
  <c r="E100" i="28"/>
  <c r="T100" i="28" s="1"/>
  <c r="S99" i="28"/>
  <c r="R99" i="28"/>
  <c r="E99" i="28"/>
  <c r="U99" i="28" s="1"/>
  <c r="S98" i="28"/>
  <c r="R98" i="28"/>
  <c r="E98" i="28"/>
  <c r="U98" i="28" s="1"/>
  <c r="S97" i="28"/>
  <c r="R97" i="28"/>
  <c r="E97" i="28"/>
  <c r="U97" i="28" s="1"/>
  <c r="S96" i="28"/>
  <c r="R96" i="28"/>
  <c r="E96" i="28"/>
  <c r="T96" i="28" s="1"/>
  <c r="W95" i="28"/>
  <c r="W112" i="28" s="1"/>
  <c r="V95" i="28"/>
  <c r="V112" i="28" s="1"/>
  <c r="M95" i="28"/>
  <c r="S95" i="28" s="1"/>
  <c r="L95" i="28"/>
  <c r="R95" i="28" s="1"/>
  <c r="K95" i="28"/>
  <c r="K112" i="28" s="1"/>
  <c r="J95" i="28"/>
  <c r="J112" i="28" s="1"/>
  <c r="I95" i="28"/>
  <c r="I112" i="28" s="1"/>
  <c r="H95" i="28"/>
  <c r="H112" i="28" s="1"/>
  <c r="G95" i="28"/>
  <c r="G112" i="28" s="1"/>
  <c r="F95" i="28"/>
  <c r="F112" i="28" s="1"/>
  <c r="D95" i="28"/>
  <c r="D112" i="28" s="1"/>
  <c r="C95" i="28"/>
  <c r="C112" i="28" s="1"/>
  <c r="B95" i="28"/>
  <c r="B112" i="28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T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T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T101" i="1" s="1"/>
  <c r="T100" i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S97" i="1"/>
  <c r="R97" i="1"/>
  <c r="E97" i="1"/>
  <c r="T97" i="1" s="1"/>
  <c r="S96" i="1"/>
  <c r="R96" i="1"/>
  <c r="E96" i="1"/>
  <c r="W95" i="1"/>
  <c r="W112" i="1" s="1"/>
  <c r="V95" i="1"/>
  <c r="V112" i="1" s="1"/>
  <c r="M95" i="1"/>
  <c r="M112" i="1" s="1"/>
  <c r="S112" i="1" s="1"/>
  <c r="L95" i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E79" i="3" s="1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E79" i="5" s="1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79" i="6" s="1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E79" i="7" s="1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E79" i="9" s="1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E79" i="10" s="1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79" i="14" s="1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E79" i="18" s="1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82" i="22"/>
  <c r="E81" i="22"/>
  <c r="E80" i="22"/>
  <c r="W79" i="22"/>
  <c r="V79" i="22"/>
  <c r="M79" i="22"/>
  <c r="L79" i="22"/>
  <c r="K79" i="22"/>
  <c r="J79" i="22"/>
  <c r="I79" i="22"/>
  <c r="H79" i="22"/>
  <c r="G79" i="22"/>
  <c r="F79" i="22"/>
  <c r="E79" i="22"/>
  <c r="D79" i="22"/>
  <c r="C79" i="22"/>
  <c r="B79" i="22"/>
  <c r="A76" i="22"/>
  <c r="E83" i="23"/>
  <c r="E82" i="23"/>
  <c r="E81" i="23"/>
  <c r="E80" i="23"/>
  <c r="E79" i="23" s="1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24"/>
  <c r="E82" i="24"/>
  <c r="E81" i="24"/>
  <c r="E80" i="24"/>
  <c r="W79" i="24"/>
  <c r="V79" i="24"/>
  <c r="M79" i="24"/>
  <c r="L79" i="24"/>
  <c r="K79" i="24"/>
  <c r="J79" i="24"/>
  <c r="I79" i="24"/>
  <c r="H79" i="24"/>
  <c r="G79" i="24"/>
  <c r="F79" i="24"/>
  <c r="D79" i="24"/>
  <c r="C79" i="24"/>
  <c r="B79" i="24"/>
  <c r="A76" i="24"/>
  <c r="E83" i="25"/>
  <c r="E82" i="25"/>
  <c r="E81" i="25"/>
  <c r="E80" i="25"/>
  <c r="W79" i="25"/>
  <c r="V79" i="25"/>
  <c r="M79" i="25"/>
  <c r="L79" i="25"/>
  <c r="K79" i="25"/>
  <c r="J79" i="25"/>
  <c r="I79" i="25"/>
  <c r="H79" i="25"/>
  <c r="G79" i="25"/>
  <c r="F79" i="25"/>
  <c r="D79" i="25"/>
  <c r="C79" i="25"/>
  <c r="B79" i="25"/>
  <c r="A76" i="25"/>
  <c r="E83" i="26"/>
  <c r="E82" i="26"/>
  <c r="E79" i="26" s="1"/>
  <c r="E81" i="26"/>
  <c r="E80" i="26"/>
  <c r="W79" i="26"/>
  <c r="V79" i="26"/>
  <c r="M79" i="26"/>
  <c r="L79" i="26"/>
  <c r="K79" i="26"/>
  <c r="J79" i="26"/>
  <c r="I79" i="26"/>
  <c r="H79" i="26"/>
  <c r="G79" i="26"/>
  <c r="F79" i="26"/>
  <c r="D79" i="26"/>
  <c r="C79" i="26"/>
  <c r="B79" i="26"/>
  <c r="A76" i="26"/>
  <c r="E83" i="27"/>
  <c r="E82" i="27"/>
  <c r="E81" i="27"/>
  <c r="E80" i="27"/>
  <c r="W79" i="27"/>
  <c r="V79" i="27"/>
  <c r="M79" i="27"/>
  <c r="L79" i="27"/>
  <c r="K79" i="27"/>
  <c r="J79" i="27"/>
  <c r="I79" i="27"/>
  <c r="H79" i="27"/>
  <c r="G79" i="27"/>
  <c r="F79" i="27"/>
  <c r="D79" i="27"/>
  <c r="C79" i="27"/>
  <c r="B79" i="27"/>
  <c r="A76" i="27"/>
  <c r="E83" i="28"/>
  <c r="E82" i="28"/>
  <c r="E81" i="28"/>
  <c r="E80" i="28"/>
  <c r="W79" i="28"/>
  <c r="V79" i="28"/>
  <c r="M79" i="28"/>
  <c r="L79" i="28"/>
  <c r="K79" i="28"/>
  <c r="J79" i="28"/>
  <c r="I79" i="28"/>
  <c r="H79" i="28"/>
  <c r="G79" i="28"/>
  <c r="F79" i="28"/>
  <c r="D79" i="28"/>
  <c r="C79" i="28"/>
  <c r="B79" i="28"/>
  <c r="A76" i="28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28"/>
  <c r="R93" i="28"/>
  <c r="Q93" i="28"/>
  <c r="P93" i="28"/>
  <c r="E93" i="28"/>
  <c r="U93" i="28" s="1"/>
  <c r="S92" i="28"/>
  <c r="R92" i="28"/>
  <c r="Q92" i="28"/>
  <c r="P92" i="28"/>
  <c r="E92" i="28"/>
  <c r="T92" i="28" s="1"/>
  <c r="S91" i="28"/>
  <c r="R91" i="28"/>
  <c r="Q91" i="28"/>
  <c r="P91" i="28"/>
  <c r="E91" i="28"/>
  <c r="U91" i="28" s="1"/>
  <c r="S90" i="28"/>
  <c r="R90" i="28"/>
  <c r="Q90" i="28"/>
  <c r="P90" i="28"/>
  <c r="E90" i="28"/>
  <c r="U90" i="28" s="1"/>
  <c r="S89" i="28"/>
  <c r="R89" i="28"/>
  <c r="Q89" i="28"/>
  <c r="P89" i="28"/>
  <c r="E89" i="28"/>
  <c r="U89" i="28" s="1"/>
  <c r="S88" i="28"/>
  <c r="R88" i="28"/>
  <c r="Q88" i="28"/>
  <c r="P88" i="28"/>
  <c r="E88" i="28"/>
  <c r="T88" i="28" s="1"/>
  <c r="S87" i="28"/>
  <c r="R87" i="28"/>
  <c r="Q87" i="28"/>
  <c r="P87" i="28"/>
  <c r="E87" i="28"/>
  <c r="T86" i="28"/>
  <c r="S86" i="28"/>
  <c r="R86" i="28"/>
  <c r="Q86" i="28"/>
  <c r="P86" i="28"/>
  <c r="E86" i="28"/>
  <c r="U86" i="28" s="1"/>
  <c r="W72" i="28"/>
  <c r="V72" i="28"/>
  <c r="O72" i="28"/>
  <c r="N72" i="28"/>
  <c r="M72" i="28"/>
  <c r="L72" i="28"/>
  <c r="K72" i="28"/>
  <c r="J72" i="28"/>
  <c r="I72" i="28"/>
  <c r="H72" i="28"/>
  <c r="G72" i="28"/>
  <c r="F72" i="28"/>
  <c r="C72" i="28"/>
  <c r="B72" i="28"/>
  <c r="W71" i="28"/>
  <c r="V71" i="28"/>
  <c r="O71" i="28"/>
  <c r="N71" i="28"/>
  <c r="M71" i="28"/>
  <c r="S71" i="28" s="1"/>
  <c r="L71" i="28"/>
  <c r="K71" i="28"/>
  <c r="J71" i="28"/>
  <c r="I71" i="28"/>
  <c r="H71" i="28"/>
  <c r="G71" i="28"/>
  <c r="F71" i="28"/>
  <c r="C71" i="28"/>
  <c r="B71" i="28"/>
  <c r="E71" i="28" s="1"/>
  <c r="W70" i="28"/>
  <c r="V70" i="28"/>
  <c r="O70" i="28"/>
  <c r="N70" i="28"/>
  <c r="M70" i="28"/>
  <c r="S70" i="28" s="1"/>
  <c r="L70" i="28"/>
  <c r="K70" i="28"/>
  <c r="J70" i="28"/>
  <c r="I70" i="28"/>
  <c r="H70" i="28"/>
  <c r="G70" i="28"/>
  <c r="F70" i="28"/>
  <c r="C70" i="28"/>
  <c r="B70" i="28"/>
  <c r="E70" i="28" s="1"/>
  <c r="S69" i="28"/>
  <c r="R69" i="28"/>
  <c r="Q69" i="28"/>
  <c r="U69" i="28" s="1"/>
  <c r="P69" i="28"/>
  <c r="E69" i="28"/>
  <c r="W67" i="28"/>
  <c r="V67" i="28"/>
  <c r="O67" i="28"/>
  <c r="N67" i="28"/>
  <c r="M67" i="28"/>
  <c r="L67" i="28"/>
  <c r="K67" i="28"/>
  <c r="J67" i="28"/>
  <c r="I67" i="28"/>
  <c r="H67" i="28"/>
  <c r="G67" i="28"/>
  <c r="F67" i="28"/>
  <c r="C67" i="28"/>
  <c r="B67" i="28"/>
  <c r="W66" i="28"/>
  <c r="V66" i="28"/>
  <c r="O66" i="28"/>
  <c r="N66" i="28"/>
  <c r="M66" i="28"/>
  <c r="S66" i="28" s="1"/>
  <c r="L66" i="28"/>
  <c r="R66" i="28" s="1"/>
  <c r="K66" i="28"/>
  <c r="J66" i="28"/>
  <c r="I66" i="28"/>
  <c r="H66" i="28"/>
  <c r="G66" i="28"/>
  <c r="F66" i="28"/>
  <c r="C66" i="28"/>
  <c r="B66" i="28"/>
  <c r="E66" i="28" s="1"/>
  <c r="T65" i="28"/>
  <c r="S65" i="28"/>
  <c r="R65" i="28"/>
  <c r="Q65" i="28"/>
  <c r="P65" i="28"/>
  <c r="E65" i="28"/>
  <c r="U65" i="28" s="1"/>
  <c r="S64" i="28"/>
  <c r="R64" i="28"/>
  <c r="Q64" i="28"/>
  <c r="P64" i="28"/>
  <c r="E64" i="28"/>
  <c r="U64" i="28" s="1"/>
  <c r="U63" i="28"/>
  <c r="T63" i="28"/>
  <c r="S63" i="28"/>
  <c r="R63" i="28"/>
  <c r="Q63" i="28"/>
  <c r="P63" i="28"/>
  <c r="E63" i="28"/>
  <c r="S62" i="28"/>
  <c r="R62" i="28"/>
  <c r="Q62" i="28"/>
  <c r="P62" i="28"/>
  <c r="E62" i="28"/>
  <c r="T62" i="28" s="1"/>
  <c r="T61" i="28"/>
  <c r="S61" i="28"/>
  <c r="R61" i="28"/>
  <c r="Q61" i="28"/>
  <c r="P61" i="28"/>
  <c r="E61" i="28"/>
  <c r="U61" i="28" s="1"/>
  <c r="V59" i="28"/>
  <c r="O59" i="28"/>
  <c r="N59" i="28"/>
  <c r="M59" i="28"/>
  <c r="S59" i="28" s="1"/>
  <c r="L59" i="28"/>
  <c r="R59" i="28" s="1"/>
  <c r="K59" i="28"/>
  <c r="J59" i="28"/>
  <c r="I59" i="28"/>
  <c r="H59" i="28"/>
  <c r="G59" i="28"/>
  <c r="F59" i="28"/>
  <c r="C59" i="28"/>
  <c r="E59" i="28" s="1"/>
  <c r="B59" i="28"/>
  <c r="S58" i="28"/>
  <c r="R58" i="28"/>
  <c r="Q58" i="28"/>
  <c r="P58" i="28"/>
  <c r="E58" i="28"/>
  <c r="S57" i="28"/>
  <c r="R57" i="28"/>
  <c r="Q57" i="28"/>
  <c r="P57" i="28"/>
  <c r="E57" i="28"/>
  <c r="U57" i="28" s="1"/>
  <c r="S56" i="28"/>
  <c r="R56" i="28"/>
  <c r="Q56" i="28"/>
  <c r="P56" i="28"/>
  <c r="E56" i="28"/>
  <c r="U56" i="28" s="1"/>
  <c r="U55" i="28"/>
  <c r="T55" i="28"/>
  <c r="S55" i="28"/>
  <c r="R55" i="28"/>
  <c r="Q55" i="28"/>
  <c r="P55" i="28"/>
  <c r="E55" i="28"/>
  <c r="W53" i="28"/>
  <c r="V53" i="28"/>
  <c r="O53" i="28"/>
  <c r="N53" i="28"/>
  <c r="M53" i="28"/>
  <c r="S53" i="28" s="1"/>
  <c r="L53" i="28"/>
  <c r="R53" i="28" s="1"/>
  <c r="K53" i="28"/>
  <c r="J53" i="28"/>
  <c r="I53" i="28"/>
  <c r="H53" i="28"/>
  <c r="G53" i="28"/>
  <c r="F53" i="28"/>
  <c r="C53" i="28"/>
  <c r="B53" i="28"/>
  <c r="E53" i="28" s="1"/>
  <c r="T52" i="28"/>
  <c r="S52" i="28"/>
  <c r="R52" i="28"/>
  <c r="Q52" i="28"/>
  <c r="P52" i="28"/>
  <c r="E52" i="28"/>
  <c r="U52" i="28" s="1"/>
  <c r="S51" i="28"/>
  <c r="R51" i="28"/>
  <c r="Q51" i="28"/>
  <c r="P51" i="28"/>
  <c r="E51" i="28"/>
  <c r="U51" i="28" s="1"/>
  <c r="U50" i="28"/>
  <c r="T50" i="28"/>
  <c r="S50" i="28"/>
  <c r="R50" i="28"/>
  <c r="Q50" i="28"/>
  <c r="P50" i="28"/>
  <c r="E50" i="28"/>
  <c r="S49" i="28"/>
  <c r="R49" i="28"/>
  <c r="Q49" i="28"/>
  <c r="P49" i="28"/>
  <c r="E49" i="28"/>
  <c r="T49" i="28" s="1"/>
  <c r="T48" i="28"/>
  <c r="S48" i="28"/>
  <c r="R48" i="28"/>
  <c r="Q48" i="28"/>
  <c r="P48" i="28"/>
  <c r="E48" i="28"/>
  <c r="U48" i="28" s="1"/>
  <c r="S47" i="28"/>
  <c r="R47" i="28"/>
  <c r="Q47" i="28"/>
  <c r="P47" i="28"/>
  <c r="E47" i="28"/>
  <c r="U47" i="28" s="1"/>
  <c r="U46" i="28"/>
  <c r="T46" i="28"/>
  <c r="S46" i="28"/>
  <c r="R46" i="28"/>
  <c r="Q46" i="28"/>
  <c r="P46" i="28"/>
  <c r="E46" i="28"/>
  <c r="S45" i="28"/>
  <c r="R45" i="28"/>
  <c r="Q45" i="28"/>
  <c r="P45" i="28"/>
  <c r="E45" i="28"/>
  <c r="U45" i="28" s="1"/>
  <c r="S44" i="28"/>
  <c r="R44" i="28"/>
  <c r="Q44" i="28"/>
  <c r="P44" i="28"/>
  <c r="E44" i="28"/>
  <c r="U44" i="28" s="1"/>
  <c r="S43" i="28"/>
  <c r="R43" i="28"/>
  <c r="Q43" i="28"/>
  <c r="P43" i="28"/>
  <c r="E43" i="28"/>
  <c r="U43" i="28" s="1"/>
  <c r="U42" i="28"/>
  <c r="T42" i="28"/>
  <c r="S42" i="28"/>
  <c r="R42" i="28"/>
  <c r="Q42" i="28"/>
  <c r="P42" i="28"/>
  <c r="E42" i="28"/>
  <c r="W40" i="28"/>
  <c r="V40" i="28"/>
  <c r="O40" i="28"/>
  <c r="N40" i="28"/>
  <c r="M40" i="28"/>
  <c r="S40" i="28" s="1"/>
  <c r="L40" i="28"/>
  <c r="R40" i="28" s="1"/>
  <c r="K40" i="28"/>
  <c r="J40" i="28"/>
  <c r="I40" i="28"/>
  <c r="Q40" i="28" s="1"/>
  <c r="H40" i="28"/>
  <c r="P40" i="28" s="1"/>
  <c r="G40" i="28"/>
  <c r="F40" i="28"/>
  <c r="C40" i="28"/>
  <c r="E40" i="28" s="1"/>
  <c r="B40" i="28"/>
  <c r="S39" i="28"/>
  <c r="R39" i="28"/>
  <c r="Q39" i="28"/>
  <c r="P39" i="28"/>
  <c r="E39" i="28"/>
  <c r="U39" i="28" s="1"/>
  <c r="S38" i="28"/>
  <c r="R38" i="28"/>
  <c r="Q38" i="28"/>
  <c r="P38" i="28"/>
  <c r="E38" i="28"/>
  <c r="U38" i="28" s="1"/>
  <c r="S37" i="28"/>
  <c r="R37" i="28"/>
  <c r="Q37" i="28"/>
  <c r="P37" i="28"/>
  <c r="E37" i="28"/>
  <c r="S36" i="28"/>
  <c r="R36" i="28"/>
  <c r="Q36" i="28"/>
  <c r="P36" i="28"/>
  <c r="E36" i="28"/>
  <c r="S35" i="28"/>
  <c r="R35" i="28"/>
  <c r="Q35" i="28"/>
  <c r="P35" i="28"/>
  <c r="E35" i="28"/>
  <c r="U35" i="28" s="1"/>
  <c r="W33" i="28"/>
  <c r="V33" i="28"/>
  <c r="O33" i="28"/>
  <c r="N33" i="28"/>
  <c r="M33" i="28"/>
  <c r="L33" i="28"/>
  <c r="K33" i="28"/>
  <c r="J33" i="28"/>
  <c r="I33" i="28"/>
  <c r="H33" i="28"/>
  <c r="P33" i="28" s="1"/>
  <c r="G33" i="28"/>
  <c r="F33" i="28"/>
  <c r="C33" i="28"/>
  <c r="B33" i="28"/>
  <c r="E33" i="28" s="1"/>
  <c r="S32" i="28"/>
  <c r="R32" i="28"/>
  <c r="Q32" i="28"/>
  <c r="U32" i="28" s="1"/>
  <c r="P32" i="28"/>
  <c r="T32" i="28" s="1"/>
  <c r="E32" i="28"/>
  <c r="W30" i="28"/>
  <c r="V30" i="28"/>
  <c r="O30" i="28"/>
  <c r="N30" i="28"/>
  <c r="M30" i="28"/>
  <c r="S30" i="28" s="1"/>
  <c r="L30" i="28"/>
  <c r="R30" i="28" s="1"/>
  <c r="K30" i="28"/>
  <c r="J30" i="28"/>
  <c r="I30" i="28"/>
  <c r="H30" i="28"/>
  <c r="P30" i="28" s="1"/>
  <c r="G30" i="28"/>
  <c r="F30" i="28"/>
  <c r="C30" i="28"/>
  <c r="B30" i="28"/>
  <c r="E30" i="28" s="1"/>
  <c r="S29" i="28"/>
  <c r="R29" i="28"/>
  <c r="Q29" i="28"/>
  <c r="P29" i="28"/>
  <c r="E29" i="28"/>
  <c r="U29" i="28" s="1"/>
  <c r="S28" i="28"/>
  <c r="R28" i="28"/>
  <c r="Q28" i="28"/>
  <c r="P28" i="28"/>
  <c r="E28" i="28"/>
  <c r="U28" i="28" s="1"/>
  <c r="U27" i="28"/>
  <c r="T27" i="28"/>
  <c r="S27" i="28"/>
  <c r="R27" i="28"/>
  <c r="Q27" i="28"/>
  <c r="P27" i="28"/>
  <c r="E27" i="28"/>
  <c r="U26" i="28"/>
  <c r="T26" i="28"/>
  <c r="S26" i="28"/>
  <c r="R26" i="28"/>
  <c r="Q26" i="28"/>
  <c r="P26" i="28"/>
  <c r="E26" i="28"/>
  <c r="W24" i="28"/>
  <c r="V24" i="28"/>
  <c r="S24" i="28"/>
  <c r="O24" i="28"/>
  <c r="N24" i="28"/>
  <c r="M24" i="28"/>
  <c r="L24" i="28"/>
  <c r="R24" i="28" s="1"/>
  <c r="K24" i="28"/>
  <c r="J24" i="28"/>
  <c r="I24" i="28"/>
  <c r="Q24" i="28" s="1"/>
  <c r="H24" i="28"/>
  <c r="G24" i="28"/>
  <c r="F24" i="28"/>
  <c r="C24" i="28"/>
  <c r="B24" i="28"/>
  <c r="E24" i="28" s="1"/>
  <c r="S23" i="28"/>
  <c r="R23" i="28"/>
  <c r="Q23" i="28"/>
  <c r="P23" i="28"/>
  <c r="E23" i="28"/>
  <c r="U23" i="28" s="1"/>
  <c r="S22" i="28"/>
  <c r="R22" i="28"/>
  <c r="Q22" i="28"/>
  <c r="P22" i="28"/>
  <c r="E22" i="28"/>
  <c r="S21" i="28"/>
  <c r="R21" i="28"/>
  <c r="Q21" i="28"/>
  <c r="P21" i="28"/>
  <c r="E21" i="28"/>
  <c r="S20" i="28"/>
  <c r="R20" i="28"/>
  <c r="Q20" i="28"/>
  <c r="P20" i="28"/>
  <c r="E20" i="28"/>
  <c r="T20" i="28" s="1"/>
  <c r="S19" i="28"/>
  <c r="R19" i="28"/>
  <c r="Q19" i="28"/>
  <c r="P19" i="28"/>
  <c r="E19" i="28"/>
  <c r="U19" i="28" s="1"/>
  <c r="S18" i="28"/>
  <c r="R18" i="28"/>
  <c r="Q18" i="28"/>
  <c r="P18" i="28"/>
  <c r="E18" i="28"/>
  <c r="S17" i="28"/>
  <c r="R17" i="28"/>
  <c r="Q17" i="28"/>
  <c r="P17" i="28"/>
  <c r="E17" i="28"/>
  <c r="W15" i="28"/>
  <c r="V15" i="28"/>
  <c r="O15" i="28"/>
  <c r="N15" i="28"/>
  <c r="M15" i="28"/>
  <c r="L15" i="28"/>
  <c r="K15" i="28"/>
  <c r="J15" i="28"/>
  <c r="I15" i="28"/>
  <c r="H15" i="28"/>
  <c r="G15" i="28"/>
  <c r="F15" i="28"/>
  <c r="C15" i="28"/>
  <c r="B15" i="28"/>
  <c r="S14" i="28"/>
  <c r="R14" i="28"/>
  <c r="Q14" i="28"/>
  <c r="P14" i="28"/>
  <c r="E14" i="28"/>
  <c r="U14" i="28" s="1"/>
  <c r="T13" i="28"/>
  <c r="S13" i="28"/>
  <c r="R13" i="28"/>
  <c r="Q13" i="28"/>
  <c r="P13" i="28"/>
  <c r="E13" i="28"/>
  <c r="U13" i="28" s="1"/>
  <c r="S12" i="28"/>
  <c r="R12" i="28"/>
  <c r="Q12" i="28"/>
  <c r="P12" i="28"/>
  <c r="E12" i="28"/>
  <c r="S11" i="28"/>
  <c r="R11" i="28"/>
  <c r="Q11" i="28"/>
  <c r="P11" i="28"/>
  <c r="E11" i="28"/>
  <c r="T11" i="28" s="1"/>
  <c r="S10" i="28"/>
  <c r="R10" i="28"/>
  <c r="Q10" i="28"/>
  <c r="P10" i="28"/>
  <c r="E10" i="28"/>
  <c r="T9" i="28"/>
  <c r="S9" i="28"/>
  <c r="R9" i="28"/>
  <c r="Q9" i="28"/>
  <c r="P9" i="28"/>
  <c r="E9" i="28"/>
  <c r="U9" i="28" s="1"/>
  <c r="S93" i="27"/>
  <c r="R93" i="27"/>
  <c r="Q93" i="27"/>
  <c r="P93" i="27"/>
  <c r="E93" i="27"/>
  <c r="S92" i="27"/>
  <c r="R92" i="27"/>
  <c r="Q92" i="27"/>
  <c r="P92" i="27"/>
  <c r="E92" i="27"/>
  <c r="T92" i="27" s="1"/>
  <c r="S91" i="27"/>
  <c r="R91" i="27"/>
  <c r="Q91" i="27"/>
  <c r="P91" i="27"/>
  <c r="E91" i="27"/>
  <c r="U91" i="27" s="1"/>
  <c r="T90" i="27"/>
  <c r="S90" i="27"/>
  <c r="R90" i="27"/>
  <c r="Q90" i="27"/>
  <c r="P90" i="27"/>
  <c r="E90" i="27"/>
  <c r="U90" i="27" s="1"/>
  <c r="S89" i="27"/>
  <c r="R89" i="27"/>
  <c r="Q89" i="27"/>
  <c r="P89" i="27"/>
  <c r="E89" i="27"/>
  <c r="S88" i="27"/>
  <c r="R88" i="27"/>
  <c r="Q88" i="27"/>
  <c r="P88" i="27"/>
  <c r="E88" i="27"/>
  <c r="T88" i="27" s="1"/>
  <c r="S87" i="27"/>
  <c r="R87" i="27"/>
  <c r="Q87" i="27"/>
  <c r="P87" i="27"/>
  <c r="E87" i="27"/>
  <c r="U87" i="27" s="1"/>
  <c r="T86" i="27"/>
  <c r="S86" i="27"/>
  <c r="R86" i="27"/>
  <c r="Q86" i="27"/>
  <c r="P86" i="27"/>
  <c r="E86" i="27"/>
  <c r="U86" i="27" s="1"/>
  <c r="W72" i="27"/>
  <c r="V72" i="27"/>
  <c r="O72" i="27"/>
  <c r="N72" i="27"/>
  <c r="M72" i="27"/>
  <c r="S72" i="27" s="1"/>
  <c r="L72" i="27"/>
  <c r="R72" i="27" s="1"/>
  <c r="K72" i="27"/>
  <c r="J72" i="27"/>
  <c r="I72" i="27"/>
  <c r="H72" i="27"/>
  <c r="G72" i="27"/>
  <c r="F72" i="27"/>
  <c r="C72" i="27"/>
  <c r="B72" i="27"/>
  <c r="W71" i="27"/>
  <c r="V71" i="27"/>
  <c r="O71" i="27"/>
  <c r="N71" i="27"/>
  <c r="M71" i="27"/>
  <c r="S71" i="27" s="1"/>
  <c r="L71" i="27"/>
  <c r="K71" i="27"/>
  <c r="J71" i="27"/>
  <c r="I71" i="27"/>
  <c r="H71" i="27"/>
  <c r="G71" i="27"/>
  <c r="F71" i="27"/>
  <c r="C71" i="27"/>
  <c r="B71" i="27"/>
  <c r="E71" i="27" s="1"/>
  <c r="W70" i="27"/>
  <c r="V70" i="27"/>
  <c r="O70" i="27"/>
  <c r="N70" i="27"/>
  <c r="M70" i="27"/>
  <c r="S70" i="27" s="1"/>
  <c r="L70" i="27"/>
  <c r="K70" i="27"/>
  <c r="J70" i="27"/>
  <c r="I70" i="27"/>
  <c r="Q70" i="27" s="1"/>
  <c r="H70" i="27"/>
  <c r="G70" i="27"/>
  <c r="F70" i="27"/>
  <c r="C70" i="27"/>
  <c r="B70" i="27"/>
  <c r="S69" i="27"/>
  <c r="R69" i="27"/>
  <c r="Q69" i="27"/>
  <c r="U69" i="27" s="1"/>
  <c r="P69" i="27"/>
  <c r="E69" i="27"/>
  <c r="W67" i="27"/>
  <c r="V67" i="27"/>
  <c r="O67" i="27"/>
  <c r="N67" i="27"/>
  <c r="M67" i="27"/>
  <c r="S67" i="27" s="1"/>
  <c r="L67" i="27"/>
  <c r="K67" i="27"/>
  <c r="J67" i="27"/>
  <c r="I67" i="27"/>
  <c r="H67" i="27"/>
  <c r="G67" i="27"/>
  <c r="F67" i="27"/>
  <c r="C67" i="27"/>
  <c r="B67" i="27"/>
  <c r="W66" i="27"/>
  <c r="V66" i="27"/>
  <c r="O66" i="27"/>
  <c r="N66" i="27"/>
  <c r="M66" i="27"/>
  <c r="S66" i="27" s="1"/>
  <c r="L66" i="27"/>
  <c r="R66" i="27" s="1"/>
  <c r="K66" i="27"/>
  <c r="J66" i="27"/>
  <c r="I66" i="27"/>
  <c r="H66" i="27"/>
  <c r="G66" i="27"/>
  <c r="F66" i="27"/>
  <c r="C66" i="27"/>
  <c r="B66" i="27"/>
  <c r="E66" i="27" s="1"/>
  <c r="S65" i="27"/>
  <c r="R65" i="27"/>
  <c r="Q65" i="27"/>
  <c r="P65" i="27"/>
  <c r="E65" i="27"/>
  <c r="U65" i="27" s="1"/>
  <c r="T64" i="27"/>
  <c r="S64" i="27"/>
  <c r="R64" i="27"/>
  <c r="Q64" i="27"/>
  <c r="P64" i="27"/>
  <c r="E64" i="27"/>
  <c r="U64" i="27" s="1"/>
  <c r="U63" i="27"/>
  <c r="T63" i="27"/>
  <c r="S63" i="27"/>
  <c r="R63" i="27"/>
  <c r="Q63" i="27"/>
  <c r="P63" i="27"/>
  <c r="E63" i="27"/>
  <c r="S62" i="27"/>
  <c r="R62" i="27"/>
  <c r="Q62" i="27"/>
  <c r="P62" i="27"/>
  <c r="E62" i="27"/>
  <c r="T62" i="27" s="1"/>
  <c r="S61" i="27"/>
  <c r="R61" i="27"/>
  <c r="Q61" i="27"/>
  <c r="P61" i="27"/>
  <c r="E61" i="27"/>
  <c r="U61" i="27" s="1"/>
  <c r="V59" i="27"/>
  <c r="O59" i="27"/>
  <c r="N59" i="27"/>
  <c r="M59" i="27"/>
  <c r="S59" i="27" s="1"/>
  <c r="L59" i="27"/>
  <c r="R59" i="27" s="1"/>
  <c r="K59" i="27"/>
  <c r="J59" i="27"/>
  <c r="I59" i="27"/>
  <c r="Q59" i="27" s="1"/>
  <c r="H59" i="27"/>
  <c r="G59" i="27"/>
  <c r="F59" i="27"/>
  <c r="C59" i="27"/>
  <c r="B59" i="27"/>
  <c r="S58" i="27"/>
  <c r="R58" i="27"/>
  <c r="Q58" i="27"/>
  <c r="P58" i="27"/>
  <c r="E58" i="27"/>
  <c r="T58" i="27" s="1"/>
  <c r="S57" i="27"/>
  <c r="R57" i="27"/>
  <c r="Q57" i="27"/>
  <c r="P57" i="27"/>
  <c r="E57" i="27"/>
  <c r="U57" i="27" s="1"/>
  <c r="U56" i="27"/>
  <c r="T56" i="27"/>
  <c r="S56" i="27"/>
  <c r="R56" i="27"/>
  <c r="Q56" i="27"/>
  <c r="P56" i="27"/>
  <c r="E56" i="27"/>
  <c r="T55" i="27"/>
  <c r="S55" i="27"/>
  <c r="R55" i="27"/>
  <c r="Q55" i="27"/>
  <c r="P55" i="27"/>
  <c r="E55" i="27"/>
  <c r="U55" i="27" s="1"/>
  <c r="W53" i="27"/>
  <c r="V53" i="27"/>
  <c r="O53" i="27"/>
  <c r="N53" i="27"/>
  <c r="M53" i="27"/>
  <c r="S53" i="27" s="1"/>
  <c r="L53" i="27"/>
  <c r="R53" i="27" s="1"/>
  <c r="K53" i="27"/>
  <c r="J53" i="27"/>
  <c r="I53" i="27"/>
  <c r="H53" i="27"/>
  <c r="G53" i="27"/>
  <c r="F53" i="27"/>
  <c r="C53" i="27"/>
  <c r="B53" i="27"/>
  <c r="S52" i="27"/>
  <c r="R52" i="27"/>
  <c r="Q52" i="27"/>
  <c r="P52" i="27"/>
  <c r="E52" i="27"/>
  <c r="U52" i="27" s="1"/>
  <c r="U51" i="27"/>
  <c r="T51" i="27"/>
  <c r="S51" i="27"/>
  <c r="R51" i="27"/>
  <c r="Q51" i="27"/>
  <c r="P51" i="27"/>
  <c r="E51" i="27"/>
  <c r="U50" i="27"/>
  <c r="T50" i="27"/>
  <c r="S50" i="27"/>
  <c r="R50" i="27"/>
  <c r="Q50" i="27"/>
  <c r="P50" i="27"/>
  <c r="E50" i="27"/>
  <c r="S49" i="27"/>
  <c r="R49" i="27"/>
  <c r="Q49" i="27"/>
  <c r="P49" i="27"/>
  <c r="E49" i="27"/>
  <c r="T49" i="27" s="1"/>
  <c r="S48" i="27"/>
  <c r="R48" i="27"/>
  <c r="Q48" i="27"/>
  <c r="P48" i="27"/>
  <c r="E48" i="27"/>
  <c r="U48" i="27" s="1"/>
  <c r="U47" i="27"/>
  <c r="T47" i="27"/>
  <c r="S47" i="27"/>
  <c r="R47" i="27"/>
  <c r="Q47" i="27"/>
  <c r="P47" i="27"/>
  <c r="E47" i="27"/>
  <c r="U46" i="27"/>
  <c r="T46" i="27"/>
  <c r="S46" i="27"/>
  <c r="R46" i="27"/>
  <c r="Q46" i="27"/>
  <c r="P46" i="27"/>
  <c r="E46" i="27"/>
  <c r="S45" i="27"/>
  <c r="R45" i="27"/>
  <c r="Q45" i="27"/>
  <c r="P45" i="27"/>
  <c r="E45" i="27"/>
  <c r="T45" i="27" s="1"/>
  <c r="S44" i="27"/>
  <c r="R44" i="27"/>
  <c r="Q44" i="27"/>
  <c r="P44" i="27"/>
  <c r="E44" i="27"/>
  <c r="U44" i="27" s="1"/>
  <c r="U43" i="27"/>
  <c r="T43" i="27"/>
  <c r="S43" i="27"/>
  <c r="R43" i="27"/>
  <c r="Q43" i="27"/>
  <c r="P43" i="27"/>
  <c r="E43" i="27"/>
  <c r="U42" i="27"/>
  <c r="T42" i="27"/>
  <c r="S42" i="27"/>
  <c r="R42" i="27"/>
  <c r="Q42" i="27"/>
  <c r="P42" i="27"/>
  <c r="E42" i="27"/>
  <c r="W40" i="27"/>
  <c r="V40" i="27"/>
  <c r="O40" i="27"/>
  <c r="N40" i="27"/>
  <c r="M40" i="27"/>
  <c r="S40" i="27" s="1"/>
  <c r="L40" i="27"/>
  <c r="K40" i="27"/>
  <c r="J40" i="27"/>
  <c r="I40" i="27"/>
  <c r="H40" i="27"/>
  <c r="G40" i="27"/>
  <c r="F40" i="27"/>
  <c r="C40" i="27"/>
  <c r="B40" i="27"/>
  <c r="S39" i="27"/>
  <c r="R39" i="27"/>
  <c r="Q39" i="27"/>
  <c r="P39" i="27"/>
  <c r="E39" i="27"/>
  <c r="U39" i="27" s="1"/>
  <c r="U38" i="27"/>
  <c r="T38" i="27"/>
  <c r="S38" i="27"/>
  <c r="R38" i="27"/>
  <c r="Q38" i="27"/>
  <c r="P38" i="27"/>
  <c r="E38" i="27"/>
  <c r="T37" i="27"/>
  <c r="S37" i="27"/>
  <c r="R37" i="27"/>
  <c r="Q37" i="27"/>
  <c r="P37" i="27"/>
  <c r="E37" i="27"/>
  <c r="U37" i="27" s="1"/>
  <c r="S36" i="27"/>
  <c r="R36" i="27"/>
  <c r="Q36" i="27"/>
  <c r="P36" i="27"/>
  <c r="E36" i="27"/>
  <c r="S35" i="27"/>
  <c r="R35" i="27"/>
  <c r="Q35" i="27"/>
  <c r="P35" i="27"/>
  <c r="E35" i="27"/>
  <c r="W33" i="27"/>
  <c r="V33" i="27"/>
  <c r="O33" i="27"/>
  <c r="N33" i="27"/>
  <c r="M33" i="27"/>
  <c r="S33" i="27" s="1"/>
  <c r="L33" i="27"/>
  <c r="R33" i="27" s="1"/>
  <c r="K33" i="27"/>
  <c r="J33" i="27"/>
  <c r="I33" i="27"/>
  <c r="Q33" i="27" s="1"/>
  <c r="H33" i="27"/>
  <c r="G33" i="27"/>
  <c r="F33" i="27"/>
  <c r="E33" i="27"/>
  <c r="C33" i="27"/>
  <c r="B33" i="27"/>
  <c r="S32" i="27"/>
  <c r="R32" i="27"/>
  <c r="Q32" i="27"/>
  <c r="U32" i="27" s="1"/>
  <c r="P32" i="27"/>
  <c r="T32" i="27" s="1"/>
  <c r="E32" i="27"/>
  <c r="W30" i="27"/>
  <c r="V30" i="27"/>
  <c r="O30" i="27"/>
  <c r="N30" i="27"/>
  <c r="M30" i="27"/>
  <c r="S30" i="27" s="1"/>
  <c r="L30" i="27"/>
  <c r="R30" i="27" s="1"/>
  <c r="K30" i="27"/>
  <c r="J30" i="27"/>
  <c r="I30" i="27"/>
  <c r="H30" i="27"/>
  <c r="G30" i="27"/>
  <c r="F30" i="27"/>
  <c r="C30" i="27"/>
  <c r="B30" i="27"/>
  <c r="E30" i="27" s="1"/>
  <c r="S29" i="27"/>
  <c r="R29" i="27"/>
  <c r="Q29" i="27"/>
  <c r="P29" i="27"/>
  <c r="E29" i="27"/>
  <c r="U29" i="27" s="1"/>
  <c r="U28" i="27"/>
  <c r="T28" i="27"/>
  <c r="S28" i="27"/>
  <c r="R28" i="27"/>
  <c r="Q28" i="27"/>
  <c r="P28" i="27"/>
  <c r="E28" i="27"/>
  <c r="U27" i="27"/>
  <c r="T27" i="27"/>
  <c r="S27" i="27"/>
  <c r="R27" i="27"/>
  <c r="Q27" i="27"/>
  <c r="P27" i="27"/>
  <c r="E27" i="27"/>
  <c r="S26" i="27"/>
  <c r="R26" i="27"/>
  <c r="Q26" i="27"/>
  <c r="P26" i="27"/>
  <c r="E26" i="27"/>
  <c r="T26" i="27" s="1"/>
  <c r="W24" i="27"/>
  <c r="V24" i="27"/>
  <c r="O24" i="27"/>
  <c r="N24" i="27"/>
  <c r="M24" i="27"/>
  <c r="S24" i="27" s="1"/>
  <c r="L24" i="27"/>
  <c r="R24" i="27" s="1"/>
  <c r="K24" i="27"/>
  <c r="J24" i="27"/>
  <c r="I24" i="27"/>
  <c r="H24" i="27"/>
  <c r="G24" i="27"/>
  <c r="F24" i="27"/>
  <c r="C24" i="27"/>
  <c r="B24" i="27"/>
  <c r="E24" i="27" s="1"/>
  <c r="T23" i="27"/>
  <c r="S23" i="27"/>
  <c r="R23" i="27"/>
  <c r="Q23" i="27"/>
  <c r="P23" i="27"/>
  <c r="E23" i="27"/>
  <c r="U23" i="27" s="1"/>
  <c r="S22" i="27"/>
  <c r="R22" i="27"/>
  <c r="Q22" i="27"/>
  <c r="P22" i="27"/>
  <c r="E22" i="27"/>
  <c r="T22" i="27" s="1"/>
  <c r="S21" i="27"/>
  <c r="R21" i="27"/>
  <c r="Q21" i="27"/>
  <c r="P21" i="27"/>
  <c r="E21" i="27"/>
  <c r="T21" i="27" s="1"/>
  <c r="S20" i="27"/>
  <c r="R20" i="27"/>
  <c r="Q20" i="27"/>
  <c r="P20" i="27"/>
  <c r="E20" i="27"/>
  <c r="U20" i="27" s="1"/>
  <c r="T19" i="27"/>
  <c r="S19" i="27"/>
  <c r="R19" i="27"/>
  <c r="Q19" i="27"/>
  <c r="P19" i="27"/>
  <c r="E19" i="27"/>
  <c r="U19" i="27" s="1"/>
  <c r="U18" i="27"/>
  <c r="S18" i="27"/>
  <c r="R18" i="27"/>
  <c r="Q18" i="27"/>
  <c r="P18" i="27"/>
  <c r="E18" i="27"/>
  <c r="T18" i="27" s="1"/>
  <c r="S17" i="27"/>
  <c r="R17" i="27"/>
  <c r="Q17" i="27"/>
  <c r="P17" i="27"/>
  <c r="E17" i="27"/>
  <c r="T17" i="27" s="1"/>
  <c r="W15" i="27"/>
  <c r="V15" i="27"/>
  <c r="S15" i="27"/>
  <c r="O15" i="27"/>
  <c r="N15" i="27"/>
  <c r="R15" i="27" s="1"/>
  <c r="M15" i="27"/>
  <c r="L15" i="27"/>
  <c r="K15" i="27"/>
  <c r="J15" i="27"/>
  <c r="I15" i="27"/>
  <c r="Q15" i="27" s="1"/>
  <c r="H15" i="27"/>
  <c r="P15" i="27" s="1"/>
  <c r="G15" i="27"/>
  <c r="F15" i="27"/>
  <c r="C15" i="27"/>
  <c r="B15" i="27"/>
  <c r="E15" i="27" s="1"/>
  <c r="U14" i="27"/>
  <c r="T14" i="27"/>
  <c r="S14" i="27"/>
  <c r="R14" i="27"/>
  <c r="Q14" i="27"/>
  <c r="P14" i="27"/>
  <c r="E14" i="27"/>
  <c r="S13" i="27"/>
  <c r="R13" i="27"/>
  <c r="Q13" i="27"/>
  <c r="P13" i="27"/>
  <c r="E13" i="27"/>
  <c r="T13" i="27" s="1"/>
  <c r="S12" i="27"/>
  <c r="R12" i="27"/>
  <c r="Q12" i="27"/>
  <c r="P12" i="27"/>
  <c r="E12" i="27"/>
  <c r="T12" i="27" s="1"/>
  <c r="S11" i="27"/>
  <c r="R11" i="27"/>
  <c r="Q11" i="27"/>
  <c r="P11" i="27"/>
  <c r="E11" i="27"/>
  <c r="U11" i="27" s="1"/>
  <c r="S10" i="27"/>
  <c r="R10" i="27"/>
  <c r="Q10" i="27"/>
  <c r="U10" i="27" s="1"/>
  <c r="P10" i="27"/>
  <c r="T10" i="27" s="1"/>
  <c r="E10" i="27"/>
  <c r="S9" i="27"/>
  <c r="R9" i="27"/>
  <c r="Q9" i="27"/>
  <c r="P9" i="27"/>
  <c r="E9" i="27"/>
  <c r="S93" i="26"/>
  <c r="R93" i="26"/>
  <c r="Q93" i="26"/>
  <c r="P93" i="26"/>
  <c r="E93" i="26"/>
  <c r="T93" i="26" s="1"/>
  <c r="S92" i="26"/>
  <c r="R92" i="26"/>
  <c r="Q92" i="26"/>
  <c r="P92" i="26"/>
  <c r="E92" i="26"/>
  <c r="U92" i="26" s="1"/>
  <c r="T91" i="26"/>
  <c r="S91" i="26"/>
  <c r="R91" i="26"/>
  <c r="Q91" i="26"/>
  <c r="P91" i="26"/>
  <c r="E91" i="26"/>
  <c r="U91" i="26" s="1"/>
  <c r="U90" i="26"/>
  <c r="S90" i="26"/>
  <c r="R90" i="26"/>
  <c r="Q90" i="26"/>
  <c r="P90" i="26"/>
  <c r="E90" i="26"/>
  <c r="T90" i="26" s="1"/>
  <c r="S89" i="26"/>
  <c r="R89" i="26"/>
  <c r="Q89" i="26"/>
  <c r="P89" i="26"/>
  <c r="E89" i="26"/>
  <c r="T89" i="26" s="1"/>
  <c r="S88" i="26"/>
  <c r="R88" i="26"/>
  <c r="Q88" i="26"/>
  <c r="P88" i="26"/>
  <c r="E88" i="26"/>
  <c r="U88" i="26" s="1"/>
  <c r="T87" i="26"/>
  <c r="S87" i="26"/>
  <c r="R87" i="26"/>
  <c r="Q87" i="26"/>
  <c r="P87" i="26"/>
  <c r="E87" i="26"/>
  <c r="U87" i="26" s="1"/>
  <c r="S86" i="26"/>
  <c r="R86" i="26"/>
  <c r="Q86" i="26"/>
  <c r="P86" i="26"/>
  <c r="E86" i="26"/>
  <c r="T86" i="26" s="1"/>
  <c r="W72" i="26"/>
  <c r="V72" i="26"/>
  <c r="O72" i="26"/>
  <c r="N72" i="26"/>
  <c r="M72" i="26"/>
  <c r="S72" i="26" s="1"/>
  <c r="L72" i="26"/>
  <c r="K72" i="26"/>
  <c r="J72" i="26"/>
  <c r="I72" i="26"/>
  <c r="H72" i="26"/>
  <c r="G72" i="26"/>
  <c r="F72" i="26"/>
  <c r="C72" i="26"/>
  <c r="B72" i="26"/>
  <c r="W71" i="26"/>
  <c r="V71" i="26"/>
  <c r="O71" i="26"/>
  <c r="N71" i="26"/>
  <c r="M71" i="26"/>
  <c r="S71" i="26" s="1"/>
  <c r="L71" i="26"/>
  <c r="K71" i="26"/>
  <c r="J71" i="26"/>
  <c r="I71" i="26"/>
  <c r="Q71" i="26" s="1"/>
  <c r="H71" i="26"/>
  <c r="G71" i="26"/>
  <c r="F71" i="26"/>
  <c r="C71" i="26"/>
  <c r="B71" i="26"/>
  <c r="W70" i="26"/>
  <c r="V70" i="26"/>
  <c r="O70" i="26"/>
  <c r="N70" i="26"/>
  <c r="R70" i="26" s="1"/>
  <c r="M70" i="26"/>
  <c r="S70" i="26" s="1"/>
  <c r="L70" i="26"/>
  <c r="K70" i="26"/>
  <c r="J70" i="26"/>
  <c r="I70" i="26"/>
  <c r="H70" i="26"/>
  <c r="P70" i="26" s="1"/>
  <c r="G70" i="26"/>
  <c r="F70" i="26"/>
  <c r="E70" i="26"/>
  <c r="C70" i="26"/>
  <c r="B70" i="26"/>
  <c r="S69" i="26"/>
  <c r="R69" i="26"/>
  <c r="Q69" i="26"/>
  <c r="U69" i="26" s="1"/>
  <c r="P69" i="26"/>
  <c r="T69" i="26" s="1"/>
  <c r="E69" i="26"/>
  <c r="W67" i="26"/>
  <c r="V67" i="26"/>
  <c r="O67" i="26"/>
  <c r="N67" i="26"/>
  <c r="M67" i="26"/>
  <c r="S67" i="26" s="1"/>
  <c r="L67" i="26"/>
  <c r="K67" i="26"/>
  <c r="J67" i="26"/>
  <c r="I67" i="26"/>
  <c r="H67" i="26"/>
  <c r="G67" i="26"/>
  <c r="F67" i="26"/>
  <c r="C67" i="26"/>
  <c r="B67" i="26"/>
  <c r="W66" i="26"/>
  <c r="V66" i="26"/>
  <c r="S66" i="26"/>
  <c r="O66" i="26"/>
  <c r="N66" i="26"/>
  <c r="M66" i="26"/>
  <c r="L66" i="26"/>
  <c r="R66" i="26" s="1"/>
  <c r="K66" i="26"/>
  <c r="J66" i="26"/>
  <c r="I66" i="26"/>
  <c r="H66" i="26"/>
  <c r="G66" i="26"/>
  <c r="F66" i="26"/>
  <c r="C66" i="26"/>
  <c r="B66" i="26"/>
  <c r="E66" i="26" s="1"/>
  <c r="U65" i="26"/>
  <c r="S65" i="26"/>
  <c r="R65" i="26"/>
  <c r="Q65" i="26"/>
  <c r="P65" i="26"/>
  <c r="E65" i="26"/>
  <c r="T65" i="26" s="1"/>
  <c r="U64" i="26"/>
  <c r="T64" i="26"/>
  <c r="S64" i="26"/>
  <c r="R64" i="26"/>
  <c r="Q64" i="26"/>
  <c r="P64" i="26"/>
  <c r="E64" i="26"/>
  <c r="S63" i="26"/>
  <c r="R63" i="26"/>
  <c r="Q63" i="26"/>
  <c r="P63" i="26"/>
  <c r="E63" i="26"/>
  <c r="T63" i="26" s="1"/>
  <c r="S62" i="26"/>
  <c r="R62" i="26"/>
  <c r="Q62" i="26"/>
  <c r="P62" i="26"/>
  <c r="E62" i="26"/>
  <c r="U62" i="26" s="1"/>
  <c r="U61" i="26"/>
  <c r="S61" i="26"/>
  <c r="R61" i="26"/>
  <c r="Q61" i="26"/>
  <c r="P61" i="26"/>
  <c r="E61" i="26"/>
  <c r="T61" i="26" s="1"/>
  <c r="V59" i="26"/>
  <c r="O59" i="26"/>
  <c r="N59" i="26"/>
  <c r="M59" i="26"/>
  <c r="S59" i="26" s="1"/>
  <c r="L59" i="26"/>
  <c r="R59" i="26" s="1"/>
  <c r="K59" i="26"/>
  <c r="J59" i="26"/>
  <c r="I59" i="26"/>
  <c r="H59" i="26"/>
  <c r="G59" i="26"/>
  <c r="F59" i="26"/>
  <c r="C59" i="26"/>
  <c r="B59" i="26"/>
  <c r="S58" i="26"/>
  <c r="R58" i="26"/>
  <c r="Q58" i="26"/>
  <c r="P58" i="26"/>
  <c r="E58" i="26"/>
  <c r="U58" i="26" s="1"/>
  <c r="T57" i="26"/>
  <c r="S57" i="26"/>
  <c r="R57" i="26"/>
  <c r="Q57" i="26"/>
  <c r="P57" i="26"/>
  <c r="E57" i="26"/>
  <c r="U57" i="26" s="1"/>
  <c r="U56" i="26"/>
  <c r="S56" i="26"/>
  <c r="R56" i="26"/>
  <c r="Q56" i="26"/>
  <c r="P56" i="26"/>
  <c r="E56" i="26"/>
  <c r="T56" i="26" s="1"/>
  <c r="S55" i="26"/>
  <c r="R55" i="26"/>
  <c r="Q55" i="26"/>
  <c r="P55" i="26"/>
  <c r="E55" i="26"/>
  <c r="T55" i="26" s="1"/>
  <c r="W53" i="26"/>
  <c r="V53" i="26"/>
  <c r="O53" i="26"/>
  <c r="N53" i="26"/>
  <c r="M53" i="26"/>
  <c r="S53" i="26" s="1"/>
  <c r="L53" i="26"/>
  <c r="R53" i="26" s="1"/>
  <c r="K53" i="26"/>
  <c r="J53" i="26"/>
  <c r="I53" i="26"/>
  <c r="H53" i="26"/>
  <c r="G53" i="26"/>
  <c r="F53" i="26"/>
  <c r="C53" i="26"/>
  <c r="B53" i="26"/>
  <c r="U52" i="26"/>
  <c r="S52" i="26"/>
  <c r="R52" i="26"/>
  <c r="Q52" i="26"/>
  <c r="P52" i="26"/>
  <c r="E52" i="26"/>
  <c r="T52" i="26" s="1"/>
  <c r="S51" i="26"/>
  <c r="R51" i="26"/>
  <c r="Q51" i="26"/>
  <c r="P51" i="26"/>
  <c r="E51" i="26"/>
  <c r="U51" i="26" s="1"/>
  <c r="S50" i="26"/>
  <c r="R50" i="26"/>
  <c r="Q50" i="26"/>
  <c r="P50" i="26"/>
  <c r="E50" i="26"/>
  <c r="T50" i="26" s="1"/>
  <c r="S49" i="26"/>
  <c r="R49" i="26"/>
  <c r="Q49" i="26"/>
  <c r="P49" i="26"/>
  <c r="E49" i="26"/>
  <c r="U49" i="26" s="1"/>
  <c r="S48" i="26"/>
  <c r="R48" i="26"/>
  <c r="Q48" i="26"/>
  <c r="P48" i="26"/>
  <c r="E48" i="26"/>
  <c r="T48" i="26" s="1"/>
  <c r="S47" i="26"/>
  <c r="R47" i="26"/>
  <c r="Q47" i="26"/>
  <c r="P47" i="26"/>
  <c r="E47" i="26"/>
  <c r="U47" i="26" s="1"/>
  <c r="S46" i="26"/>
  <c r="R46" i="26"/>
  <c r="Q46" i="26"/>
  <c r="P46" i="26"/>
  <c r="E46" i="26"/>
  <c r="T46" i="26" s="1"/>
  <c r="S45" i="26"/>
  <c r="R45" i="26"/>
  <c r="Q45" i="26"/>
  <c r="P45" i="26"/>
  <c r="E45" i="26"/>
  <c r="U45" i="26" s="1"/>
  <c r="S44" i="26"/>
  <c r="R44" i="26"/>
  <c r="Q44" i="26"/>
  <c r="P44" i="26"/>
  <c r="E44" i="26"/>
  <c r="U43" i="26"/>
  <c r="S43" i="26"/>
  <c r="R43" i="26"/>
  <c r="Q43" i="26"/>
  <c r="P43" i="26"/>
  <c r="E43" i="26"/>
  <c r="T43" i="26" s="1"/>
  <c r="S42" i="26"/>
  <c r="R42" i="26"/>
  <c r="Q42" i="26"/>
  <c r="P42" i="26"/>
  <c r="E42" i="26"/>
  <c r="T42" i="26" s="1"/>
  <c r="W40" i="26"/>
  <c r="V40" i="26"/>
  <c r="S40" i="26"/>
  <c r="O40" i="26"/>
  <c r="N40" i="26"/>
  <c r="R40" i="26" s="1"/>
  <c r="M40" i="26"/>
  <c r="L40" i="26"/>
  <c r="K40" i="26"/>
  <c r="J40" i="26"/>
  <c r="I40" i="26"/>
  <c r="H40" i="26"/>
  <c r="G40" i="26"/>
  <c r="F40" i="26"/>
  <c r="C40" i="26"/>
  <c r="B40" i="26"/>
  <c r="E40" i="26" s="1"/>
  <c r="T39" i="26"/>
  <c r="S39" i="26"/>
  <c r="R39" i="26"/>
  <c r="Q39" i="26"/>
  <c r="P39" i="26"/>
  <c r="E39" i="26"/>
  <c r="U39" i="26" s="1"/>
  <c r="U38" i="26"/>
  <c r="S38" i="26"/>
  <c r="R38" i="26"/>
  <c r="Q38" i="26"/>
  <c r="P38" i="26"/>
  <c r="E38" i="26"/>
  <c r="T38" i="26" s="1"/>
  <c r="S37" i="26"/>
  <c r="R37" i="26"/>
  <c r="Q37" i="26"/>
  <c r="P37" i="26"/>
  <c r="E37" i="26"/>
  <c r="T37" i="26" s="1"/>
  <c r="S36" i="26"/>
  <c r="R36" i="26"/>
  <c r="Q36" i="26"/>
  <c r="P36" i="26"/>
  <c r="E36" i="26"/>
  <c r="U36" i="26" s="1"/>
  <c r="S35" i="26"/>
  <c r="R35" i="26"/>
  <c r="Q35" i="26"/>
  <c r="P35" i="26"/>
  <c r="E35" i="26"/>
  <c r="W33" i="26"/>
  <c r="V33" i="26"/>
  <c r="O33" i="26"/>
  <c r="N33" i="26"/>
  <c r="M33" i="26"/>
  <c r="S33" i="26" s="1"/>
  <c r="L33" i="26"/>
  <c r="R33" i="26" s="1"/>
  <c r="K33" i="26"/>
  <c r="J33" i="26"/>
  <c r="I33" i="26"/>
  <c r="H33" i="26"/>
  <c r="G33" i="26"/>
  <c r="F33" i="26"/>
  <c r="C33" i="26"/>
  <c r="E33" i="26" s="1"/>
  <c r="B33" i="26"/>
  <c r="S32" i="26"/>
  <c r="R32" i="26"/>
  <c r="Q32" i="26"/>
  <c r="P32" i="26"/>
  <c r="E32" i="26"/>
  <c r="T32" i="26" s="1"/>
  <c r="W30" i="26"/>
  <c r="V30" i="26"/>
  <c r="S30" i="26"/>
  <c r="O30" i="26"/>
  <c r="N30" i="26"/>
  <c r="M30" i="26"/>
  <c r="L30" i="26"/>
  <c r="R30" i="26" s="1"/>
  <c r="K30" i="26"/>
  <c r="J30" i="26"/>
  <c r="I30" i="26"/>
  <c r="H30" i="26"/>
  <c r="G30" i="26"/>
  <c r="F30" i="26"/>
  <c r="C30" i="26"/>
  <c r="B30" i="26"/>
  <c r="E30" i="26" s="1"/>
  <c r="T29" i="26"/>
  <c r="S29" i="26"/>
  <c r="R29" i="26"/>
  <c r="Q29" i="26"/>
  <c r="P29" i="26"/>
  <c r="E29" i="26"/>
  <c r="U29" i="26" s="1"/>
  <c r="U28" i="26"/>
  <c r="S28" i="26"/>
  <c r="R28" i="26"/>
  <c r="Q28" i="26"/>
  <c r="P28" i="26"/>
  <c r="E28" i="26"/>
  <c r="T28" i="26" s="1"/>
  <c r="S27" i="26"/>
  <c r="R27" i="26"/>
  <c r="Q27" i="26"/>
  <c r="P27" i="26"/>
  <c r="E27" i="26"/>
  <c r="T27" i="26" s="1"/>
  <c r="S26" i="26"/>
  <c r="R26" i="26"/>
  <c r="Q26" i="26"/>
  <c r="P26" i="26"/>
  <c r="E26" i="26"/>
  <c r="U26" i="26" s="1"/>
  <c r="W24" i="26"/>
  <c r="V24" i="26"/>
  <c r="R24" i="26"/>
  <c r="O24" i="26"/>
  <c r="N24" i="26"/>
  <c r="M24" i="26"/>
  <c r="S24" i="26" s="1"/>
  <c r="L24" i="26"/>
  <c r="K24" i="26"/>
  <c r="J24" i="26"/>
  <c r="I24" i="26"/>
  <c r="H24" i="26"/>
  <c r="G24" i="26"/>
  <c r="F24" i="26"/>
  <c r="E24" i="26"/>
  <c r="C24" i="26"/>
  <c r="B24" i="26"/>
  <c r="T23" i="26"/>
  <c r="S23" i="26"/>
  <c r="R23" i="26"/>
  <c r="Q23" i="26"/>
  <c r="P23" i="26"/>
  <c r="E23" i="26"/>
  <c r="U23" i="26" s="1"/>
  <c r="S22" i="26"/>
  <c r="R22" i="26"/>
  <c r="Q22" i="26"/>
  <c r="P22" i="26"/>
  <c r="E22" i="26"/>
  <c r="T22" i="26" s="1"/>
  <c r="S21" i="26"/>
  <c r="R21" i="26"/>
  <c r="Q21" i="26"/>
  <c r="P21" i="26"/>
  <c r="E21" i="26"/>
  <c r="U21" i="26" s="1"/>
  <c r="S20" i="26"/>
  <c r="R20" i="26"/>
  <c r="Q20" i="26"/>
  <c r="P20" i="26"/>
  <c r="E20" i="26"/>
  <c r="T20" i="26" s="1"/>
  <c r="T19" i="26"/>
  <c r="S19" i="26"/>
  <c r="R19" i="26"/>
  <c r="Q19" i="26"/>
  <c r="P19" i="26"/>
  <c r="E19" i="26"/>
  <c r="U19" i="26" s="1"/>
  <c r="S18" i="26"/>
  <c r="R18" i="26"/>
  <c r="Q18" i="26"/>
  <c r="P18" i="26"/>
  <c r="E18" i="26"/>
  <c r="T18" i="26" s="1"/>
  <c r="S17" i="26"/>
  <c r="R17" i="26"/>
  <c r="Q17" i="26"/>
  <c r="P17" i="26"/>
  <c r="E17" i="26"/>
  <c r="U17" i="26" s="1"/>
  <c r="W15" i="26"/>
  <c r="V15" i="26"/>
  <c r="O15" i="26"/>
  <c r="N15" i="26"/>
  <c r="R15" i="26" s="1"/>
  <c r="M15" i="26"/>
  <c r="S15" i="26" s="1"/>
  <c r="L15" i="26"/>
  <c r="K15" i="26"/>
  <c r="J15" i="26"/>
  <c r="I15" i="26"/>
  <c r="H15" i="26"/>
  <c r="G15" i="26"/>
  <c r="F15" i="26"/>
  <c r="E15" i="26"/>
  <c r="C15" i="26"/>
  <c r="B15" i="26"/>
  <c r="T14" i="26"/>
  <c r="S14" i="26"/>
  <c r="R14" i="26"/>
  <c r="Q14" i="26"/>
  <c r="P14" i="26"/>
  <c r="E14" i="26"/>
  <c r="U14" i="26" s="1"/>
  <c r="S13" i="26"/>
  <c r="R13" i="26"/>
  <c r="Q13" i="26"/>
  <c r="P13" i="26"/>
  <c r="E13" i="26"/>
  <c r="T13" i="26" s="1"/>
  <c r="S12" i="26"/>
  <c r="R12" i="26"/>
  <c r="Q12" i="26"/>
  <c r="P12" i="26"/>
  <c r="E12" i="26"/>
  <c r="U12" i="26" s="1"/>
  <c r="S11" i="26"/>
  <c r="R11" i="26"/>
  <c r="Q11" i="26"/>
  <c r="P11" i="26"/>
  <c r="E11" i="26"/>
  <c r="S10" i="26"/>
  <c r="R10" i="26"/>
  <c r="Q10" i="26"/>
  <c r="P10" i="26"/>
  <c r="E10" i="26"/>
  <c r="S9" i="26"/>
  <c r="R9" i="26"/>
  <c r="Q9" i="26"/>
  <c r="P9" i="26"/>
  <c r="E9" i="26"/>
  <c r="U9" i="26" s="1"/>
  <c r="S93" i="25"/>
  <c r="R93" i="25"/>
  <c r="Q93" i="25"/>
  <c r="P93" i="25"/>
  <c r="E93" i="25"/>
  <c r="U93" i="25" s="1"/>
  <c r="U92" i="25"/>
  <c r="S92" i="25"/>
  <c r="R92" i="25"/>
  <c r="Q92" i="25"/>
  <c r="P92" i="25"/>
  <c r="E92" i="25"/>
  <c r="T92" i="25" s="1"/>
  <c r="T91" i="25"/>
  <c r="S91" i="25"/>
  <c r="R91" i="25"/>
  <c r="Q91" i="25"/>
  <c r="P91" i="25"/>
  <c r="E91" i="25"/>
  <c r="U91" i="25" s="1"/>
  <c r="S90" i="25"/>
  <c r="R90" i="25"/>
  <c r="Q90" i="25"/>
  <c r="P90" i="25"/>
  <c r="E90" i="25"/>
  <c r="T90" i="25" s="1"/>
  <c r="S89" i="25"/>
  <c r="R89" i="25"/>
  <c r="Q89" i="25"/>
  <c r="P89" i="25"/>
  <c r="E89" i="25"/>
  <c r="U89" i="25" s="1"/>
  <c r="S88" i="25"/>
  <c r="R88" i="25"/>
  <c r="Q88" i="25"/>
  <c r="P88" i="25"/>
  <c r="E88" i="25"/>
  <c r="T88" i="25" s="1"/>
  <c r="S87" i="25"/>
  <c r="R87" i="25"/>
  <c r="Q87" i="25"/>
  <c r="P87" i="25"/>
  <c r="E87" i="25"/>
  <c r="S86" i="25"/>
  <c r="R86" i="25"/>
  <c r="Q86" i="25"/>
  <c r="P86" i="25"/>
  <c r="E86" i="25"/>
  <c r="T86" i="25" s="1"/>
  <c r="W72" i="25"/>
  <c r="V72" i="25"/>
  <c r="O72" i="25"/>
  <c r="N72" i="25"/>
  <c r="R72" i="25" s="1"/>
  <c r="M72" i="25"/>
  <c r="S72" i="25" s="1"/>
  <c r="L72" i="25"/>
  <c r="K72" i="25"/>
  <c r="J72" i="25"/>
  <c r="I72" i="25"/>
  <c r="H72" i="25"/>
  <c r="G72" i="25"/>
  <c r="F72" i="25"/>
  <c r="C72" i="25"/>
  <c r="B72" i="25"/>
  <c r="W71" i="25"/>
  <c r="V71" i="25"/>
  <c r="O71" i="25"/>
  <c r="N71" i="25"/>
  <c r="M71" i="25"/>
  <c r="S71" i="25" s="1"/>
  <c r="L71" i="25"/>
  <c r="K71" i="25"/>
  <c r="J71" i="25"/>
  <c r="I71" i="25"/>
  <c r="H71" i="25"/>
  <c r="G71" i="25"/>
  <c r="F71" i="25"/>
  <c r="E71" i="25"/>
  <c r="C71" i="25"/>
  <c r="B71" i="25"/>
  <c r="W70" i="25"/>
  <c r="V70" i="25"/>
  <c r="O70" i="25"/>
  <c r="N70" i="25"/>
  <c r="M70" i="25"/>
  <c r="S70" i="25" s="1"/>
  <c r="L70" i="25"/>
  <c r="R70" i="25" s="1"/>
  <c r="K70" i="25"/>
  <c r="J70" i="25"/>
  <c r="I70" i="25"/>
  <c r="Q70" i="25" s="1"/>
  <c r="H70" i="25"/>
  <c r="G70" i="25"/>
  <c r="F70" i="25"/>
  <c r="C70" i="25"/>
  <c r="B70" i="25"/>
  <c r="S69" i="25"/>
  <c r="R69" i="25"/>
  <c r="Q69" i="25"/>
  <c r="P69" i="25"/>
  <c r="E69" i="25"/>
  <c r="T69" i="25" s="1"/>
  <c r="W67" i="25"/>
  <c r="V67" i="25"/>
  <c r="O67" i="25"/>
  <c r="N67" i="25"/>
  <c r="M67" i="25"/>
  <c r="S67" i="25" s="1"/>
  <c r="L67" i="25"/>
  <c r="K67" i="25"/>
  <c r="J67" i="25"/>
  <c r="I67" i="25"/>
  <c r="H67" i="25"/>
  <c r="G67" i="25"/>
  <c r="F67" i="25"/>
  <c r="C67" i="25"/>
  <c r="B67" i="25"/>
  <c r="W66" i="25"/>
  <c r="V66" i="25"/>
  <c r="O66" i="25"/>
  <c r="N66" i="25"/>
  <c r="M66" i="25"/>
  <c r="S66" i="25" s="1"/>
  <c r="L66" i="25"/>
  <c r="R66" i="25" s="1"/>
  <c r="K66" i="25"/>
  <c r="J66" i="25"/>
  <c r="I66" i="25"/>
  <c r="H66" i="25"/>
  <c r="G66" i="25"/>
  <c r="F66" i="25"/>
  <c r="E66" i="25"/>
  <c r="C66" i="25"/>
  <c r="B66" i="25"/>
  <c r="T65" i="25"/>
  <c r="S65" i="25"/>
  <c r="R65" i="25"/>
  <c r="Q65" i="25"/>
  <c r="P65" i="25"/>
  <c r="E65" i="25"/>
  <c r="U65" i="25" s="1"/>
  <c r="S64" i="25"/>
  <c r="R64" i="25"/>
  <c r="Q64" i="25"/>
  <c r="P64" i="25"/>
  <c r="E64" i="25"/>
  <c r="T64" i="25" s="1"/>
  <c r="S63" i="25"/>
  <c r="R63" i="25"/>
  <c r="Q63" i="25"/>
  <c r="P63" i="25"/>
  <c r="E63" i="25"/>
  <c r="U63" i="25" s="1"/>
  <c r="S62" i="25"/>
  <c r="R62" i="25"/>
  <c r="Q62" i="25"/>
  <c r="P62" i="25"/>
  <c r="E62" i="25"/>
  <c r="T61" i="25"/>
  <c r="S61" i="25"/>
  <c r="R61" i="25"/>
  <c r="Q61" i="25"/>
  <c r="P61" i="25"/>
  <c r="E61" i="25"/>
  <c r="U61" i="25" s="1"/>
  <c r="V59" i="25"/>
  <c r="O59" i="25"/>
  <c r="N59" i="25"/>
  <c r="M59" i="25"/>
  <c r="S59" i="25" s="1"/>
  <c r="L59" i="25"/>
  <c r="R59" i="25" s="1"/>
  <c r="K59" i="25"/>
  <c r="J59" i="25"/>
  <c r="I59" i="25"/>
  <c r="H59" i="25"/>
  <c r="G59" i="25"/>
  <c r="F59" i="25"/>
  <c r="C59" i="25"/>
  <c r="B59" i="25"/>
  <c r="S58" i="25"/>
  <c r="R58" i="25"/>
  <c r="Q58" i="25"/>
  <c r="P58" i="25"/>
  <c r="E58" i="25"/>
  <c r="U58" i="25" s="1"/>
  <c r="S57" i="25"/>
  <c r="R57" i="25"/>
  <c r="Q57" i="25"/>
  <c r="P57" i="25"/>
  <c r="E57" i="25"/>
  <c r="U57" i="25" s="1"/>
  <c r="S56" i="25"/>
  <c r="R56" i="25"/>
  <c r="Q56" i="25"/>
  <c r="P56" i="25"/>
  <c r="E56" i="25"/>
  <c r="T56" i="25" s="1"/>
  <c r="S55" i="25"/>
  <c r="R55" i="25"/>
  <c r="Q55" i="25"/>
  <c r="P55" i="25"/>
  <c r="E55" i="25"/>
  <c r="U55" i="25" s="1"/>
  <c r="W53" i="25"/>
  <c r="V53" i="25"/>
  <c r="O53" i="25"/>
  <c r="N53" i="25"/>
  <c r="M53" i="25"/>
  <c r="S53" i="25" s="1"/>
  <c r="L53" i="25"/>
  <c r="R53" i="25" s="1"/>
  <c r="K53" i="25"/>
  <c r="J53" i="25"/>
  <c r="I53" i="25"/>
  <c r="H53" i="25"/>
  <c r="G53" i="25"/>
  <c r="F53" i="25"/>
  <c r="C53" i="25"/>
  <c r="B53" i="25"/>
  <c r="U52" i="25"/>
  <c r="S52" i="25"/>
  <c r="R52" i="25"/>
  <c r="Q52" i="25"/>
  <c r="P52" i="25"/>
  <c r="E52" i="25"/>
  <c r="T52" i="25" s="1"/>
  <c r="S51" i="25"/>
  <c r="R51" i="25"/>
  <c r="Q51" i="25"/>
  <c r="P51" i="25"/>
  <c r="E51" i="25"/>
  <c r="T51" i="25" s="1"/>
  <c r="S50" i="25"/>
  <c r="R50" i="25"/>
  <c r="Q50" i="25"/>
  <c r="P50" i="25"/>
  <c r="E50" i="25"/>
  <c r="U50" i="25" s="1"/>
  <c r="T49" i="25"/>
  <c r="S49" i="25"/>
  <c r="R49" i="25"/>
  <c r="Q49" i="25"/>
  <c r="P49" i="25"/>
  <c r="E49" i="25"/>
  <c r="U49" i="25" s="1"/>
  <c r="U48" i="25"/>
  <c r="S48" i="25"/>
  <c r="R48" i="25"/>
  <c r="Q48" i="25"/>
  <c r="P48" i="25"/>
  <c r="E48" i="25"/>
  <c r="T48" i="25" s="1"/>
  <c r="S47" i="25"/>
  <c r="R47" i="25"/>
  <c r="Q47" i="25"/>
  <c r="P47" i="25"/>
  <c r="E47" i="25"/>
  <c r="T47" i="25" s="1"/>
  <c r="S46" i="25"/>
  <c r="R46" i="25"/>
  <c r="Q46" i="25"/>
  <c r="P46" i="25"/>
  <c r="E46" i="25"/>
  <c r="U46" i="25" s="1"/>
  <c r="T45" i="25"/>
  <c r="S45" i="25"/>
  <c r="R45" i="25"/>
  <c r="Q45" i="25"/>
  <c r="P45" i="25"/>
  <c r="E45" i="25"/>
  <c r="U45" i="25" s="1"/>
  <c r="S44" i="25"/>
  <c r="R44" i="25"/>
  <c r="Q44" i="25"/>
  <c r="P44" i="25"/>
  <c r="E44" i="25"/>
  <c r="S43" i="25"/>
  <c r="R43" i="25"/>
  <c r="Q43" i="25"/>
  <c r="P43" i="25"/>
  <c r="E43" i="25"/>
  <c r="U43" i="25" s="1"/>
  <c r="S42" i="25"/>
  <c r="R42" i="25"/>
  <c r="Q42" i="25"/>
  <c r="P42" i="25"/>
  <c r="E42" i="25"/>
  <c r="U42" i="25" s="1"/>
  <c r="W40" i="25"/>
  <c r="V40" i="25"/>
  <c r="O40" i="25"/>
  <c r="N40" i="25"/>
  <c r="M40" i="25"/>
  <c r="S40" i="25" s="1"/>
  <c r="L40" i="25"/>
  <c r="K40" i="25"/>
  <c r="J40" i="25"/>
  <c r="I40" i="25"/>
  <c r="H40" i="25"/>
  <c r="G40" i="25"/>
  <c r="F40" i="25"/>
  <c r="C40" i="25"/>
  <c r="E40" i="25" s="1"/>
  <c r="B40" i="25"/>
  <c r="S39" i="25"/>
  <c r="R39" i="25"/>
  <c r="Q39" i="25"/>
  <c r="P39" i="25"/>
  <c r="E39" i="25"/>
  <c r="S38" i="25"/>
  <c r="R38" i="25"/>
  <c r="Q38" i="25"/>
  <c r="P38" i="25"/>
  <c r="E38" i="25"/>
  <c r="S37" i="25"/>
  <c r="R37" i="25"/>
  <c r="Q37" i="25"/>
  <c r="P37" i="25"/>
  <c r="E37" i="25"/>
  <c r="U37" i="25" s="1"/>
  <c r="S36" i="25"/>
  <c r="R36" i="25"/>
  <c r="Q36" i="25"/>
  <c r="P36" i="25"/>
  <c r="E36" i="25"/>
  <c r="S35" i="25"/>
  <c r="R35" i="25"/>
  <c r="Q35" i="25"/>
  <c r="U35" i="25" s="1"/>
  <c r="P35" i="25"/>
  <c r="E35" i="25"/>
  <c r="W33" i="25"/>
  <c r="V33" i="25"/>
  <c r="O33" i="25"/>
  <c r="N33" i="25"/>
  <c r="M33" i="25"/>
  <c r="S33" i="25" s="1"/>
  <c r="L33" i="25"/>
  <c r="K33" i="25"/>
  <c r="J33" i="25"/>
  <c r="I33" i="25"/>
  <c r="H33" i="25"/>
  <c r="P33" i="25" s="1"/>
  <c r="G33" i="25"/>
  <c r="F33" i="25"/>
  <c r="C33" i="25"/>
  <c r="B33" i="25"/>
  <c r="S32" i="25"/>
  <c r="R32" i="25"/>
  <c r="Q32" i="25"/>
  <c r="P32" i="25"/>
  <c r="E32" i="25"/>
  <c r="U32" i="25" s="1"/>
  <c r="W30" i="25"/>
  <c r="V30" i="25"/>
  <c r="O30" i="25"/>
  <c r="N30" i="25"/>
  <c r="M30" i="25"/>
  <c r="S30" i="25" s="1"/>
  <c r="L30" i="25"/>
  <c r="R30" i="25" s="1"/>
  <c r="K30" i="25"/>
  <c r="J30" i="25"/>
  <c r="I30" i="25"/>
  <c r="Q30" i="25" s="1"/>
  <c r="H30" i="25"/>
  <c r="G30" i="25"/>
  <c r="F30" i="25"/>
  <c r="C30" i="25"/>
  <c r="B30" i="25"/>
  <c r="E30" i="25" s="1"/>
  <c r="S29" i="25"/>
  <c r="R29" i="25"/>
  <c r="Q29" i="25"/>
  <c r="P29" i="25"/>
  <c r="E29" i="25"/>
  <c r="U29" i="25" s="1"/>
  <c r="S28" i="25"/>
  <c r="R28" i="25"/>
  <c r="Q28" i="25"/>
  <c r="P28" i="25"/>
  <c r="E28" i="25"/>
  <c r="T28" i="25" s="1"/>
  <c r="S27" i="25"/>
  <c r="R27" i="25"/>
  <c r="Q27" i="25"/>
  <c r="P27" i="25"/>
  <c r="E27" i="25"/>
  <c r="U27" i="25" s="1"/>
  <c r="S26" i="25"/>
  <c r="R26" i="25"/>
  <c r="Q26" i="25"/>
  <c r="P26" i="25"/>
  <c r="E26" i="25"/>
  <c r="T26" i="25" s="1"/>
  <c r="W24" i="25"/>
  <c r="V24" i="25"/>
  <c r="O24" i="25"/>
  <c r="N24" i="25"/>
  <c r="M24" i="25"/>
  <c r="S24" i="25" s="1"/>
  <c r="L24" i="25"/>
  <c r="R24" i="25" s="1"/>
  <c r="K24" i="25"/>
  <c r="J24" i="25"/>
  <c r="I24" i="25"/>
  <c r="H24" i="25"/>
  <c r="G24" i="25"/>
  <c r="F24" i="25"/>
  <c r="C24" i="25"/>
  <c r="E24" i="25" s="1"/>
  <c r="B24" i="25"/>
  <c r="S23" i="25"/>
  <c r="R23" i="25"/>
  <c r="Q23" i="25"/>
  <c r="P23" i="25"/>
  <c r="E23" i="25"/>
  <c r="T23" i="25" s="1"/>
  <c r="S22" i="25"/>
  <c r="R22" i="25"/>
  <c r="Q22" i="25"/>
  <c r="P22" i="25"/>
  <c r="E22" i="25"/>
  <c r="U22" i="25" s="1"/>
  <c r="S21" i="25"/>
  <c r="R21" i="25"/>
  <c r="Q21" i="25"/>
  <c r="P21" i="25"/>
  <c r="E21" i="25"/>
  <c r="U21" i="25" s="1"/>
  <c r="U20" i="25"/>
  <c r="S20" i="25"/>
  <c r="R20" i="25"/>
  <c r="Q20" i="25"/>
  <c r="P20" i="25"/>
  <c r="E20" i="25"/>
  <c r="T20" i="25" s="1"/>
  <c r="S19" i="25"/>
  <c r="R19" i="25"/>
  <c r="Q19" i="25"/>
  <c r="P19" i="25"/>
  <c r="E19" i="25"/>
  <c r="T19" i="25" s="1"/>
  <c r="S18" i="25"/>
  <c r="R18" i="25"/>
  <c r="Q18" i="25"/>
  <c r="P18" i="25"/>
  <c r="E18" i="25"/>
  <c r="U18" i="25" s="1"/>
  <c r="S17" i="25"/>
  <c r="R17" i="25"/>
  <c r="Q17" i="25"/>
  <c r="P17" i="25"/>
  <c r="E17" i="25"/>
  <c r="W15" i="25"/>
  <c r="V15" i="25"/>
  <c r="O15" i="25"/>
  <c r="N15" i="25"/>
  <c r="M15" i="25"/>
  <c r="S15" i="25" s="1"/>
  <c r="L15" i="25"/>
  <c r="R15" i="25" s="1"/>
  <c r="K15" i="25"/>
  <c r="J15" i="25"/>
  <c r="I15" i="25"/>
  <c r="Q15" i="25" s="1"/>
  <c r="H15" i="25"/>
  <c r="G15" i="25"/>
  <c r="F15" i="25"/>
  <c r="C15" i="25"/>
  <c r="E15" i="25" s="1"/>
  <c r="B15" i="25"/>
  <c r="S14" i="25"/>
  <c r="R14" i="25"/>
  <c r="Q14" i="25"/>
  <c r="P14" i="25"/>
  <c r="E14" i="25"/>
  <c r="S13" i="25"/>
  <c r="R13" i="25"/>
  <c r="Q13" i="25"/>
  <c r="P13" i="25"/>
  <c r="E13" i="25"/>
  <c r="U13" i="25" s="1"/>
  <c r="U12" i="25"/>
  <c r="S12" i="25"/>
  <c r="R12" i="25"/>
  <c r="Q12" i="25"/>
  <c r="P12" i="25"/>
  <c r="E12" i="25"/>
  <c r="T12" i="25" s="1"/>
  <c r="U11" i="25"/>
  <c r="T11" i="25"/>
  <c r="S11" i="25"/>
  <c r="R11" i="25"/>
  <c r="Q11" i="25"/>
  <c r="P11" i="25"/>
  <c r="E11" i="25"/>
  <c r="S10" i="25"/>
  <c r="R10" i="25"/>
  <c r="Q10" i="25"/>
  <c r="P10" i="25"/>
  <c r="E10" i="25"/>
  <c r="S9" i="25"/>
  <c r="R9" i="25"/>
  <c r="Q9" i="25"/>
  <c r="P9" i="25"/>
  <c r="E9" i="25"/>
  <c r="U9" i="25" s="1"/>
  <c r="U93" i="24"/>
  <c r="S93" i="24"/>
  <c r="R93" i="24"/>
  <c r="Q93" i="24"/>
  <c r="P93" i="24"/>
  <c r="E93" i="24"/>
  <c r="T93" i="24" s="1"/>
  <c r="U92" i="24"/>
  <c r="T92" i="24"/>
  <c r="S92" i="24"/>
  <c r="R92" i="24"/>
  <c r="Q92" i="24"/>
  <c r="P92" i="24"/>
  <c r="E92" i="24"/>
  <c r="S91" i="24"/>
  <c r="R91" i="24"/>
  <c r="Q91" i="24"/>
  <c r="P91" i="24"/>
  <c r="E91" i="24"/>
  <c r="S90" i="24"/>
  <c r="R90" i="24"/>
  <c r="Q90" i="24"/>
  <c r="P90" i="24"/>
  <c r="E90" i="24"/>
  <c r="U90" i="24" s="1"/>
  <c r="U89" i="24"/>
  <c r="S89" i="24"/>
  <c r="R89" i="24"/>
  <c r="Q89" i="24"/>
  <c r="P89" i="24"/>
  <c r="E89" i="24"/>
  <c r="T89" i="24" s="1"/>
  <c r="U88" i="24"/>
  <c r="T88" i="24"/>
  <c r="S88" i="24"/>
  <c r="R88" i="24"/>
  <c r="Q88" i="24"/>
  <c r="P88" i="24"/>
  <c r="E88" i="24"/>
  <c r="T87" i="24"/>
  <c r="S87" i="24"/>
  <c r="R87" i="24"/>
  <c r="Q87" i="24"/>
  <c r="P87" i="24"/>
  <c r="E87" i="24"/>
  <c r="U87" i="24" s="1"/>
  <c r="S86" i="24"/>
  <c r="R86" i="24"/>
  <c r="Q86" i="24"/>
  <c r="P86" i="24"/>
  <c r="E86" i="24"/>
  <c r="W72" i="24"/>
  <c r="V72" i="24"/>
  <c r="O72" i="24"/>
  <c r="N72" i="24"/>
  <c r="M72" i="24"/>
  <c r="L72" i="24"/>
  <c r="K72" i="24"/>
  <c r="J72" i="24"/>
  <c r="I72" i="24"/>
  <c r="H72" i="24"/>
  <c r="G72" i="24"/>
  <c r="F72" i="24"/>
  <c r="C72" i="24"/>
  <c r="B72" i="24"/>
  <c r="E72" i="24" s="1"/>
  <c r="W71" i="24"/>
  <c r="V71" i="24"/>
  <c r="O71" i="24"/>
  <c r="N71" i="24"/>
  <c r="M71" i="24"/>
  <c r="L71" i="24"/>
  <c r="K71" i="24"/>
  <c r="J71" i="24"/>
  <c r="I71" i="24"/>
  <c r="Q71" i="24" s="1"/>
  <c r="H71" i="24"/>
  <c r="G71" i="24"/>
  <c r="F71" i="24"/>
  <c r="C71" i="24"/>
  <c r="B71" i="24"/>
  <c r="W70" i="24"/>
  <c r="V70" i="24"/>
  <c r="S70" i="24"/>
  <c r="O70" i="24"/>
  <c r="N70" i="24"/>
  <c r="M70" i="24"/>
  <c r="L70" i="24"/>
  <c r="R70" i="24" s="1"/>
  <c r="K70" i="24"/>
  <c r="J70" i="24"/>
  <c r="I70" i="24"/>
  <c r="Q70" i="24" s="1"/>
  <c r="H70" i="24"/>
  <c r="G70" i="24"/>
  <c r="F70" i="24"/>
  <c r="C70" i="24"/>
  <c r="B70" i="24"/>
  <c r="E70" i="24" s="1"/>
  <c r="S69" i="24"/>
  <c r="R69" i="24"/>
  <c r="Q69" i="24"/>
  <c r="P69" i="24"/>
  <c r="E69" i="24"/>
  <c r="W67" i="24"/>
  <c r="V67" i="24"/>
  <c r="O67" i="24"/>
  <c r="N67" i="24"/>
  <c r="M67" i="24"/>
  <c r="L67" i="24"/>
  <c r="K67" i="24"/>
  <c r="J67" i="24"/>
  <c r="I67" i="24"/>
  <c r="H67" i="24"/>
  <c r="G67" i="24"/>
  <c r="F67" i="24"/>
  <c r="C67" i="24"/>
  <c r="B67" i="24"/>
  <c r="W66" i="24"/>
  <c r="V66" i="24"/>
  <c r="S66" i="24"/>
  <c r="O66" i="24"/>
  <c r="N66" i="24"/>
  <c r="M66" i="24"/>
  <c r="L66" i="24"/>
  <c r="R66" i="24" s="1"/>
  <c r="K66" i="24"/>
  <c r="J66" i="24"/>
  <c r="I66" i="24"/>
  <c r="H66" i="24"/>
  <c r="G66" i="24"/>
  <c r="F66" i="24"/>
  <c r="C66" i="24"/>
  <c r="B66" i="24"/>
  <c r="S65" i="24"/>
  <c r="R65" i="24"/>
  <c r="Q65" i="24"/>
  <c r="P65" i="24"/>
  <c r="E65" i="24"/>
  <c r="S64" i="24"/>
  <c r="R64" i="24"/>
  <c r="Q64" i="24"/>
  <c r="P64" i="24"/>
  <c r="E64" i="24"/>
  <c r="T63" i="24"/>
  <c r="S63" i="24"/>
  <c r="R63" i="24"/>
  <c r="Q63" i="24"/>
  <c r="P63" i="24"/>
  <c r="E63" i="24"/>
  <c r="U63" i="24" s="1"/>
  <c r="T62" i="24"/>
  <c r="S62" i="24"/>
  <c r="R62" i="24"/>
  <c r="Q62" i="24"/>
  <c r="P62" i="24"/>
  <c r="E62" i="24"/>
  <c r="U62" i="24" s="1"/>
  <c r="T61" i="24"/>
  <c r="S61" i="24"/>
  <c r="R61" i="24"/>
  <c r="Q61" i="24"/>
  <c r="P61" i="24"/>
  <c r="E61" i="24"/>
  <c r="V59" i="24"/>
  <c r="O59" i="24"/>
  <c r="N59" i="24"/>
  <c r="M59" i="24"/>
  <c r="S59" i="24" s="1"/>
  <c r="L59" i="24"/>
  <c r="R59" i="24" s="1"/>
  <c r="K59" i="24"/>
  <c r="J59" i="24"/>
  <c r="I59" i="24"/>
  <c r="H59" i="24"/>
  <c r="G59" i="24"/>
  <c r="F59" i="24"/>
  <c r="C59" i="24"/>
  <c r="B59" i="24"/>
  <c r="E59" i="24" s="1"/>
  <c r="S58" i="24"/>
  <c r="R58" i="24"/>
  <c r="Q58" i="24"/>
  <c r="P58" i="24"/>
  <c r="E58" i="24"/>
  <c r="S57" i="24"/>
  <c r="R57" i="24"/>
  <c r="Q57" i="24"/>
  <c r="P57" i="24"/>
  <c r="E57" i="24"/>
  <c r="U57" i="24" s="1"/>
  <c r="T56" i="24"/>
  <c r="S56" i="24"/>
  <c r="R56" i="24"/>
  <c r="Q56" i="24"/>
  <c r="P56" i="24"/>
  <c r="E56" i="24"/>
  <c r="U56" i="24" s="1"/>
  <c r="S55" i="24"/>
  <c r="R55" i="24"/>
  <c r="Q55" i="24"/>
  <c r="P55" i="24"/>
  <c r="E55" i="24"/>
  <c r="U55" i="24" s="1"/>
  <c r="W53" i="24"/>
  <c r="V53" i="24"/>
  <c r="O53" i="24"/>
  <c r="N53" i="24"/>
  <c r="M53" i="24"/>
  <c r="S53" i="24" s="1"/>
  <c r="L53" i="24"/>
  <c r="R53" i="24" s="1"/>
  <c r="K53" i="24"/>
  <c r="J53" i="24"/>
  <c r="I53" i="24"/>
  <c r="H53" i="24"/>
  <c r="G53" i="24"/>
  <c r="F53" i="24"/>
  <c r="C53" i="24"/>
  <c r="E53" i="24" s="1"/>
  <c r="B53" i="24"/>
  <c r="S52" i="24"/>
  <c r="R52" i="24"/>
  <c r="Q52" i="24"/>
  <c r="U52" i="24" s="1"/>
  <c r="P52" i="24"/>
  <c r="E52" i="24"/>
  <c r="T51" i="24"/>
  <c r="S51" i="24"/>
  <c r="R51" i="24"/>
  <c r="Q51" i="24"/>
  <c r="P51" i="24"/>
  <c r="E51" i="24"/>
  <c r="U51" i="24" s="1"/>
  <c r="S50" i="24"/>
  <c r="R50" i="24"/>
  <c r="Q50" i="24"/>
  <c r="P50" i="24"/>
  <c r="E50" i="24"/>
  <c r="U50" i="24" s="1"/>
  <c r="U49" i="24"/>
  <c r="T49" i="24"/>
  <c r="S49" i="24"/>
  <c r="R49" i="24"/>
  <c r="Q49" i="24"/>
  <c r="P49" i="24"/>
  <c r="E49" i="24"/>
  <c r="S48" i="24"/>
  <c r="R48" i="24"/>
  <c r="Q48" i="24"/>
  <c r="P48" i="24"/>
  <c r="E48" i="24"/>
  <c r="U48" i="24" s="1"/>
  <c r="S47" i="24"/>
  <c r="R47" i="24"/>
  <c r="Q47" i="24"/>
  <c r="P47" i="24"/>
  <c r="E47" i="24"/>
  <c r="U47" i="24" s="1"/>
  <c r="S46" i="24"/>
  <c r="R46" i="24"/>
  <c r="Q46" i="24"/>
  <c r="P46" i="24"/>
  <c r="E46" i="24"/>
  <c r="U46" i="24" s="1"/>
  <c r="U45" i="24"/>
  <c r="T45" i="24"/>
  <c r="S45" i="24"/>
  <c r="R45" i="24"/>
  <c r="Q45" i="24"/>
  <c r="P45" i="24"/>
  <c r="E45" i="24"/>
  <c r="S44" i="24"/>
  <c r="R44" i="24"/>
  <c r="Q44" i="24"/>
  <c r="P44" i="24"/>
  <c r="E44" i="24"/>
  <c r="U44" i="24" s="1"/>
  <c r="S43" i="24"/>
  <c r="R43" i="24"/>
  <c r="Q43" i="24"/>
  <c r="P43" i="24"/>
  <c r="E43" i="24"/>
  <c r="U43" i="24" s="1"/>
  <c r="S42" i="24"/>
  <c r="R42" i="24"/>
  <c r="Q42" i="24"/>
  <c r="P42" i="24"/>
  <c r="E42" i="24"/>
  <c r="U42" i="24" s="1"/>
  <c r="W40" i="24"/>
  <c r="V40" i="24"/>
  <c r="O40" i="24"/>
  <c r="N40" i="24"/>
  <c r="M40" i="24"/>
  <c r="S40" i="24" s="1"/>
  <c r="L40" i="24"/>
  <c r="R40" i="24" s="1"/>
  <c r="K40" i="24"/>
  <c r="J40" i="24"/>
  <c r="I40" i="24"/>
  <c r="H40" i="24"/>
  <c r="G40" i="24"/>
  <c r="F40" i="24"/>
  <c r="C40" i="24"/>
  <c r="E40" i="24" s="1"/>
  <c r="B40" i="24"/>
  <c r="S39" i="24"/>
  <c r="R39" i="24"/>
  <c r="Q39" i="24"/>
  <c r="P39" i="24"/>
  <c r="E39" i="24"/>
  <c r="U39" i="24" s="1"/>
  <c r="T38" i="24"/>
  <c r="S38" i="24"/>
  <c r="R38" i="24"/>
  <c r="Q38" i="24"/>
  <c r="P38" i="24"/>
  <c r="E38" i="24"/>
  <c r="U38" i="24" s="1"/>
  <c r="S37" i="24"/>
  <c r="R37" i="24"/>
  <c r="Q37" i="24"/>
  <c r="P37" i="24"/>
  <c r="E37" i="24"/>
  <c r="U37" i="24" s="1"/>
  <c r="S36" i="24"/>
  <c r="R36" i="24"/>
  <c r="Q36" i="24"/>
  <c r="U36" i="24" s="1"/>
  <c r="P36" i="24"/>
  <c r="T36" i="24" s="1"/>
  <c r="E36" i="24"/>
  <c r="S35" i="24"/>
  <c r="R35" i="24"/>
  <c r="Q35" i="24"/>
  <c r="U35" i="24" s="1"/>
  <c r="P35" i="24"/>
  <c r="E35" i="24"/>
  <c r="W33" i="24"/>
  <c r="V33" i="24"/>
  <c r="O33" i="24"/>
  <c r="N33" i="24"/>
  <c r="M33" i="24"/>
  <c r="L33" i="24"/>
  <c r="K33" i="24"/>
  <c r="J33" i="24"/>
  <c r="I33" i="24"/>
  <c r="H33" i="24"/>
  <c r="G33" i="24"/>
  <c r="F33" i="24"/>
  <c r="C33" i="24"/>
  <c r="B33" i="24"/>
  <c r="S32" i="24"/>
  <c r="R32" i="24"/>
  <c r="Q32" i="24"/>
  <c r="P32" i="24"/>
  <c r="E32" i="24"/>
  <c r="W30" i="24"/>
  <c r="V30" i="24"/>
  <c r="O30" i="24"/>
  <c r="N30" i="24"/>
  <c r="M30" i="24"/>
  <c r="S30" i="24" s="1"/>
  <c r="L30" i="24"/>
  <c r="R30" i="24" s="1"/>
  <c r="K30" i="24"/>
  <c r="J30" i="24"/>
  <c r="I30" i="24"/>
  <c r="Q30" i="24" s="1"/>
  <c r="H30" i="24"/>
  <c r="G30" i="24"/>
  <c r="F30" i="24"/>
  <c r="C30" i="24"/>
  <c r="E30" i="24" s="1"/>
  <c r="B30" i="24"/>
  <c r="U29" i="24"/>
  <c r="S29" i="24"/>
  <c r="R29" i="24"/>
  <c r="Q29" i="24"/>
  <c r="P29" i="24"/>
  <c r="E29" i="24"/>
  <c r="T29" i="24" s="1"/>
  <c r="T28" i="24"/>
  <c r="S28" i="24"/>
  <c r="R28" i="24"/>
  <c r="Q28" i="24"/>
  <c r="P28" i="24"/>
  <c r="E28" i="24"/>
  <c r="U28" i="24" s="1"/>
  <c r="S27" i="24"/>
  <c r="R27" i="24"/>
  <c r="Q27" i="24"/>
  <c r="P27" i="24"/>
  <c r="E27" i="24"/>
  <c r="U27" i="24" s="1"/>
  <c r="U26" i="24"/>
  <c r="T26" i="24"/>
  <c r="S26" i="24"/>
  <c r="R26" i="24"/>
  <c r="Q26" i="24"/>
  <c r="P26" i="24"/>
  <c r="E26" i="24"/>
  <c r="W24" i="24"/>
  <c r="V24" i="24"/>
  <c r="O24" i="24"/>
  <c r="N24" i="24"/>
  <c r="M24" i="24"/>
  <c r="S24" i="24" s="1"/>
  <c r="L24" i="24"/>
  <c r="R24" i="24" s="1"/>
  <c r="K24" i="24"/>
  <c r="J24" i="24"/>
  <c r="I24" i="24"/>
  <c r="H24" i="24"/>
  <c r="P24" i="24" s="1"/>
  <c r="G24" i="24"/>
  <c r="F24" i="24"/>
  <c r="E24" i="24"/>
  <c r="C24" i="24"/>
  <c r="B24" i="24"/>
  <c r="S23" i="24"/>
  <c r="R23" i="24"/>
  <c r="Q23" i="24"/>
  <c r="P23" i="24"/>
  <c r="E23" i="24"/>
  <c r="S22" i="24"/>
  <c r="R22" i="24"/>
  <c r="Q22" i="24"/>
  <c r="P22" i="24"/>
  <c r="E22" i="24"/>
  <c r="U22" i="24" s="1"/>
  <c r="U21" i="24"/>
  <c r="S21" i="24"/>
  <c r="R21" i="24"/>
  <c r="Q21" i="24"/>
  <c r="P21" i="24"/>
  <c r="E21" i="24"/>
  <c r="T21" i="24" s="1"/>
  <c r="U20" i="24"/>
  <c r="S20" i="24"/>
  <c r="R20" i="24"/>
  <c r="Q20" i="24"/>
  <c r="P20" i="24"/>
  <c r="E20" i="24"/>
  <c r="T20" i="24" s="1"/>
  <c r="S19" i="24"/>
  <c r="R19" i="24"/>
  <c r="Q19" i="24"/>
  <c r="P19" i="24"/>
  <c r="E19" i="24"/>
  <c r="S18" i="24"/>
  <c r="R18" i="24"/>
  <c r="Q18" i="24"/>
  <c r="P18" i="24"/>
  <c r="E18" i="24"/>
  <c r="U18" i="24" s="1"/>
  <c r="U17" i="24"/>
  <c r="S17" i="24"/>
  <c r="R17" i="24"/>
  <c r="Q17" i="24"/>
  <c r="P17" i="24"/>
  <c r="E17" i="24"/>
  <c r="T17" i="24" s="1"/>
  <c r="W15" i="24"/>
  <c r="V15" i="24"/>
  <c r="O15" i="24"/>
  <c r="N15" i="24"/>
  <c r="M15" i="24"/>
  <c r="L15" i="24"/>
  <c r="R15" i="24" s="1"/>
  <c r="K15" i="24"/>
  <c r="J15" i="24"/>
  <c r="I15" i="24"/>
  <c r="Q15" i="24" s="1"/>
  <c r="H15" i="24"/>
  <c r="G15" i="24"/>
  <c r="F15" i="24"/>
  <c r="C15" i="24"/>
  <c r="B15" i="24"/>
  <c r="E15" i="24" s="1"/>
  <c r="T14" i="24"/>
  <c r="S14" i="24"/>
  <c r="R14" i="24"/>
  <c r="Q14" i="24"/>
  <c r="P14" i="24"/>
  <c r="E14" i="24"/>
  <c r="U14" i="24" s="1"/>
  <c r="S13" i="24"/>
  <c r="R13" i="24"/>
  <c r="Q13" i="24"/>
  <c r="P13" i="24"/>
  <c r="E13" i="24"/>
  <c r="U13" i="24" s="1"/>
  <c r="S12" i="24"/>
  <c r="R12" i="24"/>
  <c r="Q12" i="24"/>
  <c r="P12" i="24"/>
  <c r="E12" i="24"/>
  <c r="U11" i="24"/>
  <c r="S11" i="24"/>
  <c r="R11" i="24"/>
  <c r="Q11" i="24"/>
  <c r="P11" i="24"/>
  <c r="E11" i="24"/>
  <c r="T11" i="24" s="1"/>
  <c r="S10" i="24"/>
  <c r="R10" i="24"/>
  <c r="Q10" i="24"/>
  <c r="P10" i="24"/>
  <c r="E10" i="24"/>
  <c r="S9" i="24"/>
  <c r="R9" i="24"/>
  <c r="Q9" i="24"/>
  <c r="P9" i="24"/>
  <c r="E9" i="24"/>
  <c r="U9" i="24" s="1"/>
  <c r="U93" i="23"/>
  <c r="S93" i="23"/>
  <c r="R93" i="23"/>
  <c r="Q93" i="23"/>
  <c r="P93" i="23"/>
  <c r="E93" i="23"/>
  <c r="T93" i="23" s="1"/>
  <c r="U92" i="23"/>
  <c r="S92" i="23"/>
  <c r="R92" i="23"/>
  <c r="Q92" i="23"/>
  <c r="P92" i="23"/>
  <c r="E92" i="23"/>
  <c r="T92" i="23" s="1"/>
  <c r="S91" i="23"/>
  <c r="R91" i="23"/>
  <c r="Q91" i="23"/>
  <c r="P91" i="23"/>
  <c r="E91" i="23"/>
  <c r="S90" i="23"/>
  <c r="R90" i="23"/>
  <c r="Q90" i="23"/>
  <c r="P90" i="23"/>
  <c r="E90" i="23"/>
  <c r="U90" i="23" s="1"/>
  <c r="T89" i="23"/>
  <c r="S89" i="23"/>
  <c r="R89" i="23"/>
  <c r="Q89" i="23"/>
  <c r="P89" i="23"/>
  <c r="E89" i="23"/>
  <c r="U89" i="23" s="1"/>
  <c r="U88" i="23"/>
  <c r="S88" i="23"/>
  <c r="R88" i="23"/>
  <c r="Q88" i="23"/>
  <c r="P88" i="23"/>
  <c r="E88" i="23"/>
  <c r="T88" i="23" s="1"/>
  <c r="T87" i="23"/>
  <c r="S87" i="23"/>
  <c r="R87" i="23"/>
  <c r="Q87" i="23"/>
  <c r="P87" i="23"/>
  <c r="E87" i="23"/>
  <c r="U87" i="23" s="1"/>
  <c r="S86" i="23"/>
  <c r="R86" i="23"/>
  <c r="Q86" i="23"/>
  <c r="P86" i="23"/>
  <c r="E86" i="23"/>
  <c r="U86" i="23" s="1"/>
  <c r="W72" i="23"/>
  <c r="V72" i="23"/>
  <c r="O72" i="23"/>
  <c r="N72" i="23"/>
  <c r="R72" i="23" s="1"/>
  <c r="M72" i="23"/>
  <c r="S72" i="23" s="1"/>
  <c r="L72" i="23"/>
  <c r="K72" i="23"/>
  <c r="J72" i="23"/>
  <c r="I72" i="23"/>
  <c r="Q72" i="23" s="1"/>
  <c r="H72" i="23"/>
  <c r="G72" i="23"/>
  <c r="F72" i="23"/>
  <c r="C72" i="23"/>
  <c r="B72" i="23"/>
  <c r="W71" i="23"/>
  <c r="V71" i="23"/>
  <c r="O71" i="23"/>
  <c r="N71" i="23"/>
  <c r="R71" i="23" s="1"/>
  <c r="M71" i="23"/>
  <c r="S71" i="23" s="1"/>
  <c r="L71" i="23"/>
  <c r="K71" i="23"/>
  <c r="J71" i="23"/>
  <c r="I71" i="23"/>
  <c r="H71" i="23"/>
  <c r="G71" i="23"/>
  <c r="F71" i="23"/>
  <c r="C71" i="23"/>
  <c r="E71" i="23" s="1"/>
  <c r="B71" i="23"/>
  <c r="W70" i="23"/>
  <c r="V70" i="23"/>
  <c r="O70" i="23"/>
  <c r="N70" i="23"/>
  <c r="M70" i="23"/>
  <c r="S70" i="23" s="1"/>
  <c r="L70" i="23"/>
  <c r="K70" i="23"/>
  <c r="J70" i="23"/>
  <c r="I70" i="23"/>
  <c r="H70" i="23"/>
  <c r="G70" i="23"/>
  <c r="F70" i="23"/>
  <c r="C70" i="23"/>
  <c r="E70" i="23" s="1"/>
  <c r="B70" i="23"/>
  <c r="S69" i="23"/>
  <c r="R69" i="23"/>
  <c r="Q69" i="23"/>
  <c r="P69" i="23"/>
  <c r="E69" i="23"/>
  <c r="W67" i="23"/>
  <c r="V67" i="23"/>
  <c r="O67" i="23"/>
  <c r="N67" i="23"/>
  <c r="R67" i="23" s="1"/>
  <c r="M67" i="23"/>
  <c r="S67" i="23" s="1"/>
  <c r="L67" i="23"/>
  <c r="K67" i="23"/>
  <c r="J67" i="23"/>
  <c r="I67" i="23"/>
  <c r="H67" i="23"/>
  <c r="G67" i="23"/>
  <c r="F67" i="23"/>
  <c r="C67" i="23"/>
  <c r="B67" i="23"/>
  <c r="W66" i="23"/>
  <c r="V66" i="23"/>
  <c r="R66" i="23"/>
  <c r="O66" i="23"/>
  <c r="N66" i="23"/>
  <c r="M66" i="23"/>
  <c r="S66" i="23" s="1"/>
  <c r="L66" i="23"/>
  <c r="K66" i="23"/>
  <c r="J66" i="23"/>
  <c r="I66" i="23"/>
  <c r="H66" i="23"/>
  <c r="P66" i="23" s="1"/>
  <c r="G66" i="23"/>
  <c r="F66" i="23"/>
  <c r="E66" i="23"/>
  <c r="C66" i="23"/>
  <c r="B66" i="23"/>
  <c r="U65" i="23"/>
  <c r="T65" i="23"/>
  <c r="S65" i="23"/>
  <c r="R65" i="23"/>
  <c r="Q65" i="23"/>
  <c r="P65" i="23"/>
  <c r="E65" i="23"/>
  <c r="S64" i="23"/>
  <c r="R64" i="23"/>
  <c r="Q64" i="23"/>
  <c r="P64" i="23"/>
  <c r="E64" i="23"/>
  <c r="U64" i="23" s="1"/>
  <c r="T63" i="23"/>
  <c r="S63" i="23"/>
  <c r="R63" i="23"/>
  <c r="Q63" i="23"/>
  <c r="P63" i="23"/>
  <c r="E63" i="23"/>
  <c r="U63" i="23" s="1"/>
  <c r="U62" i="23"/>
  <c r="S62" i="23"/>
  <c r="R62" i="23"/>
  <c r="Q62" i="23"/>
  <c r="P62" i="23"/>
  <c r="E62" i="23"/>
  <c r="T62" i="23" s="1"/>
  <c r="U61" i="23"/>
  <c r="T61" i="23"/>
  <c r="S61" i="23"/>
  <c r="R61" i="23"/>
  <c r="Q61" i="23"/>
  <c r="P61" i="23"/>
  <c r="E61" i="23"/>
  <c r="V59" i="23"/>
  <c r="O59" i="23"/>
  <c r="N59" i="23"/>
  <c r="M59" i="23"/>
  <c r="S59" i="23" s="1"/>
  <c r="L59" i="23"/>
  <c r="R59" i="23" s="1"/>
  <c r="K59" i="23"/>
  <c r="J59" i="23"/>
  <c r="I59" i="23"/>
  <c r="H59" i="23"/>
  <c r="G59" i="23"/>
  <c r="F59" i="23"/>
  <c r="C59" i="23"/>
  <c r="B59" i="23"/>
  <c r="U58" i="23"/>
  <c r="S58" i="23"/>
  <c r="R58" i="23"/>
  <c r="Q58" i="23"/>
  <c r="P58" i="23"/>
  <c r="E58" i="23"/>
  <c r="T58" i="23" s="1"/>
  <c r="U57" i="23"/>
  <c r="T57" i="23"/>
  <c r="S57" i="23"/>
  <c r="R57" i="23"/>
  <c r="Q57" i="23"/>
  <c r="P57" i="23"/>
  <c r="E57" i="23"/>
  <c r="S56" i="23"/>
  <c r="R56" i="23"/>
  <c r="Q56" i="23"/>
  <c r="P56" i="23"/>
  <c r="E56" i="23"/>
  <c r="U56" i="23" s="1"/>
  <c r="S55" i="23"/>
  <c r="R55" i="23"/>
  <c r="Q55" i="23"/>
  <c r="P55" i="23"/>
  <c r="E55" i="23"/>
  <c r="U55" i="23" s="1"/>
  <c r="W53" i="23"/>
  <c r="V53" i="23"/>
  <c r="O53" i="23"/>
  <c r="N53" i="23"/>
  <c r="M53" i="23"/>
  <c r="S53" i="23" s="1"/>
  <c r="L53" i="23"/>
  <c r="K53" i="23"/>
  <c r="J53" i="23"/>
  <c r="I53" i="23"/>
  <c r="H53" i="23"/>
  <c r="G53" i="23"/>
  <c r="F53" i="23"/>
  <c r="C53" i="23"/>
  <c r="B53" i="23"/>
  <c r="S52" i="23"/>
  <c r="R52" i="23"/>
  <c r="Q52" i="23"/>
  <c r="P52" i="23"/>
  <c r="E52" i="23"/>
  <c r="S51" i="23"/>
  <c r="R51" i="23"/>
  <c r="Q51" i="23"/>
  <c r="P51" i="23"/>
  <c r="E51" i="23"/>
  <c r="U51" i="23" s="1"/>
  <c r="S50" i="23"/>
  <c r="R50" i="23"/>
  <c r="Q50" i="23"/>
  <c r="P50" i="23"/>
  <c r="E50" i="23"/>
  <c r="U50" i="23" s="1"/>
  <c r="S49" i="23"/>
  <c r="R49" i="23"/>
  <c r="Q49" i="23"/>
  <c r="P49" i="23"/>
  <c r="E49" i="23"/>
  <c r="T48" i="23"/>
  <c r="S48" i="23"/>
  <c r="R48" i="23"/>
  <c r="Q48" i="23"/>
  <c r="P48" i="23"/>
  <c r="E48" i="23"/>
  <c r="U48" i="23" s="1"/>
  <c r="S47" i="23"/>
  <c r="R47" i="23"/>
  <c r="Q47" i="23"/>
  <c r="P47" i="23"/>
  <c r="E47" i="23"/>
  <c r="U47" i="23" s="1"/>
  <c r="S46" i="23"/>
  <c r="R46" i="23"/>
  <c r="Q46" i="23"/>
  <c r="P46" i="23"/>
  <c r="E46" i="23"/>
  <c r="U46" i="23" s="1"/>
  <c r="U45" i="23"/>
  <c r="S45" i="23"/>
  <c r="R45" i="23"/>
  <c r="Q45" i="23"/>
  <c r="P45" i="23"/>
  <c r="E45" i="23"/>
  <c r="T45" i="23" s="1"/>
  <c r="S44" i="23"/>
  <c r="R44" i="23"/>
  <c r="Q44" i="23"/>
  <c r="U44" i="23" s="1"/>
  <c r="P44" i="23"/>
  <c r="E44" i="23"/>
  <c r="S43" i="23"/>
  <c r="R43" i="23"/>
  <c r="Q43" i="23"/>
  <c r="P43" i="23"/>
  <c r="E43" i="23"/>
  <c r="U43" i="23" s="1"/>
  <c r="S42" i="23"/>
  <c r="R42" i="23"/>
  <c r="Q42" i="23"/>
  <c r="P42" i="23"/>
  <c r="E42" i="23"/>
  <c r="U42" i="23" s="1"/>
  <c r="W40" i="23"/>
  <c r="V40" i="23"/>
  <c r="O40" i="23"/>
  <c r="N40" i="23"/>
  <c r="M40" i="23"/>
  <c r="S40" i="23" s="1"/>
  <c r="L40" i="23"/>
  <c r="R40" i="23" s="1"/>
  <c r="K40" i="23"/>
  <c r="J40" i="23"/>
  <c r="I40" i="23"/>
  <c r="H40" i="23"/>
  <c r="G40" i="23"/>
  <c r="F40" i="23"/>
  <c r="C40" i="23"/>
  <c r="B40" i="23"/>
  <c r="E40" i="23" s="1"/>
  <c r="S39" i="23"/>
  <c r="R39" i="23"/>
  <c r="Q39" i="23"/>
  <c r="P39" i="23"/>
  <c r="E39" i="23"/>
  <c r="S38" i="23"/>
  <c r="R38" i="23"/>
  <c r="Q38" i="23"/>
  <c r="P38" i="23"/>
  <c r="E38" i="23"/>
  <c r="U38" i="23" s="1"/>
  <c r="S37" i="23"/>
  <c r="R37" i="23"/>
  <c r="Q37" i="23"/>
  <c r="P37" i="23"/>
  <c r="E37" i="23"/>
  <c r="U37" i="23" s="1"/>
  <c r="S36" i="23"/>
  <c r="R36" i="23"/>
  <c r="Q36" i="23"/>
  <c r="U36" i="23" s="1"/>
  <c r="P36" i="23"/>
  <c r="E36" i="23"/>
  <c r="T36" i="23" s="1"/>
  <c r="S35" i="23"/>
  <c r="R35" i="23"/>
  <c r="Q35" i="23"/>
  <c r="U35" i="23" s="1"/>
  <c r="P35" i="23"/>
  <c r="T35" i="23" s="1"/>
  <c r="E35" i="23"/>
  <c r="W33" i="23"/>
  <c r="V33" i="23"/>
  <c r="O33" i="23"/>
  <c r="N33" i="23"/>
  <c r="M33" i="23"/>
  <c r="S33" i="23" s="1"/>
  <c r="L33" i="23"/>
  <c r="K33" i="23"/>
  <c r="J33" i="23"/>
  <c r="I33" i="23"/>
  <c r="H33" i="23"/>
  <c r="G33" i="23"/>
  <c r="F33" i="23"/>
  <c r="C33" i="23"/>
  <c r="B33" i="23"/>
  <c r="E33" i="23" s="1"/>
  <c r="S32" i="23"/>
  <c r="R32" i="23"/>
  <c r="Q32" i="23"/>
  <c r="P32" i="23"/>
  <c r="E32" i="23"/>
  <c r="U32" i="23" s="1"/>
  <c r="W30" i="23"/>
  <c r="V30" i="23"/>
  <c r="R30" i="23"/>
  <c r="O30" i="23"/>
  <c r="N30" i="23"/>
  <c r="M30" i="23"/>
  <c r="S30" i="23" s="1"/>
  <c r="L30" i="23"/>
  <c r="K30" i="23"/>
  <c r="J30" i="23"/>
  <c r="I30" i="23"/>
  <c r="H30" i="23"/>
  <c r="G30" i="23"/>
  <c r="F30" i="23"/>
  <c r="C30" i="23"/>
  <c r="B30" i="23"/>
  <c r="E30" i="23" s="1"/>
  <c r="U29" i="23"/>
  <c r="T29" i="23"/>
  <c r="S29" i="23"/>
  <c r="R29" i="23"/>
  <c r="Q29" i="23"/>
  <c r="P29" i="23"/>
  <c r="E29" i="23"/>
  <c r="S28" i="23"/>
  <c r="R28" i="23"/>
  <c r="Q28" i="23"/>
  <c r="P28" i="23"/>
  <c r="E28" i="23"/>
  <c r="U28" i="23" s="1"/>
  <c r="S27" i="23"/>
  <c r="R27" i="23"/>
  <c r="Q27" i="23"/>
  <c r="P27" i="23"/>
  <c r="E27" i="23"/>
  <c r="U27" i="23" s="1"/>
  <c r="U26" i="23"/>
  <c r="S26" i="23"/>
  <c r="R26" i="23"/>
  <c r="Q26" i="23"/>
  <c r="P26" i="23"/>
  <c r="E26" i="23"/>
  <c r="T26" i="23" s="1"/>
  <c r="W24" i="23"/>
  <c r="V24" i="23"/>
  <c r="O24" i="23"/>
  <c r="N24" i="23"/>
  <c r="M24" i="23"/>
  <c r="S24" i="23" s="1"/>
  <c r="L24" i="23"/>
  <c r="R24" i="23" s="1"/>
  <c r="K24" i="23"/>
  <c r="J24" i="23"/>
  <c r="I24" i="23"/>
  <c r="Q24" i="23" s="1"/>
  <c r="H24" i="23"/>
  <c r="P24" i="23" s="1"/>
  <c r="G24" i="23"/>
  <c r="F24" i="23"/>
  <c r="C24" i="23"/>
  <c r="B24" i="23"/>
  <c r="S23" i="23"/>
  <c r="R23" i="23"/>
  <c r="Q23" i="23"/>
  <c r="P23" i="23"/>
  <c r="E23" i="23"/>
  <c r="U23" i="23" s="1"/>
  <c r="S22" i="23"/>
  <c r="R22" i="23"/>
  <c r="Q22" i="23"/>
  <c r="P22" i="23"/>
  <c r="E22" i="23"/>
  <c r="U22" i="23" s="1"/>
  <c r="U21" i="23"/>
  <c r="S21" i="23"/>
  <c r="R21" i="23"/>
  <c r="Q21" i="23"/>
  <c r="P21" i="23"/>
  <c r="E21" i="23"/>
  <c r="T21" i="23" s="1"/>
  <c r="U20" i="23"/>
  <c r="T20" i="23"/>
  <c r="S20" i="23"/>
  <c r="R20" i="23"/>
  <c r="Q20" i="23"/>
  <c r="P20" i="23"/>
  <c r="E20" i="23"/>
  <c r="S19" i="23"/>
  <c r="R19" i="23"/>
  <c r="Q19" i="23"/>
  <c r="P19" i="23"/>
  <c r="E19" i="23"/>
  <c r="U19" i="23" s="1"/>
  <c r="S18" i="23"/>
  <c r="R18" i="23"/>
  <c r="Q18" i="23"/>
  <c r="P18" i="23"/>
  <c r="E18" i="23"/>
  <c r="U18" i="23" s="1"/>
  <c r="U17" i="23"/>
  <c r="S17" i="23"/>
  <c r="R17" i="23"/>
  <c r="Q17" i="23"/>
  <c r="P17" i="23"/>
  <c r="E17" i="23"/>
  <c r="T17" i="23" s="1"/>
  <c r="W15" i="23"/>
  <c r="V15" i="23"/>
  <c r="O15" i="23"/>
  <c r="N15" i="23"/>
  <c r="M15" i="23"/>
  <c r="S15" i="23" s="1"/>
  <c r="L15" i="23"/>
  <c r="K15" i="23"/>
  <c r="J15" i="23"/>
  <c r="I15" i="23"/>
  <c r="H15" i="23"/>
  <c r="G15" i="23"/>
  <c r="F15" i="23"/>
  <c r="C15" i="23"/>
  <c r="E15" i="23" s="1"/>
  <c r="B15" i="23"/>
  <c r="S14" i="23"/>
  <c r="R14" i="23"/>
  <c r="Q14" i="23"/>
  <c r="P14" i="23"/>
  <c r="E14" i="23"/>
  <c r="U14" i="23" s="1"/>
  <c r="S13" i="23"/>
  <c r="R13" i="23"/>
  <c r="Q13" i="23"/>
  <c r="P13" i="23"/>
  <c r="E13" i="23"/>
  <c r="U13" i="23" s="1"/>
  <c r="U12" i="23"/>
  <c r="S12" i="23"/>
  <c r="R12" i="23"/>
  <c r="Q12" i="23"/>
  <c r="P12" i="23"/>
  <c r="E12" i="23"/>
  <c r="T12" i="23" s="1"/>
  <c r="S11" i="23"/>
  <c r="R11" i="23"/>
  <c r="Q11" i="23"/>
  <c r="P11" i="23"/>
  <c r="E11" i="23"/>
  <c r="T11" i="23" s="1"/>
  <c r="S10" i="23"/>
  <c r="R10" i="23"/>
  <c r="Q10" i="23"/>
  <c r="P10" i="23"/>
  <c r="E10" i="23"/>
  <c r="U10" i="23" s="1"/>
  <c r="S9" i="23"/>
  <c r="R9" i="23"/>
  <c r="Q9" i="23"/>
  <c r="P9" i="23"/>
  <c r="E9" i="23"/>
  <c r="S93" i="22"/>
  <c r="R93" i="22"/>
  <c r="Q93" i="22"/>
  <c r="P93" i="22"/>
  <c r="E93" i="22"/>
  <c r="T92" i="22"/>
  <c r="S92" i="22"/>
  <c r="R92" i="22"/>
  <c r="Q92" i="22"/>
  <c r="P92" i="22"/>
  <c r="E92" i="22"/>
  <c r="U92" i="22" s="1"/>
  <c r="S91" i="22"/>
  <c r="R91" i="22"/>
  <c r="Q91" i="22"/>
  <c r="P91" i="22"/>
  <c r="E91" i="22"/>
  <c r="U91" i="22" s="1"/>
  <c r="S90" i="22"/>
  <c r="R90" i="22"/>
  <c r="Q90" i="22"/>
  <c r="P90" i="22"/>
  <c r="E90" i="22"/>
  <c r="U90" i="22" s="1"/>
  <c r="U89" i="22"/>
  <c r="S89" i="22"/>
  <c r="R89" i="22"/>
  <c r="Q89" i="22"/>
  <c r="P89" i="22"/>
  <c r="E89" i="22"/>
  <c r="T89" i="22" s="1"/>
  <c r="U88" i="22"/>
  <c r="T88" i="22"/>
  <c r="S88" i="22"/>
  <c r="R88" i="22"/>
  <c r="Q88" i="22"/>
  <c r="P88" i="22"/>
  <c r="E88" i="22"/>
  <c r="S87" i="22"/>
  <c r="R87" i="22"/>
  <c r="Q87" i="22"/>
  <c r="P87" i="22"/>
  <c r="E87" i="22"/>
  <c r="U87" i="22" s="1"/>
  <c r="S86" i="22"/>
  <c r="R86" i="22"/>
  <c r="Q86" i="22"/>
  <c r="P86" i="22"/>
  <c r="E86" i="22"/>
  <c r="U86" i="22" s="1"/>
  <c r="W72" i="22"/>
  <c r="V72" i="22"/>
  <c r="O72" i="22"/>
  <c r="N72" i="22"/>
  <c r="M72" i="22"/>
  <c r="L72" i="22"/>
  <c r="K72" i="22"/>
  <c r="J72" i="22"/>
  <c r="I72" i="22"/>
  <c r="H72" i="22"/>
  <c r="G72" i="22"/>
  <c r="F72" i="22"/>
  <c r="C72" i="22"/>
  <c r="B72" i="22"/>
  <c r="E72" i="22" s="1"/>
  <c r="W71" i="22"/>
  <c r="V71" i="22"/>
  <c r="O71" i="22"/>
  <c r="N71" i="22"/>
  <c r="M71" i="22"/>
  <c r="L71" i="22"/>
  <c r="R71" i="22" s="1"/>
  <c r="K71" i="22"/>
  <c r="J71" i="22"/>
  <c r="I71" i="22"/>
  <c r="Q71" i="22" s="1"/>
  <c r="H71" i="22"/>
  <c r="G71" i="22"/>
  <c r="F71" i="22"/>
  <c r="C71" i="22"/>
  <c r="B71" i="22"/>
  <c r="W70" i="22"/>
  <c r="V70" i="22"/>
  <c r="O70" i="22"/>
  <c r="S70" i="22" s="1"/>
  <c r="N70" i="22"/>
  <c r="M70" i="22"/>
  <c r="L70" i="22"/>
  <c r="R70" i="22" s="1"/>
  <c r="K70" i="22"/>
  <c r="J70" i="22"/>
  <c r="I70" i="22"/>
  <c r="H70" i="22"/>
  <c r="G70" i="22"/>
  <c r="F70" i="22"/>
  <c r="C70" i="22"/>
  <c r="B70" i="22"/>
  <c r="E70" i="22" s="1"/>
  <c r="S69" i="22"/>
  <c r="R69" i="22"/>
  <c r="Q69" i="22"/>
  <c r="P69" i="22"/>
  <c r="E69" i="22"/>
  <c r="U69" i="22" s="1"/>
  <c r="W67" i="22"/>
  <c r="V67" i="22"/>
  <c r="O67" i="22"/>
  <c r="N67" i="22"/>
  <c r="M67" i="22"/>
  <c r="L67" i="22"/>
  <c r="K67" i="22"/>
  <c r="J67" i="22"/>
  <c r="I67" i="22"/>
  <c r="H67" i="22"/>
  <c r="G67" i="22"/>
  <c r="F67" i="22"/>
  <c r="C67" i="22"/>
  <c r="B67" i="22"/>
  <c r="W66" i="22"/>
  <c r="V66" i="22"/>
  <c r="O66" i="22"/>
  <c r="N66" i="22"/>
  <c r="M66" i="22"/>
  <c r="S66" i="22" s="1"/>
  <c r="L66" i="22"/>
  <c r="R66" i="22" s="1"/>
  <c r="K66" i="22"/>
  <c r="J66" i="22"/>
  <c r="I66" i="22"/>
  <c r="H66" i="22"/>
  <c r="P66" i="22" s="1"/>
  <c r="G66" i="22"/>
  <c r="F66" i="22"/>
  <c r="C66" i="22"/>
  <c r="E66" i="22" s="1"/>
  <c r="B66" i="22"/>
  <c r="S65" i="22"/>
  <c r="R65" i="22"/>
  <c r="Q65" i="22"/>
  <c r="P65" i="22"/>
  <c r="E65" i="22"/>
  <c r="U65" i="22" s="1"/>
  <c r="S64" i="22"/>
  <c r="R64" i="22"/>
  <c r="Q64" i="22"/>
  <c r="P64" i="22"/>
  <c r="E64" i="22"/>
  <c r="U64" i="22" s="1"/>
  <c r="U63" i="22"/>
  <c r="S63" i="22"/>
  <c r="R63" i="22"/>
  <c r="Q63" i="22"/>
  <c r="P63" i="22"/>
  <c r="E63" i="22"/>
  <c r="T63" i="22" s="1"/>
  <c r="T62" i="22"/>
  <c r="S62" i="22"/>
  <c r="R62" i="22"/>
  <c r="Q62" i="22"/>
  <c r="P62" i="22"/>
  <c r="E62" i="22"/>
  <c r="U62" i="22" s="1"/>
  <c r="S61" i="22"/>
  <c r="R61" i="22"/>
  <c r="Q61" i="22"/>
  <c r="P61" i="22"/>
  <c r="E61" i="22"/>
  <c r="U61" i="22" s="1"/>
  <c r="V59" i="22"/>
  <c r="O59" i="22"/>
  <c r="N59" i="22"/>
  <c r="M59" i="22"/>
  <c r="S59" i="22" s="1"/>
  <c r="L59" i="22"/>
  <c r="R59" i="22" s="1"/>
  <c r="K59" i="22"/>
  <c r="J59" i="22"/>
  <c r="I59" i="22"/>
  <c r="H59" i="22"/>
  <c r="G59" i="22"/>
  <c r="F59" i="22"/>
  <c r="C59" i="22"/>
  <c r="B59" i="22"/>
  <c r="T58" i="22"/>
  <c r="S58" i="22"/>
  <c r="R58" i="22"/>
  <c r="Q58" i="22"/>
  <c r="P58" i="22"/>
  <c r="E58" i="22"/>
  <c r="U58" i="22" s="1"/>
  <c r="S57" i="22"/>
  <c r="R57" i="22"/>
  <c r="Q57" i="22"/>
  <c r="P57" i="22"/>
  <c r="E57" i="22"/>
  <c r="U57" i="22" s="1"/>
  <c r="S56" i="22"/>
  <c r="R56" i="22"/>
  <c r="Q56" i="22"/>
  <c r="P56" i="22"/>
  <c r="E56" i="22"/>
  <c r="U56" i="22" s="1"/>
  <c r="U55" i="22"/>
  <c r="S55" i="22"/>
  <c r="R55" i="22"/>
  <c r="Q55" i="22"/>
  <c r="P55" i="22"/>
  <c r="E55" i="22"/>
  <c r="T55" i="22" s="1"/>
  <c r="W53" i="22"/>
  <c r="V53" i="22"/>
  <c r="O53" i="22"/>
  <c r="N53" i="22"/>
  <c r="M53" i="22"/>
  <c r="L53" i="22"/>
  <c r="R53" i="22" s="1"/>
  <c r="K53" i="22"/>
  <c r="J53" i="22"/>
  <c r="I53" i="22"/>
  <c r="H53" i="22"/>
  <c r="G53" i="22"/>
  <c r="F53" i="22"/>
  <c r="C53" i="22"/>
  <c r="B53" i="22"/>
  <c r="S52" i="22"/>
  <c r="R52" i="22"/>
  <c r="Q52" i="22"/>
  <c r="P52" i="22"/>
  <c r="E52" i="22"/>
  <c r="U52" i="22" s="1"/>
  <c r="S51" i="22"/>
  <c r="R51" i="22"/>
  <c r="Q51" i="22"/>
  <c r="P51" i="22"/>
  <c r="E51" i="22"/>
  <c r="U50" i="22"/>
  <c r="S50" i="22"/>
  <c r="R50" i="22"/>
  <c r="Q50" i="22"/>
  <c r="P50" i="22"/>
  <c r="E50" i="22"/>
  <c r="T50" i="22" s="1"/>
  <c r="T49" i="22"/>
  <c r="S49" i="22"/>
  <c r="R49" i="22"/>
  <c r="Q49" i="22"/>
  <c r="P49" i="22"/>
  <c r="E49" i="22"/>
  <c r="U49" i="22" s="1"/>
  <c r="S48" i="22"/>
  <c r="R48" i="22"/>
  <c r="Q48" i="22"/>
  <c r="P48" i="22"/>
  <c r="E48" i="22"/>
  <c r="S47" i="22"/>
  <c r="R47" i="22"/>
  <c r="Q47" i="22"/>
  <c r="P47" i="22"/>
  <c r="E47" i="22"/>
  <c r="U47" i="22" s="1"/>
  <c r="U46" i="22"/>
  <c r="S46" i="22"/>
  <c r="R46" i="22"/>
  <c r="Q46" i="22"/>
  <c r="P46" i="22"/>
  <c r="E46" i="22"/>
  <c r="T46" i="22" s="1"/>
  <c r="S45" i="22"/>
  <c r="R45" i="22"/>
  <c r="Q45" i="22"/>
  <c r="P45" i="22"/>
  <c r="E45" i="22"/>
  <c r="S44" i="22"/>
  <c r="R44" i="22"/>
  <c r="Q44" i="22"/>
  <c r="P44" i="22"/>
  <c r="E44" i="22"/>
  <c r="S43" i="22"/>
  <c r="R43" i="22"/>
  <c r="Q43" i="22"/>
  <c r="P43" i="22"/>
  <c r="E43" i="22"/>
  <c r="S42" i="22"/>
  <c r="R42" i="22"/>
  <c r="Q42" i="22"/>
  <c r="P42" i="22"/>
  <c r="E42" i="22"/>
  <c r="T42" i="22" s="1"/>
  <c r="W40" i="22"/>
  <c r="V40" i="22"/>
  <c r="O40" i="22"/>
  <c r="N40" i="22"/>
  <c r="M40" i="22"/>
  <c r="L40" i="22"/>
  <c r="R40" i="22" s="1"/>
  <c r="K40" i="22"/>
  <c r="J40" i="22"/>
  <c r="I40" i="22"/>
  <c r="H40" i="22"/>
  <c r="G40" i="22"/>
  <c r="F40" i="22"/>
  <c r="C40" i="22"/>
  <c r="B40" i="22"/>
  <c r="S39" i="22"/>
  <c r="R39" i="22"/>
  <c r="Q39" i="22"/>
  <c r="P39" i="22"/>
  <c r="E39" i="22"/>
  <c r="U39" i="22" s="1"/>
  <c r="S38" i="22"/>
  <c r="R38" i="22"/>
  <c r="Q38" i="22"/>
  <c r="P38" i="22"/>
  <c r="E38" i="22"/>
  <c r="T38" i="22" s="1"/>
  <c r="S37" i="22"/>
  <c r="R37" i="22"/>
  <c r="Q37" i="22"/>
  <c r="P37" i="22"/>
  <c r="E37" i="22"/>
  <c r="S36" i="22"/>
  <c r="R36" i="22"/>
  <c r="Q36" i="22"/>
  <c r="P36" i="22"/>
  <c r="E36" i="22"/>
  <c r="S35" i="22"/>
  <c r="R35" i="22"/>
  <c r="Q35" i="22"/>
  <c r="P35" i="22"/>
  <c r="E35" i="22"/>
  <c r="W33" i="22"/>
  <c r="V33" i="22"/>
  <c r="O33" i="22"/>
  <c r="S33" i="22" s="1"/>
  <c r="N33" i="22"/>
  <c r="M33" i="22"/>
  <c r="L33" i="22"/>
  <c r="K33" i="22"/>
  <c r="J33" i="22"/>
  <c r="I33" i="22"/>
  <c r="H33" i="22"/>
  <c r="G33" i="22"/>
  <c r="F33" i="22"/>
  <c r="C33" i="22"/>
  <c r="B33" i="22"/>
  <c r="E33" i="22" s="1"/>
  <c r="S32" i="22"/>
  <c r="R32" i="22"/>
  <c r="Q32" i="22"/>
  <c r="P32" i="22"/>
  <c r="E32" i="22"/>
  <c r="T32" i="22" s="1"/>
  <c r="W30" i="22"/>
  <c r="V30" i="22"/>
  <c r="O30" i="22"/>
  <c r="N30" i="22"/>
  <c r="M30" i="22"/>
  <c r="S30" i="22" s="1"/>
  <c r="L30" i="22"/>
  <c r="R30" i="22" s="1"/>
  <c r="K30" i="22"/>
  <c r="J30" i="22"/>
  <c r="I30" i="22"/>
  <c r="H30" i="22"/>
  <c r="G30" i="22"/>
  <c r="F30" i="22"/>
  <c r="C30" i="22"/>
  <c r="E30" i="22" s="1"/>
  <c r="B30" i="22"/>
  <c r="S29" i="22"/>
  <c r="R29" i="22"/>
  <c r="Q29" i="22"/>
  <c r="P29" i="22"/>
  <c r="E29" i="22"/>
  <c r="U29" i="22" s="1"/>
  <c r="S28" i="22"/>
  <c r="R28" i="22"/>
  <c r="Q28" i="22"/>
  <c r="P28" i="22"/>
  <c r="E28" i="22"/>
  <c r="T28" i="22" s="1"/>
  <c r="U27" i="22"/>
  <c r="S27" i="22"/>
  <c r="R27" i="22"/>
  <c r="Q27" i="22"/>
  <c r="P27" i="22"/>
  <c r="E27" i="22"/>
  <c r="T27" i="22" s="1"/>
  <c r="T26" i="22"/>
  <c r="S26" i="22"/>
  <c r="R26" i="22"/>
  <c r="Q26" i="22"/>
  <c r="P26" i="22"/>
  <c r="E26" i="22"/>
  <c r="U26" i="22" s="1"/>
  <c r="W24" i="22"/>
  <c r="V24" i="22"/>
  <c r="S24" i="22"/>
  <c r="O24" i="22"/>
  <c r="N24" i="22"/>
  <c r="M24" i="22"/>
  <c r="L24" i="22"/>
  <c r="R24" i="22" s="1"/>
  <c r="K24" i="22"/>
  <c r="J24" i="22"/>
  <c r="I24" i="22"/>
  <c r="H24" i="22"/>
  <c r="P24" i="22" s="1"/>
  <c r="G24" i="22"/>
  <c r="F24" i="22"/>
  <c r="C24" i="22"/>
  <c r="B24" i="22"/>
  <c r="S23" i="22"/>
  <c r="R23" i="22"/>
  <c r="Q23" i="22"/>
  <c r="P23" i="22"/>
  <c r="E23" i="22"/>
  <c r="T23" i="22" s="1"/>
  <c r="S22" i="22"/>
  <c r="R22" i="22"/>
  <c r="Q22" i="22"/>
  <c r="P22" i="22"/>
  <c r="E22" i="22"/>
  <c r="T22" i="22" s="1"/>
  <c r="U21" i="22"/>
  <c r="T21" i="22"/>
  <c r="S21" i="22"/>
  <c r="R21" i="22"/>
  <c r="Q21" i="22"/>
  <c r="P21" i="22"/>
  <c r="E21" i="22"/>
  <c r="S20" i="22"/>
  <c r="R20" i="22"/>
  <c r="Q20" i="22"/>
  <c r="P20" i="22"/>
  <c r="E20" i="22"/>
  <c r="U20" i="22" s="1"/>
  <c r="S19" i="22"/>
  <c r="R19" i="22"/>
  <c r="Q19" i="22"/>
  <c r="P19" i="22"/>
  <c r="E19" i="22"/>
  <c r="T19" i="22" s="1"/>
  <c r="U18" i="22"/>
  <c r="S18" i="22"/>
  <c r="R18" i="22"/>
  <c r="Q18" i="22"/>
  <c r="P18" i="22"/>
  <c r="E18" i="22"/>
  <c r="T18" i="22" s="1"/>
  <c r="T17" i="22"/>
  <c r="S17" i="22"/>
  <c r="R17" i="22"/>
  <c r="Q17" i="22"/>
  <c r="P17" i="22"/>
  <c r="E17" i="22"/>
  <c r="U17" i="22" s="1"/>
  <c r="W15" i="22"/>
  <c r="V15" i="22"/>
  <c r="O15" i="22"/>
  <c r="S15" i="22" s="1"/>
  <c r="N15" i="22"/>
  <c r="M15" i="22"/>
  <c r="L15" i="22"/>
  <c r="R15" i="22" s="1"/>
  <c r="K15" i="22"/>
  <c r="J15" i="22"/>
  <c r="I15" i="22"/>
  <c r="H15" i="22"/>
  <c r="G15" i="22"/>
  <c r="F15" i="22"/>
  <c r="C15" i="22"/>
  <c r="B15" i="22"/>
  <c r="E15" i="22" s="1"/>
  <c r="S14" i="22"/>
  <c r="R14" i="22"/>
  <c r="Q14" i="22"/>
  <c r="P14" i="22"/>
  <c r="E14" i="22"/>
  <c r="T14" i="22" s="1"/>
  <c r="U13" i="22"/>
  <c r="S13" i="22"/>
  <c r="R13" i="22"/>
  <c r="Q13" i="22"/>
  <c r="P13" i="22"/>
  <c r="E13" i="22"/>
  <c r="T13" i="22" s="1"/>
  <c r="T12" i="22"/>
  <c r="S12" i="22"/>
  <c r="R12" i="22"/>
  <c r="Q12" i="22"/>
  <c r="P12" i="22"/>
  <c r="E12" i="22"/>
  <c r="U12" i="22" s="1"/>
  <c r="S11" i="22"/>
  <c r="R11" i="22"/>
  <c r="Q11" i="22"/>
  <c r="P11" i="22"/>
  <c r="E11" i="22"/>
  <c r="U11" i="22" s="1"/>
  <c r="S10" i="22"/>
  <c r="R10" i="22"/>
  <c r="Q10" i="22"/>
  <c r="P10" i="22"/>
  <c r="E10" i="22"/>
  <c r="U9" i="22"/>
  <c r="S9" i="22"/>
  <c r="R9" i="22"/>
  <c r="Q9" i="22"/>
  <c r="P9" i="22"/>
  <c r="E9" i="22"/>
  <c r="T9" i="22" s="1"/>
  <c r="S93" i="21"/>
  <c r="R93" i="21"/>
  <c r="Q93" i="21"/>
  <c r="P93" i="21"/>
  <c r="E93" i="21"/>
  <c r="U93" i="21" s="1"/>
  <c r="S92" i="21"/>
  <c r="R92" i="21"/>
  <c r="Q92" i="21"/>
  <c r="P92" i="21"/>
  <c r="E92" i="21"/>
  <c r="U92" i="21" s="1"/>
  <c r="S91" i="21"/>
  <c r="R91" i="21"/>
  <c r="Q91" i="21"/>
  <c r="P91" i="21"/>
  <c r="E91" i="21"/>
  <c r="T91" i="21" s="1"/>
  <c r="S90" i="21"/>
  <c r="R90" i="21"/>
  <c r="Q90" i="21"/>
  <c r="P90" i="21"/>
  <c r="E90" i="21"/>
  <c r="T90" i="21" s="1"/>
  <c r="U89" i="21"/>
  <c r="S89" i="21"/>
  <c r="R89" i="21"/>
  <c r="Q89" i="21"/>
  <c r="P89" i="21"/>
  <c r="E89" i="21"/>
  <c r="T89" i="21" s="1"/>
  <c r="S88" i="21"/>
  <c r="R88" i="21"/>
  <c r="Q88" i="21"/>
  <c r="P88" i="21"/>
  <c r="E88" i="21"/>
  <c r="U88" i="21" s="1"/>
  <c r="S87" i="21"/>
  <c r="R87" i="21"/>
  <c r="Q87" i="21"/>
  <c r="P87" i="21"/>
  <c r="E87" i="21"/>
  <c r="T87" i="21" s="1"/>
  <c r="S86" i="21"/>
  <c r="R86" i="21"/>
  <c r="Q86" i="21"/>
  <c r="P86" i="21"/>
  <c r="E86" i="21"/>
  <c r="W72" i="21"/>
  <c r="V72" i="21"/>
  <c r="O72" i="21"/>
  <c r="N72" i="21"/>
  <c r="M72" i="21"/>
  <c r="S72" i="21" s="1"/>
  <c r="L72" i="21"/>
  <c r="R72" i="21" s="1"/>
  <c r="K72" i="21"/>
  <c r="J72" i="21"/>
  <c r="I72" i="21"/>
  <c r="H72" i="21"/>
  <c r="G72" i="21"/>
  <c r="F72" i="21"/>
  <c r="C72" i="21"/>
  <c r="B72" i="21"/>
  <c r="W71" i="21"/>
  <c r="V71" i="21"/>
  <c r="O71" i="21"/>
  <c r="S71" i="21" s="1"/>
  <c r="N71" i="21"/>
  <c r="M71" i="21"/>
  <c r="L71" i="21"/>
  <c r="K71" i="21"/>
  <c r="J71" i="21"/>
  <c r="I71" i="21"/>
  <c r="H71" i="21"/>
  <c r="G71" i="21"/>
  <c r="F71" i="21"/>
  <c r="C71" i="21"/>
  <c r="B71" i="21"/>
  <c r="E71" i="21" s="1"/>
  <c r="W70" i="21"/>
  <c r="V70" i="21"/>
  <c r="O70" i="21"/>
  <c r="N70" i="21"/>
  <c r="M70" i="21"/>
  <c r="L70" i="21"/>
  <c r="K70" i="21"/>
  <c r="J70" i="21"/>
  <c r="I70" i="21"/>
  <c r="Q70" i="21" s="1"/>
  <c r="H70" i="21"/>
  <c r="P70" i="21" s="1"/>
  <c r="G70" i="21"/>
  <c r="F70" i="21"/>
  <c r="C70" i="21"/>
  <c r="B70" i="21"/>
  <c r="S69" i="21"/>
  <c r="R69" i="21"/>
  <c r="Q69" i="21"/>
  <c r="U69" i="21" s="1"/>
  <c r="P69" i="21"/>
  <c r="E69" i="21"/>
  <c r="W67" i="21"/>
  <c r="V67" i="21"/>
  <c r="O67" i="21"/>
  <c r="N67" i="21"/>
  <c r="M67" i="21"/>
  <c r="L67" i="21"/>
  <c r="R67" i="21" s="1"/>
  <c r="K67" i="21"/>
  <c r="J67" i="21"/>
  <c r="I67" i="21"/>
  <c r="H67" i="21"/>
  <c r="G67" i="21"/>
  <c r="F67" i="21"/>
  <c r="C67" i="21"/>
  <c r="B67" i="21"/>
  <c r="W66" i="21"/>
  <c r="V66" i="21"/>
  <c r="S66" i="21"/>
  <c r="O66" i="21"/>
  <c r="N66" i="21"/>
  <c r="M66" i="21"/>
  <c r="L66" i="21"/>
  <c r="R66" i="21" s="1"/>
  <c r="K66" i="21"/>
  <c r="J66" i="21"/>
  <c r="I66" i="21"/>
  <c r="H66" i="21"/>
  <c r="G66" i="21"/>
  <c r="F66" i="21"/>
  <c r="C66" i="21"/>
  <c r="B66" i="21"/>
  <c r="E66" i="21" s="1"/>
  <c r="S65" i="21"/>
  <c r="R65" i="21"/>
  <c r="Q65" i="21"/>
  <c r="P65" i="21"/>
  <c r="E65" i="21"/>
  <c r="T65" i="21" s="1"/>
  <c r="U64" i="21"/>
  <c r="S64" i="21"/>
  <c r="R64" i="21"/>
  <c r="Q64" i="21"/>
  <c r="P64" i="21"/>
  <c r="E64" i="21"/>
  <c r="T64" i="21" s="1"/>
  <c r="S63" i="21"/>
  <c r="R63" i="21"/>
  <c r="Q63" i="21"/>
  <c r="P63" i="21"/>
  <c r="E63" i="21"/>
  <c r="S62" i="21"/>
  <c r="R62" i="21"/>
  <c r="Q62" i="21"/>
  <c r="P62" i="21"/>
  <c r="E62" i="21"/>
  <c r="U62" i="21" s="1"/>
  <c r="S61" i="21"/>
  <c r="R61" i="21"/>
  <c r="Q61" i="21"/>
  <c r="P61" i="21"/>
  <c r="E61" i="21"/>
  <c r="U61" i="21" s="1"/>
  <c r="V59" i="21"/>
  <c r="O59" i="21"/>
  <c r="N59" i="21"/>
  <c r="M59" i="21"/>
  <c r="S59" i="21" s="1"/>
  <c r="L59" i="21"/>
  <c r="R59" i="21" s="1"/>
  <c r="K59" i="21"/>
  <c r="J59" i="21"/>
  <c r="I59" i="21"/>
  <c r="H59" i="21"/>
  <c r="G59" i="21"/>
  <c r="F59" i="21"/>
  <c r="C59" i="21"/>
  <c r="B59" i="21"/>
  <c r="S58" i="21"/>
  <c r="R58" i="21"/>
  <c r="Q58" i="21"/>
  <c r="P58" i="21"/>
  <c r="E58" i="21"/>
  <c r="U58" i="21" s="1"/>
  <c r="S57" i="21"/>
  <c r="R57" i="21"/>
  <c r="Q57" i="21"/>
  <c r="P57" i="21"/>
  <c r="E57" i="21"/>
  <c r="T57" i="21" s="1"/>
  <c r="S56" i="21"/>
  <c r="R56" i="21"/>
  <c r="Q56" i="21"/>
  <c r="P56" i="21"/>
  <c r="E56" i="21"/>
  <c r="U55" i="21"/>
  <c r="S55" i="21"/>
  <c r="R55" i="21"/>
  <c r="Q55" i="21"/>
  <c r="P55" i="21"/>
  <c r="E55" i="21"/>
  <c r="T55" i="21" s="1"/>
  <c r="W53" i="21"/>
  <c r="V53" i="21"/>
  <c r="O53" i="21"/>
  <c r="N53" i="21"/>
  <c r="M53" i="21"/>
  <c r="S53" i="21" s="1"/>
  <c r="L53" i="21"/>
  <c r="R53" i="21" s="1"/>
  <c r="K53" i="21"/>
  <c r="J53" i="21"/>
  <c r="I53" i="21"/>
  <c r="Q53" i="21" s="1"/>
  <c r="H53" i="21"/>
  <c r="G53" i="21"/>
  <c r="F53" i="21"/>
  <c r="C53" i="21"/>
  <c r="B53" i="21"/>
  <c r="S52" i="21"/>
  <c r="R52" i="21"/>
  <c r="Q52" i="21"/>
  <c r="P52" i="21"/>
  <c r="E52" i="21"/>
  <c r="S51" i="21"/>
  <c r="R51" i="21"/>
  <c r="Q51" i="21"/>
  <c r="P51" i="21"/>
  <c r="E51" i="21"/>
  <c r="T51" i="21" s="1"/>
  <c r="U50" i="21"/>
  <c r="S50" i="21"/>
  <c r="R50" i="21"/>
  <c r="Q50" i="21"/>
  <c r="P50" i="21"/>
  <c r="E50" i="21"/>
  <c r="T50" i="21" s="1"/>
  <c r="S49" i="21"/>
  <c r="R49" i="21"/>
  <c r="Q49" i="21"/>
  <c r="P49" i="21"/>
  <c r="E49" i="21"/>
  <c r="U49" i="21" s="1"/>
  <c r="S48" i="21"/>
  <c r="R48" i="21"/>
  <c r="Q48" i="21"/>
  <c r="P48" i="21"/>
  <c r="E48" i="21"/>
  <c r="T48" i="21" s="1"/>
  <c r="S47" i="21"/>
  <c r="R47" i="21"/>
  <c r="Q47" i="21"/>
  <c r="P47" i="21"/>
  <c r="E47" i="21"/>
  <c r="T47" i="21" s="1"/>
  <c r="T46" i="21"/>
  <c r="S46" i="21"/>
  <c r="R46" i="21"/>
  <c r="Q46" i="21"/>
  <c r="P46" i="21"/>
  <c r="E46" i="21"/>
  <c r="U46" i="21" s="1"/>
  <c r="S45" i="21"/>
  <c r="R45" i="21"/>
  <c r="Q45" i="21"/>
  <c r="P45" i="21"/>
  <c r="E45" i="21"/>
  <c r="U45" i="21" s="1"/>
  <c r="S44" i="21"/>
  <c r="R44" i="21"/>
  <c r="Q44" i="21"/>
  <c r="P44" i="21"/>
  <c r="E44" i="21"/>
  <c r="T44" i="21" s="1"/>
  <c r="U43" i="21"/>
  <c r="S43" i="21"/>
  <c r="R43" i="21"/>
  <c r="Q43" i="21"/>
  <c r="P43" i="21"/>
  <c r="E43" i="21"/>
  <c r="T43" i="21" s="1"/>
  <c r="S42" i="21"/>
  <c r="R42" i="21"/>
  <c r="Q42" i="21"/>
  <c r="P42" i="21"/>
  <c r="E42" i="21"/>
  <c r="W40" i="21"/>
  <c r="V40" i="21"/>
  <c r="O40" i="21"/>
  <c r="N40" i="21"/>
  <c r="M40" i="21"/>
  <c r="L40" i="21"/>
  <c r="K40" i="21"/>
  <c r="J40" i="21"/>
  <c r="I40" i="21"/>
  <c r="Q40" i="21" s="1"/>
  <c r="H40" i="21"/>
  <c r="G40" i="21"/>
  <c r="F40" i="21"/>
  <c r="C40" i="21"/>
  <c r="B40" i="21"/>
  <c r="S39" i="21"/>
  <c r="R39" i="21"/>
  <c r="Q39" i="21"/>
  <c r="P39" i="21"/>
  <c r="E39" i="21"/>
  <c r="T39" i="21" s="1"/>
  <c r="S38" i="21"/>
  <c r="R38" i="21"/>
  <c r="Q38" i="21"/>
  <c r="P38" i="21"/>
  <c r="E38" i="21"/>
  <c r="S37" i="21"/>
  <c r="R37" i="21"/>
  <c r="Q37" i="21"/>
  <c r="P37" i="21"/>
  <c r="E37" i="21"/>
  <c r="S36" i="21"/>
  <c r="R36" i="21"/>
  <c r="Q36" i="21"/>
  <c r="P36" i="21"/>
  <c r="E36" i="21"/>
  <c r="U36" i="21" s="1"/>
  <c r="S35" i="21"/>
  <c r="R35" i="21"/>
  <c r="Q35" i="21"/>
  <c r="P35" i="21"/>
  <c r="E35" i="21"/>
  <c r="W33" i="21"/>
  <c r="V33" i="21"/>
  <c r="O33" i="21"/>
  <c r="N33" i="21"/>
  <c r="M33" i="21"/>
  <c r="S33" i="21" s="1"/>
  <c r="L33" i="21"/>
  <c r="K33" i="21"/>
  <c r="J33" i="21"/>
  <c r="I33" i="21"/>
  <c r="H33" i="21"/>
  <c r="P33" i="21" s="1"/>
  <c r="G33" i="21"/>
  <c r="F33" i="21"/>
  <c r="E33" i="21"/>
  <c r="C33" i="21"/>
  <c r="B33" i="21"/>
  <c r="S32" i="21"/>
  <c r="R32" i="21"/>
  <c r="Q32" i="21"/>
  <c r="U32" i="21" s="1"/>
  <c r="P32" i="21"/>
  <c r="T32" i="21" s="1"/>
  <c r="E32" i="21"/>
  <c r="W30" i="21"/>
  <c r="V30" i="21"/>
  <c r="O30" i="21"/>
  <c r="N30" i="21"/>
  <c r="M30" i="21"/>
  <c r="S30" i="21" s="1"/>
  <c r="L30" i="21"/>
  <c r="R30" i="21" s="1"/>
  <c r="K30" i="21"/>
  <c r="J30" i="21"/>
  <c r="I30" i="21"/>
  <c r="H30" i="21"/>
  <c r="G30" i="21"/>
  <c r="F30" i="21"/>
  <c r="C30" i="21"/>
  <c r="B30" i="21"/>
  <c r="S29" i="21"/>
  <c r="R29" i="21"/>
  <c r="Q29" i="21"/>
  <c r="P29" i="21"/>
  <c r="E29" i="21"/>
  <c r="T29" i="21" s="1"/>
  <c r="S28" i="21"/>
  <c r="R28" i="21"/>
  <c r="Q28" i="21"/>
  <c r="P28" i="21"/>
  <c r="E28" i="21"/>
  <c r="U27" i="21"/>
  <c r="S27" i="21"/>
  <c r="R27" i="21"/>
  <c r="Q27" i="21"/>
  <c r="P27" i="21"/>
  <c r="E27" i="21"/>
  <c r="T27" i="21" s="1"/>
  <c r="S26" i="21"/>
  <c r="R26" i="21"/>
  <c r="Q26" i="21"/>
  <c r="P26" i="21"/>
  <c r="E26" i="21"/>
  <c r="U26" i="21" s="1"/>
  <c r="W24" i="21"/>
  <c r="V24" i="21"/>
  <c r="S24" i="21"/>
  <c r="O24" i="21"/>
  <c r="N24" i="21"/>
  <c r="M24" i="21"/>
  <c r="L24" i="21"/>
  <c r="R24" i="21" s="1"/>
  <c r="K24" i="21"/>
  <c r="J24" i="21"/>
  <c r="I24" i="21"/>
  <c r="H24" i="21"/>
  <c r="G24" i="21"/>
  <c r="F24" i="21"/>
  <c r="C24" i="21"/>
  <c r="B24" i="21"/>
  <c r="E24" i="21" s="1"/>
  <c r="U23" i="21"/>
  <c r="S23" i="21"/>
  <c r="R23" i="21"/>
  <c r="Q23" i="21"/>
  <c r="P23" i="21"/>
  <c r="E23" i="21"/>
  <c r="T23" i="21" s="1"/>
  <c r="S22" i="21"/>
  <c r="R22" i="21"/>
  <c r="Q22" i="21"/>
  <c r="P22" i="21"/>
  <c r="E22" i="21"/>
  <c r="U22" i="21" s="1"/>
  <c r="S21" i="21"/>
  <c r="R21" i="21"/>
  <c r="Q21" i="21"/>
  <c r="P21" i="21"/>
  <c r="E21" i="21"/>
  <c r="U21" i="21" s="1"/>
  <c r="S20" i="21"/>
  <c r="R20" i="21"/>
  <c r="Q20" i="21"/>
  <c r="P20" i="21"/>
  <c r="E20" i="21"/>
  <c r="T20" i="21" s="1"/>
  <c r="S19" i="21"/>
  <c r="R19" i="21"/>
  <c r="Q19" i="21"/>
  <c r="P19" i="21"/>
  <c r="E19" i="21"/>
  <c r="T19" i="21" s="1"/>
  <c r="S18" i="21"/>
  <c r="R18" i="21"/>
  <c r="Q18" i="21"/>
  <c r="P18" i="21"/>
  <c r="E18" i="21"/>
  <c r="S17" i="21"/>
  <c r="R17" i="21"/>
  <c r="Q17" i="21"/>
  <c r="P17" i="21"/>
  <c r="E17" i="21"/>
  <c r="U17" i="21" s="1"/>
  <c r="W15" i="21"/>
  <c r="V15" i="21"/>
  <c r="O15" i="21"/>
  <c r="S15" i="21" s="1"/>
  <c r="N15" i="21"/>
  <c r="R15" i="21" s="1"/>
  <c r="M15" i="21"/>
  <c r="L15" i="21"/>
  <c r="K15" i="21"/>
  <c r="J15" i="21"/>
  <c r="I15" i="21"/>
  <c r="H15" i="21"/>
  <c r="G15" i="21"/>
  <c r="F15" i="21"/>
  <c r="C15" i="21"/>
  <c r="B15" i="21"/>
  <c r="E15" i="21" s="1"/>
  <c r="S14" i="21"/>
  <c r="R14" i="21"/>
  <c r="Q14" i="21"/>
  <c r="P14" i="21"/>
  <c r="E14" i="21"/>
  <c r="S13" i="21"/>
  <c r="R13" i="21"/>
  <c r="Q13" i="21"/>
  <c r="P13" i="21"/>
  <c r="E13" i="21"/>
  <c r="S12" i="21"/>
  <c r="R12" i="21"/>
  <c r="Q12" i="21"/>
  <c r="P12" i="21"/>
  <c r="E12" i="21"/>
  <c r="U12" i="21" s="1"/>
  <c r="S11" i="21"/>
  <c r="R11" i="21"/>
  <c r="Q11" i="21"/>
  <c r="P11" i="21"/>
  <c r="E11" i="21"/>
  <c r="T11" i="21" s="1"/>
  <c r="S10" i="21"/>
  <c r="R10" i="21"/>
  <c r="Q10" i="21"/>
  <c r="U10" i="21" s="1"/>
  <c r="P10" i="21"/>
  <c r="E10" i="21"/>
  <c r="T10" i="21" s="1"/>
  <c r="U9" i="21"/>
  <c r="T9" i="21"/>
  <c r="S9" i="21"/>
  <c r="R9" i="21"/>
  <c r="Q9" i="21"/>
  <c r="P9" i="21"/>
  <c r="E9" i="21"/>
  <c r="S93" i="20"/>
  <c r="R93" i="20"/>
  <c r="Q93" i="20"/>
  <c r="P93" i="20"/>
  <c r="E93" i="20"/>
  <c r="U93" i="20" s="1"/>
  <c r="S92" i="20"/>
  <c r="R92" i="20"/>
  <c r="Q92" i="20"/>
  <c r="P92" i="20"/>
  <c r="E92" i="20"/>
  <c r="T92" i="20" s="1"/>
  <c r="U91" i="20"/>
  <c r="S91" i="20"/>
  <c r="R91" i="20"/>
  <c r="Q91" i="20"/>
  <c r="P91" i="20"/>
  <c r="E91" i="20"/>
  <c r="T91" i="20" s="1"/>
  <c r="S90" i="20"/>
  <c r="R90" i="20"/>
  <c r="Q90" i="20"/>
  <c r="P90" i="20"/>
  <c r="E90" i="20"/>
  <c r="U90" i="20" s="1"/>
  <c r="S89" i="20"/>
  <c r="R89" i="20"/>
  <c r="Q89" i="20"/>
  <c r="P89" i="20"/>
  <c r="E89" i="20"/>
  <c r="U89" i="20" s="1"/>
  <c r="S88" i="20"/>
  <c r="R88" i="20"/>
  <c r="Q88" i="20"/>
  <c r="P88" i="20"/>
  <c r="E88" i="20"/>
  <c r="T88" i="20" s="1"/>
  <c r="S87" i="20"/>
  <c r="R87" i="20"/>
  <c r="Q87" i="20"/>
  <c r="P87" i="20"/>
  <c r="E87" i="20"/>
  <c r="T87" i="20" s="1"/>
  <c r="S86" i="20"/>
  <c r="R86" i="20"/>
  <c r="Q86" i="20"/>
  <c r="P86" i="20"/>
  <c r="E86" i="20"/>
  <c r="W72" i="20"/>
  <c r="V72" i="20"/>
  <c r="O72" i="20"/>
  <c r="N72" i="20"/>
  <c r="M72" i="20"/>
  <c r="S72" i="20" s="1"/>
  <c r="L72" i="20"/>
  <c r="K72" i="20"/>
  <c r="J72" i="20"/>
  <c r="I72" i="20"/>
  <c r="H72" i="20"/>
  <c r="G72" i="20"/>
  <c r="F72" i="20"/>
  <c r="C72" i="20"/>
  <c r="B72" i="20"/>
  <c r="W71" i="20"/>
  <c r="V71" i="20"/>
  <c r="O71" i="20"/>
  <c r="N71" i="20"/>
  <c r="R71" i="20" s="1"/>
  <c r="M71" i="20"/>
  <c r="S71" i="20" s="1"/>
  <c r="L71" i="20"/>
  <c r="K71" i="20"/>
  <c r="J71" i="20"/>
  <c r="I71" i="20"/>
  <c r="Q71" i="20" s="1"/>
  <c r="H71" i="20"/>
  <c r="G71" i="20"/>
  <c r="F71" i="20"/>
  <c r="C71" i="20"/>
  <c r="B71" i="20"/>
  <c r="W70" i="20"/>
  <c r="V70" i="20"/>
  <c r="O70" i="20"/>
  <c r="N70" i="20"/>
  <c r="M70" i="20"/>
  <c r="S70" i="20" s="1"/>
  <c r="L70" i="20"/>
  <c r="K70" i="20"/>
  <c r="J70" i="20"/>
  <c r="I70" i="20"/>
  <c r="H70" i="20"/>
  <c r="G70" i="20"/>
  <c r="F70" i="20"/>
  <c r="C70" i="20"/>
  <c r="B70" i="20"/>
  <c r="E70" i="20" s="1"/>
  <c r="S69" i="20"/>
  <c r="R69" i="20"/>
  <c r="Q69" i="20"/>
  <c r="P69" i="20"/>
  <c r="E69" i="20"/>
  <c r="W67" i="20"/>
  <c r="V67" i="20"/>
  <c r="S67" i="20"/>
  <c r="O67" i="20"/>
  <c r="N67" i="20"/>
  <c r="M67" i="20"/>
  <c r="L67" i="20"/>
  <c r="R67" i="20" s="1"/>
  <c r="K67" i="20"/>
  <c r="J67" i="20"/>
  <c r="I67" i="20"/>
  <c r="H67" i="20"/>
  <c r="G67" i="20"/>
  <c r="F67" i="20"/>
  <c r="C67" i="20"/>
  <c r="B67" i="20"/>
  <c r="E67" i="20" s="1"/>
  <c r="W66" i="20"/>
  <c r="V66" i="20"/>
  <c r="S66" i="20"/>
  <c r="O66" i="20"/>
  <c r="N66" i="20"/>
  <c r="M66" i="20"/>
  <c r="L66" i="20"/>
  <c r="R66" i="20" s="1"/>
  <c r="K66" i="20"/>
  <c r="J66" i="20"/>
  <c r="I66" i="20"/>
  <c r="H66" i="20"/>
  <c r="G66" i="20"/>
  <c r="F66" i="20"/>
  <c r="C66" i="20"/>
  <c r="B66" i="20"/>
  <c r="E66" i="20" s="1"/>
  <c r="U65" i="20"/>
  <c r="S65" i="20"/>
  <c r="R65" i="20"/>
  <c r="Q65" i="20"/>
  <c r="P65" i="20"/>
  <c r="E65" i="20"/>
  <c r="T65" i="20" s="1"/>
  <c r="S64" i="20"/>
  <c r="R64" i="20"/>
  <c r="Q64" i="20"/>
  <c r="P64" i="20"/>
  <c r="E64" i="20"/>
  <c r="U64" i="20" s="1"/>
  <c r="S63" i="20"/>
  <c r="R63" i="20"/>
  <c r="Q63" i="20"/>
  <c r="P63" i="20"/>
  <c r="E63" i="20"/>
  <c r="U63" i="20" s="1"/>
  <c r="S62" i="20"/>
  <c r="R62" i="20"/>
  <c r="Q62" i="20"/>
  <c r="P62" i="20"/>
  <c r="E62" i="20"/>
  <c r="T62" i="20" s="1"/>
  <c r="S61" i="20"/>
  <c r="R61" i="20"/>
  <c r="Q61" i="20"/>
  <c r="P61" i="20"/>
  <c r="E61" i="20"/>
  <c r="T61" i="20" s="1"/>
  <c r="V59" i="20"/>
  <c r="O59" i="20"/>
  <c r="N59" i="20"/>
  <c r="M59" i="20"/>
  <c r="S59" i="20" s="1"/>
  <c r="L59" i="20"/>
  <c r="R59" i="20" s="1"/>
  <c r="K59" i="20"/>
  <c r="J59" i="20"/>
  <c r="I59" i="20"/>
  <c r="H59" i="20"/>
  <c r="G59" i="20"/>
  <c r="F59" i="20"/>
  <c r="C59" i="20"/>
  <c r="B59" i="20"/>
  <c r="S58" i="20"/>
  <c r="R58" i="20"/>
  <c r="Q58" i="20"/>
  <c r="P58" i="20"/>
  <c r="E58" i="20"/>
  <c r="T58" i="20" s="1"/>
  <c r="S57" i="20"/>
  <c r="R57" i="20"/>
  <c r="Q57" i="20"/>
  <c r="P57" i="20"/>
  <c r="E57" i="20"/>
  <c r="T57" i="20" s="1"/>
  <c r="S56" i="20"/>
  <c r="R56" i="20"/>
  <c r="Q56" i="20"/>
  <c r="P56" i="20"/>
  <c r="E56" i="20"/>
  <c r="S55" i="20"/>
  <c r="R55" i="20"/>
  <c r="Q55" i="20"/>
  <c r="P55" i="20"/>
  <c r="E55" i="20"/>
  <c r="U55" i="20" s="1"/>
  <c r="W53" i="20"/>
  <c r="V53" i="20"/>
  <c r="O53" i="20"/>
  <c r="N53" i="20"/>
  <c r="M53" i="20"/>
  <c r="S53" i="20" s="1"/>
  <c r="L53" i="20"/>
  <c r="R53" i="20" s="1"/>
  <c r="K53" i="20"/>
  <c r="J53" i="20"/>
  <c r="I53" i="20"/>
  <c r="H53" i="20"/>
  <c r="P53" i="20" s="1"/>
  <c r="G53" i="20"/>
  <c r="F53" i="20"/>
  <c r="C53" i="20"/>
  <c r="B53" i="20"/>
  <c r="S52" i="20"/>
  <c r="R52" i="20"/>
  <c r="Q52" i="20"/>
  <c r="P52" i="20"/>
  <c r="E52" i="20"/>
  <c r="U51" i="20"/>
  <c r="S51" i="20"/>
  <c r="R51" i="20"/>
  <c r="Q51" i="20"/>
  <c r="P51" i="20"/>
  <c r="E51" i="20"/>
  <c r="T51" i="20" s="1"/>
  <c r="S50" i="20"/>
  <c r="R50" i="20"/>
  <c r="Q50" i="20"/>
  <c r="P50" i="20"/>
  <c r="E50" i="20"/>
  <c r="U50" i="20" s="1"/>
  <c r="S49" i="20"/>
  <c r="R49" i="20"/>
  <c r="Q49" i="20"/>
  <c r="P49" i="20"/>
  <c r="E49" i="20"/>
  <c r="T49" i="20" s="1"/>
  <c r="S48" i="20"/>
  <c r="R48" i="20"/>
  <c r="Q48" i="20"/>
  <c r="P48" i="20"/>
  <c r="E48" i="20"/>
  <c r="S47" i="20"/>
  <c r="R47" i="20"/>
  <c r="Q47" i="20"/>
  <c r="P47" i="20"/>
  <c r="E47" i="20"/>
  <c r="U47" i="20" s="1"/>
  <c r="S46" i="20"/>
  <c r="R46" i="20"/>
  <c r="Q46" i="20"/>
  <c r="P46" i="20"/>
  <c r="E46" i="20"/>
  <c r="U46" i="20" s="1"/>
  <c r="S45" i="20"/>
  <c r="R45" i="20"/>
  <c r="Q45" i="20"/>
  <c r="P45" i="20"/>
  <c r="E45" i="20"/>
  <c r="T45" i="20" s="1"/>
  <c r="S44" i="20"/>
  <c r="R44" i="20"/>
  <c r="Q44" i="20"/>
  <c r="P44" i="20"/>
  <c r="E44" i="20"/>
  <c r="T44" i="20" s="1"/>
  <c r="U43" i="20"/>
  <c r="T43" i="20"/>
  <c r="S43" i="20"/>
  <c r="R43" i="20"/>
  <c r="Q43" i="20"/>
  <c r="P43" i="20"/>
  <c r="E43" i="20"/>
  <c r="S42" i="20"/>
  <c r="R42" i="20"/>
  <c r="Q42" i="20"/>
  <c r="P42" i="20"/>
  <c r="E42" i="20"/>
  <c r="U42" i="20" s="1"/>
  <c r="W40" i="20"/>
  <c r="V40" i="20"/>
  <c r="O40" i="20"/>
  <c r="N40" i="20"/>
  <c r="R40" i="20" s="1"/>
  <c r="M40" i="20"/>
  <c r="S40" i="20" s="1"/>
  <c r="L40" i="20"/>
  <c r="K40" i="20"/>
  <c r="J40" i="20"/>
  <c r="I40" i="20"/>
  <c r="H40" i="20"/>
  <c r="G40" i="20"/>
  <c r="F40" i="20"/>
  <c r="C40" i="20"/>
  <c r="B40" i="20"/>
  <c r="E40" i="20" s="1"/>
  <c r="S39" i="20"/>
  <c r="R39" i="20"/>
  <c r="Q39" i="20"/>
  <c r="P39" i="20"/>
  <c r="E39" i="20"/>
  <c r="T39" i="20" s="1"/>
  <c r="S38" i="20"/>
  <c r="R38" i="20"/>
  <c r="Q38" i="20"/>
  <c r="P38" i="20"/>
  <c r="E38" i="20"/>
  <c r="S37" i="20"/>
  <c r="R37" i="20"/>
  <c r="Q37" i="20"/>
  <c r="P37" i="20"/>
  <c r="E37" i="20"/>
  <c r="U37" i="20" s="1"/>
  <c r="S36" i="20"/>
  <c r="R36" i="20"/>
  <c r="Q36" i="20"/>
  <c r="P36" i="20"/>
  <c r="E36" i="20"/>
  <c r="S35" i="20"/>
  <c r="R35" i="20"/>
  <c r="Q35" i="20"/>
  <c r="U35" i="20" s="1"/>
  <c r="P35" i="20"/>
  <c r="E35" i="20"/>
  <c r="T35" i="20" s="1"/>
  <c r="W33" i="20"/>
  <c r="V33" i="20"/>
  <c r="O33" i="20"/>
  <c r="N33" i="20"/>
  <c r="M33" i="20"/>
  <c r="S33" i="20" s="1"/>
  <c r="L33" i="20"/>
  <c r="R33" i="20" s="1"/>
  <c r="K33" i="20"/>
  <c r="J33" i="20"/>
  <c r="I33" i="20"/>
  <c r="Q33" i="20" s="1"/>
  <c r="H33" i="20"/>
  <c r="G33" i="20"/>
  <c r="F33" i="20"/>
  <c r="C33" i="20"/>
  <c r="E33" i="20" s="1"/>
  <c r="B33" i="20"/>
  <c r="S32" i="20"/>
  <c r="R32" i="20"/>
  <c r="Q32" i="20"/>
  <c r="P32" i="20"/>
  <c r="E32" i="20"/>
  <c r="W30" i="20"/>
  <c r="V30" i="20"/>
  <c r="O30" i="20"/>
  <c r="N30" i="20"/>
  <c r="M30" i="20"/>
  <c r="S30" i="20" s="1"/>
  <c r="L30" i="20"/>
  <c r="R30" i="20" s="1"/>
  <c r="K30" i="20"/>
  <c r="J30" i="20"/>
  <c r="I30" i="20"/>
  <c r="H30" i="20"/>
  <c r="G30" i="20"/>
  <c r="F30" i="20"/>
  <c r="C30" i="20"/>
  <c r="B30" i="20"/>
  <c r="S29" i="20"/>
  <c r="R29" i="20"/>
  <c r="Q29" i="20"/>
  <c r="P29" i="20"/>
  <c r="E29" i="20"/>
  <c r="U28" i="20"/>
  <c r="T28" i="20"/>
  <c r="S28" i="20"/>
  <c r="R28" i="20"/>
  <c r="Q28" i="20"/>
  <c r="P28" i="20"/>
  <c r="E28" i="20"/>
  <c r="S27" i="20"/>
  <c r="R27" i="20"/>
  <c r="Q27" i="20"/>
  <c r="P27" i="20"/>
  <c r="E27" i="20"/>
  <c r="U27" i="20" s="1"/>
  <c r="S26" i="20"/>
  <c r="R26" i="20"/>
  <c r="Q26" i="20"/>
  <c r="P26" i="20"/>
  <c r="E26" i="20"/>
  <c r="T26" i="20" s="1"/>
  <c r="W24" i="20"/>
  <c r="V24" i="20"/>
  <c r="O24" i="20"/>
  <c r="N24" i="20"/>
  <c r="M24" i="20"/>
  <c r="S24" i="20" s="1"/>
  <c r="L24" i="20"/>
  <c r="R24" i="20" s="1"/>
  <c r="K24" i="20"/>
  <c r="J24" i="20"/>
  <c r="I24" i="20"/>
  <c r="H24" i="20"/>
  <c r="G24" i="20"/>
  <c r="F24" i="20"/>
  <c r="C24" i="20"/>
  <c r="B24" i="20"/>
  <c r="S23" i="20"/>
  <c r="R23" i="20"/>
  <c r="Q23" i="20"/>
  <c r="P23" i="20"/>
  <c r="E23" i="20"/>
  <c r="S22" i="20"/>
  <c r="R22" i="20"/>
  <c r="Q22" i="20"/>
  <c r="P22" i="20"/>
  <c r="E22" i="20"/>
  <c r="U22" i="20" s="1"/>
  <c r="S21" i="20"/>
  <c r="R21" i="20"/>
  <c r="Q21" i="20"/>
  <c r="P21" i="20"/>
  <c r="E21" i="20"/>
  <c r="T21" i="20" s="1"/>
  <c r="S20" i="20"/>
  <c r="R20" i="20"/>
  <c r="Q20" i="20"/>
  <c r="P20" i="20"/>
  <c r="E20" i="20"/>
  <c r="U19" i="20"/>
  <c r="T19" i="20"/>
  <c r="S19" i="20"/>
  <c r="R19" i="20"/>
  <c r="Q19" i="20"/>
  <c r="P19" i="20"/>
  <c r="E19" i="20"/>
  <c r="S18" i="20"/>
  <c r="R18" i="20"/>
  <c r="Q18" i="20"/>
  <c r="P18" i="20"/>
  <c r="E18" i="20"/>
  <c r="U18" i="20" s="1"/>
  <c r="S17" i="20"/>
  <c r="R17" i="20"/>
  <c r="Q17" i="20"/>
  <c r="P17" i="20"/>
  <c r="E17" i="20"/>
  <c r="T17" i="20" s="1"/>
  <c r="W15" i="20"/>
  <c r="V15" i="20"/>
  <c r="O15" i="20"/>
  <c r="N15" i="20"/>
  <c r="R15" i="20" s="1"/>
  <c r="M15" i="20"/>
  <c r="S15" i="20" s="1"/>
  <c r="L15" i="20"/>
  <c r="K15" i="20"/>
  <c r="J15" i="20"/>
  <c r="I15" i="20"/>
  <c r="H15" i="20"/>
  <c r="G15" i="20"/>
  <c r="F15" i="20"/>
  <c r="C15" i="20"/>
  <c r="B15" i="20"/>
  <c r="E15" i="20" s="1"/>
  <c r="U14" i="20"/>
  <c r="T14" i="20"/>
  <c r="S14" i="20"/>
  <c r="R14" i="20"/>
  <c r="Q14" i="20"/>
  <c r="P14" i="20"/>
  <c r="E14" i="20"/>
  <c r="S13" i="20"/>
  <c r="R13" i="20"/>
  <c r="Q13" i="20"/>
  <c r="P13" i="20"/>
  <c r="E13" i="20"/>
  <c r="U13" i="20" s="1"/>
  <c r="S12" i="20"/>
  <c r="R12" i="20"/>
  <c r="Q12" i="20"/>
  <c r="P12" i="20"/>
  <c r="E12" i="20"/>
  <c r="T12" i="20" s="1"/>
  <c r="U11" i="20"/>
  <c r="S11" i="20"/>
  <c r="R11" i="20"/>
  <c r="Q11" i="20"/>
  <c r="P11" i="20"/>
  <c r="E11" i="20"/>
  <c r="T11" i="20" s="1"/>
  <c r="S10" i="20"/>
  <c r="R10" i="20"/>
  <c r="Q10" i="20"/>
  <c r="P10" i="20"/>
  <c r="E10" i="20"/>
  <c r="S9" i="20"/>
  <c r="R9" i="20"/>
  <c r="Q9" i="20"/>
  <c r="P9" i="20"/>
  <c r="E9" i="20"/>
  <c r="S93" i="19"/>
  <c r="R93" i="19"/>
  <c r="Q93" i="19"/>
  <c r="P93" i="19"/>
  <c r="E93" i="19"/>
  <c r="T93" i="19" s="1"/>
  <c r="S92" i="19"/>
  <c r="R92" i="19"/>
  <c r="Q92" i="19"/>
  <c r="P92" i="19"/>
  <c r="E92" i="19"/>
  <c r="T92" i="19" s="1"/>
  <c r="S91" i="19"/>
  <c r="R91" i="19"/>
  <c r="Q91" i="19"/>
  <c r="P91" i="19"/>
  <c r="E91" i="19"/>
  <c r="U91" i="19" s="1"/>
  <c r="S90" i="19"/>
  <c r="R90" i="19"/>
  <c r="Q90" i="19"/>
  <c r="P90" i="19"/>
  <c r="E90" i="19"/>
  <c r="U90" i="19" s="1"/>
  <c r="S89" i="19"/>
  <c r="R89" i="19"/>
  <c r="Q89" i="19"/>
  <c r="P89" i="19"/>
  <c r="E89" i="19"/>
  <c r="T89" i="19" s="1"/>
  <c r="S88" i="19"/>
  <c r="R88" i="19"/>
  <c r="Q88" i="19"/>
  <c r="P88" i="19"/>
  <c r="E88" i="19"/>
  <c r="T88" i="19" s="1"/>
  <c r="U87" i="19"/>
  <c r="T87" i="19"/>
  <c r="S87" i="19"/>
  <c r="R87" i="19"/>
  <c r="Q87" i="19"/>
  <c r="P87" i="19"/>
  <c r="E87" i="19"/>
  <c r="S86" i="19"/>
  <c r="R86" i="19"/>
  <c r="Q86" i="19"/>
  <c r="P86" i="19"/>
  <c r="E86" i="19"/>
  <c r="U86" i="19" s="1"/>
  <c r="W72" i="19"/>
  <c r="V72" i="19"/>
  <c r="O72" i="19"/>
  <c r="N72" i="19"/>
  <c r="R72" i="19" s="1"/>
  <c r="M72" i="19"/>
  <c r="L72" i="19"/>
  <c r="K72" i="19"/>
  <c r="J72" i="19"/>
  <c r="I72" i="19"/>
  <c r="H72" i="19"/>
  <c r="G72" i="19"/>
  <c r="F72" i="19"/>
  <c r="C72" i="19"/>
  <c r="B72" i="19"/>
  <c r="W71" i="19"/>
  <c r="V71" i="19"/>
  <c r="O71" i="19"/>
  <c r="N71" i="19"/>
  <c r="R71" i="19" s="1"/>
  <c r="M71" i="19"/>
  <c r="L71" i="19"/>
  <c r="K71" i="19"/>
  <c r="J71" i="19"/>
  <c r="I71" i="19"/>
  <c r="H71" i="19"/>
  <c r="G71" i="19"/>
  <c r="F71" i="19"/>
  <c r="C71" i="19"/>
  <c r="B71" i="19"/>
  <c r="E71" i="19" s="1"/>
  <c r="W70" i="19"/>
  <c r="V70" i="19"/>
  <c r="O70" i="19"/>
  <c r="N70" i="19"/>
  <c r="M70" i="19"/>
  <c r="S70" i="19" s="1"/>
  <c r="L70" i="19"/>
  <c r="K70" i="19"/>
  <c r="J70" i="19"/>
  <c r="I70" i="19"/>
  <c r="H70" i="19"/>
  <c r="G70" i="19"/>
  <c r="F70" i="19"/>
  <c r="C70" i="19"/>
  <c r="E70" i="19" s="1"/>
  <c r="B70" i="19"/>
  <c r="S69" i="19"/>
  <c r="R69" i="19"/>
  <c r="Q69" i="19"/>
  <c r="P69" i="19"/>
  <c r="E69" i="19"/>
  <c r="W67" i="19"/>
  <c r="V67" i="19"/>
  <c r="O67" i="19"/>
  <c r="N67" i="19"/>
  <c r="R67" i="19" s="1"/>
  <c r="M67" i="19"/>
  <c r="L67" i="19"/>
  <c r="K67" i="19"/>
  <c r="J67" i="19"/>
  <c r="I67" i="19"/>
  <c r="H67" i="19"/>
  <c r="G67" i="19"/>
  <c r="F67" i="19"/>
  <c r="C67" i="19"/>
  <c r="B67" i="19"/>
  <c r="W66" i="19"/>
  <c r="V66" i="19"/>
  <c r="R66" i="19"/>
  <c r="O66" i="19"/>
  <c r="N66" i="19"/>
  <c r="M66" i="19"/>
  <c r="S66" i="19" s="1"/>
  <c r="L66" i="19"/>
  <c r="K66" i="19"/>
  <c r="J66" i="19"/>
  <c r="I66" i="19"/>
  <c r="H66" i="19"/>
  <c r="P66" i="19" s="1"/>
  <c r="G66" i="19"/>
  <c r="F66" i="19"/>
  <c r="E66" i="19"/>
  <c r="C66" i="19"/>
  <c r="B66" i="19"/>
  <c r="S65" i="19"/>
  <c r="R65" i="19"/>
  <c r="Q65" i="19"/>
  <c r="P65" i="19"/>
  <c r="E65" i="19"/>
  <c r="U65" i="19" s="1"/>
  <c r="S64" i="19"/>
  <c r="R64" i="19"/>
  <c r="Q64" i="19"/>
  <c r="P64" i="19"/>
  <c r="E64" i="19"/>
  <c r="U64" i="19" s="1"/>
  <c r="S63" i="19"/>
  <c r="R63" i="19"/>
  <c r="Q63" i="19"/>
  <c r="P63" i="19"/>
  <c r="E63" i="19"/>
  <c r="T63" i="19" s="1"/>
  <c r="S62" i="19"/>
  <c r="R62" i="19"/>
  <c r="Q62" i="19"/>
  <c r="P62" i="19"/>
  <c r="E62" i="19"/>
  <c r="T62" i="19" s="1"/>
  <c r="S61" i="19"/>
  <c r="R61" i="19"/>
  <c r="Q61" i="19"/>
  <c r="P61" i="19"/>
  <c r="E61" i="19"/>
  <c r="U61" i="19" s="1"/>
  <c r="V59" i="19"/>
  <c r="O59" i="19"/>
  <c r="N59" i="19"/>
  <c r="M59" i="19"/>
  <c r="S59" i="19" s="1"/>
  <c r="L59" i="19"/>
  <c r="R59" i="19" s="1"/>
  <c r="K59" i="19"/>
  <c r="J59" i="19"/>
  <c r="I59" i="19"/>
  <c r="H59" i="19"/>
  <c r="G59" i="19"/>
  <c r="F59" i="19"/>
  <c r="C59" i="19"/>
  <c r="B59" i="19"/>
  <c r="E59" i="19" s="1"/>
  <c r="U58" i="19"/>
  <c r="S58" i="19"/>
  <c r="R58" i="19"/>
  <c r="Q58" i="19"/>
  <c r="P58" i="19"/>
  <c r="E58" i="19"/>
  <c r="T58" i="19" s="1"/>
  <c r="S57" i="19"/>
  <c r="R57" i="19"/>
  <c r="Q57" i="19"/>
  <c r="P57" i="19"/>
  <c r="E57" i="19"/>
  <c r="U57" i="19" s="1"/>
  <c r="S56" i="19"/>
  <c r="R56" i="19"/>
  <c r="Q56" i="19"/>
  <c r="P56" i="19"/>
  <c r="E56" i="19"/>
  <c r="U56" i="19" s="1"/>
  <c r="S55" i="19"/>
  <c r="R55" i="19"/>
  <c r="Q55" i="19"/>
  <c r="P55" i="19"/>
  <c r="E55" i="19"/>
  <c r="T55" i="19" s="1"/>
  <c r="W53" i="19"/>
  <c r="V53" i="19"/>
  <c r="O53" i="19"/>
  <c r="N53" i="19"/>
  <c r="M53" i="19"/>
  <c r="S53" i="19" s="1"/>
  <c r="L53" i="19"/>
  <c r="R53" i="19" s="1"/>
  <c r="K53" i="19"/>
  <c r="J53" i="19"/>
  <c r="I53" i="19"/>
  <c r="H53" i="19"/>
  <c r="G53" i="19"/>
  <c r="F53" i="19"/>
  <c r="C53" i="19"/>
  <c r="B53" i="19"/>
  <c r="S52" i="19"/>
  <c r="R52" i="19"/>
  <c r="Q52" i="19"/>
  <c r="P52" i="19"/>
  <c r="E52" i="19"/>
  <c r="S51" i="19"/>
  <c r="R51" i="19"/>
  <c r="Q51" i="19"/>
  <c r="P51" i="19"/>
  <c r="E51" i="19"/>
  <c r="U51" i="19" s="1"/>
  <c r="S50" i="19"/>
  <c r="R50" i="19"/>
  <c r="Q50" i="19"/>
  <c r="P50" i="19"/>
  <c r="E50" i="19"/>
  <c r="T50" i="19" s="1"/>
  <c r="S49" i="19"/>
  <c r="R49" i="19"/>
  <c r="Q49" i="19"/>
  <c r="P49" i="19"/>
  <c r="E49" i="19"/>
  <c r="S48" i="19"/>
  <c r="R48" i="19"/>
  <c r="Q48" i="19"/>
  <c r="P48" i="19"/>
  <c r="E48" i="19"/>
  <c r="S47" i="19"/>
  <c r="R47" i="19"/>
  <c r="Q47" i="19"/>
  <c r="P47" i="19"/>
  <c r="E47" i="19"/>
  <c r="U47" i="19" s="1"/>
  <c r="S46" i="19"/>
  <c r="R46" i="19"/>
  <c r="Q46" i="19"/>
  <c r="P46" i="19"/>
  <c r="E46" i="19"/>
  <c r="T46" i="19" s="1"/>
  <c r="S45" i="19"/>
  <c r="R45" i="19"/>
  <c r="Q45" i="19"/>
  <c r="P45" i="19"/>
  <c r="E45" i="19"/>
  <c r="U44" i="19"/>
  <c r="S44" i="19"/>
  <c r="R44" i="19"/>
  <c r="Q44" i="19"/>
  <c r="P44" i="19"/>
  <c r="E44" i="19"/>
  <c r="T44" i="19" s="1"/>
  <c r="S43" i="19"/>
  <c r="R43" i="19"/>
  <c r="Q43" i="19"/>
  <c r="P43" i="19"/>
  <c r="E43" i="19"/>
  <c r="S42" i="19"/>
  <c r="R42" i="19"/>
  <c r="Q42" i="19"/>
  <c r="P42" i="19"/>
  <c r="E42" i="19"/>
  <c r="T42" i="19" s="1"/>
  <c r="W40" i="19"/>
  <c r="V40" i="19"/>
  <c r="O40" i="19"/>
  <c r="N40" i="19"/>
  <c r="M40" i="19"/>
  <c r="S40" i="19" s="1"/>
  <c r="L40" i="19"/>
  <c r="K40" i="19"/>
  <c r="J40" i="19"/>
  <c r="I40" i="19"/>
  <c r="H40" i="19"/>
  <c r="G40" i="19"/>
  <c r="F40" i="19"/>
  <c r="C40" i="19"/>
  <c r="B40" i="19"/>
  <c r="E40" i="19" s="1"/>
  <c r="U39" i="19"/>
  <c r="T39" i="19"/>
  <c r="S39" i="19"/>
  <c r="R39" i="19"/>
  <c r="Q39" i="19"/>
  <c r="P39" i="19"/>
  <c r="E39" i="19"/>
  <c r="S38" i="19"/>
  <c r="R38" i="19"/>
  <c r="Q38" i="19"/>
  <c r="P38" i="19"/>
  <c r="E38" i="19"/>
  <c r="U38" i="19" s="1"/>
  <c r="S37" i="19"/>
  <c r="R37" i="19"/>
  <c r="Q37" i="19"/>
  <c r="P37" i="19"/>
  <c r="E37" i="19"/>
  <c r="T37" i="19" s="1"/>
  <c r="S36" i="19"/>
  <c r="R36" i="19"/>
  <c r="Q36" i="19"/>
  <c r="P36" i="19"/>
  <c r="E36" i="19"/>
  <c r="T36" i="19" s="1"/>
  <c r="S35" i="19"/>
  <c r="R35" i="19"/>
  <c r="Q35" i="19"/>
  <c r="P35" i="19"/>
  <c r="E35" i="19"/>
  <c r="W33" i="19"/>
  <c r="V33" i="19"/>
  <c r="O33" i="19"/>
  <c r="N33" i="19"/>
  <c r="M33" i="19"/>
  <c r="L33" i="19"/>
  <c r="R33" i="19" s="1"/>
  <c r="K33" i="19"/>
  <c r="J33" i="19"/>
  <c r="I33" i="19"/>
  <c r="H33" i="19"/>
  <c r="G33" i="19"/>
  <c r="F33" i="19"/>
  <c r="C33" i="19"/>
  <c r="B33" i="19"/>
  <c r="E33" i="19" s="1"/>
  <c r="S32" i="19"/>
  <c r="R32" i="19"/>
  <c r="Q32" i="19"/>
  <c r="P32" i="19"/>
  <c r="E32" i="19"/>
  <c r="T32" i="19" s="1"/>
  <c r="W30" i="19"/>
  <c r="V30" i="19"/>
  <c r="O30" i="19"/>
  <c r="N30" i="19"/>
  <c r="M30" i="19"/>
  <c r="S30" i="19" s="1"/>
  <c r="L30" i="19"/>
  <c r="R30" i="19" s="1"/>
  <c r="K30" i="19"/>
  <c r="J30" i="19"/>
  <c r="I30" i="19"/>
  <c r="H30" i="19"/>
  <c r="P30" i="19" s="1"/>
  <c r="G30" i="19"/>
  <c r="F30" i="19"/>
  <c r="C30" i="19"/>
  <c r="E30" i="19" s="1"/>
  <c r="B30" i="19"/>
  <c r="S29" i="19"/>
  <c r="R29" i="19"/>
  <c r="Q29" i="19"/>
  <c r="P29" i="19"/>
  <c r="E29" i="19"/>
  <c r="U29" i="19" s="1"/>
  <c r="S28" i="19"/>
  <c r="R28" i="19"/>
  <c r="Q28" i="19"/>
  <c r="P28" i="19"/>
  <c r="E28" i="19"/>
  <c r="U28" i="19" s="1"/>
  <c r="T27" i="19"/>
  <c r="S27" i="19"/>
  <c r="R27" i="19"/>
  <c r="Q27" i="19"/>
  <c r="P27" i="19"/>
  <c r="E27" i="19"/>
  <c r="U27" i="19" s="1"/>
  <c r="S26" i="19"/>
  <c r="R26" i="19"/>
  <c r="Q26" i="19"/>
  <c r="P26" i="19"/>
  <c r="E26" i="19"/>
  <c r="T26" i="19" s="1"/>
  <c r="W24" i="19"/>
  <c r="V24" i="19"/>
  <c r="O24" i="19"/>
  <c r="N24" i="19"/>
  <c r="M24" i="19"/>
  <c r="S24" i="19" s="1"/>
  <c r="L24" i="19"/>
  <c r="K24" i="19"/>
  <c r="J24" i="19"/>
  <c r="I24" i="19"/>
  <c r="H24" i="19"/>
  <c r="G24" i="19"/>
  <c r="F24" i="19"/>
  <c r="C24" i="19"/>
  <c r="E24" i="19" s="1"/>
  <c r="B24" i="19"/>
  <c r="S23" i="19"/>
  <c r="R23" i="19"/>
  <c r="Q23" i="19"/>
  <c r="P23" i="19"/>
  <c r="E23" i="19"/>
  <c r="U23" i="19" s="1"/>
  <c r="S22" i="19"/>
  <c r="R22" i="19"/>
  <c r="Q22" i="19"/>
  <c r="P22" i="19"/>
  <c r="E22" i="19"/>
  <c r="T22" i="19" s="1"/>
  <c r="S21" i="19"/>
  <c r="R21" i="19"/>
  <c r="Q21" i="19"/>
  <c r="P21" i="19"/>
  <c r="E21" i="19"/>
  <c r="T21" i="19" s="1"/>
  <c r="S20" i="19"/>
  <c r="R20" i="19"/>
  <c r="Q20" i="19"/>
  <c r="P20" i="19"/>
  <c r="T20" i="19" s="1"/>
  <c r="E20" i="19"/>
  <c r="U20" i="19" s="1"/>
  <c r="S19" i="19"/>
  <c r="R19" i="19"/>
  <c r="Q19" i="19"/>
  <c r="P19" i="19"/>
  <c r="E19" i="19"/>
  <c r="U19" i="19" s="1"/>
  <c r="S18" i="19"/>
  <c r="R18" i="19"/>
  <c r="Q18" i="19"/>
  <c r="P18" i="19"/>
  <c r="E18" i="19"/>
  <c r="U18" i="19" s="1"/>
  <c r="S17" i="19"/>
  <c r="R17" i="19"/>
  <c r="Q17" i="19"/>
  <c r="P17" i="19"/>
  <c r="E17" i="19"/>
  <c r="W15" i="19"/>
  <c r="V15" i="19"/>
  <c r="O15" i="19"/>
  <c r="N15" i="19"/>
  <c r="M15" i="19"/>
  <c r="L15" i="19"/>
  <c r="R15" i="19" s="1"/>
  <c r="K15" i="19"/>
  <c r="J15" i="19"/>
  <c r="I15" i="19"/>
  <c r="Q15" i="19" s="1"/>
  <c r="H15" i="19"/>
  <c r="G15" i="19"/>
  <c r="F15" i="19"/>
  <c r="C15" i="19"/>
  <c r="B15" i="19"/>
  <c r="E15" i="19" s="1"/>
  <c r="S14" i="19"/>
  <c r="R14" i="19"/>
  <c r="Q14" i="19"/>
  <c r="P14" i="19"/>
  <c r="E14" i="19"/>
  <c r="U14" i="19" s="1"/>
  <c r="S13" i="19"/>
  <c r="R13" i="19"/>
  <c r="Q13" i="19"/>
  <c r="P13" i="19"/>
  <c r="E13" i="19"/>
  <c r="S12" i="19"/>
  <c r="R12" i="19"/>
  <c r="Q12" i="19"/>
  <c r="P12" i="19"/>
  <c r="E12" i="19"/>
  <c r="U12" i="19" s="1"/>
  <c r="S11" i="19"/>
  <c r="R11" i="19"/>
  <c r="Q11" i="19"/>
  <c r="P11" i="19"/>
  <c r="E11" i="19"/>
  <c r="U11" i="19" s="1"/>
  <c r="S10" i="19"/>
  <c r="R10" i="19"/>
  <c r="Q10" i="19"/>
  <c r="P10" i="19"/>
  <c r="E10" i="19"/>
  <c r="U10" i="19" s="1"/>
  <c r="T9" i="19"/>
  <c r="S9" i="19"/>
  <c r="R9" i="19"/>
  <c r="Q9" i="19"/>
  <c r="P9" i="19"/>
  <c r="E9" i="19"/>
  <c r="U9" i="19" s="1"/>
  <c r="S93" i="18"/>
  <c r="R93" i="18"/>
  <c r="Q93" i="18"/>
  <c r="P93" i="18"/>
  <c r="E93" i="18"/>
  <c r="U93" i="18" s="1"/>
  <c r="S92" i="18"/>
  <c r="R92" i="18"/>
  <c r="Q92" i="18"/>
  <c r="P92" i="18"/>
  <c r="E92" i="18"/>
  <c r="U92" i="18" s="1"/>
  <c r="S91" i="18"/>
  <c r="R91" i="18"/>
  <c r="Q91" i="18"/>
  <c r="P91" i="18"/>
  <c r="E91" i="18"/>
  <c r="U91" i="18" s="1"/>
  <c r="T90" i="18"/>
  <c r="S90" i="18"/>
  <c r="R90" i="18"/>
  <c r="Q90" i="18"/>
  <c r="P90" i="18"/>
  <c r="E90" i="18"/>
  <c r="U90" i="18" s="1"/>
  <c r="S89" i="18"/>
  <c r="R89" i="18"/>
  <c r="Q89" i="18"/>
  <c r="P89" i="18"/>
  <c r="E89" i="18"/>
  <c r="U89" i="18" s="1"/>
  <c r="S88" i="18"/>
  <c r="R88" i="18"/>
  <c r="Q88" i="18"/>
  <c r="P88" i="18"/>
  <c r="E88" i="18"/>
  <c r="S87" i="18"/>
  <c r="R87" i="18"/>
  <c r="Q87" i="18"/>
  <c r="P87" i="18"/>
  <c r="E87" i="18"/>
  <c r="U87" i="18" s="1"/>
  <c r="S86" i="18"/>
  <c r="R86" i="18"/>
  <c r="Q86" i="18"/>
  <c r="P86" i="18"/>
  <c r="E86" i="18"/>
  <c r="U86" i="18" s="1"/>
  <c r="W72" i="18"/>
  <c r="V72" i="18"/>
  <c r="O72" i="18"/>
  <c r="N72" i="18"/>
  <c r="M72" i="18"/>
  <c r="S72" i="18" s="1"/>
  <c r="L72" i="18"/>
  <c r="R72" i="18" s="1"/>
  <c r="K72" i="18"/>
  <c r="J72" i="18"/>
  <c r="I72" i="18"/>
  <c r="H72" i="18"/>
  <c r="G72" i="18"/>
  <c r="F72" i="18"/>
  <c r="C72" i="18"/>
  <c r="B72" i="18"/>
  <c r="W71" i="18"/>
  <c r="V71" i="18"/>
  <c r="S71" i="18"/>
  <c r="O71" i="18"/>
  <c r="N71" i="18"/>
  <c r="M71" i="18"/>
  <c r="L71" i="18"/>
  <c r="R71" i="18" s="1"/>
  <c r="K71" i="18"/>
  <c r="J71" i="18"/>
  <c r="I71" i="18"/>
  <c r="H71" i="18"/>
  <c r="G71" i="18"/>
  <c r="F71" i="18"/>
  <c r="C71" i="18"/>
  <c r="B71" i="18"/>
  <c r="E71" i="18" s="1"/>
  <c r="W70" i="18"/>
  <c r="V70" i="18"/>
  <c r="O70" i="18"/>
  <c r="N70" i="18"/>
  <c r="M70" i="18"/>
  <c r="S70" i="18" s="1"/>
  <c r="L70" i="18"/>
  <c r="R70" i="18" s="1"/>
  <c r="K70" i="18"/>
  <c r="J70" i="18"/>
  <c r="I70" i="18"/>
  <c r="H70" i="18"/>
  <c r="G70" i="18"/>
  <c r="F70" i="18"/>
  <c r="C70" i="18"/>
  <c r="B70" i="18"/>
  <c r="E70" i="18" s="1"/>
  <c r="U69" i="18"/>
  <c r="S69" i="18"/>
  <c r="R69" i="18"/>
  <c r="Q69" i="18"/>
  <c r="P69" i="18"/>
  <c r="E69" i="18"/>
  <c r="T69" i="18" s="1"/>
  <c r="W67" i="18"/>
  <c r="V67" i="18"/>
  <c r="O67" i="18"/>
  <c r="N67" i="18"/>
  <c r="M67" i="18"/>
  <c r="S67" i="18" s="1"/>
  <c r="L67" i="18"/>
  <c r="R67" i="18" s="1"/>
  <c r="K67" i="18"/>
  <c r="J67" i="18"/>
  <c r="I67" i="18"/>
  <c r="Q67" i="18" s="1"/>
  <c r="H67" i="18"/>
  <c r="P67" i="18" s="1"/>
  <c r="G67" i="18"/>
  <c r="F67" i="18"/>
  <c r="C67" i="18"/>
  <c r="B67" i="18"/>
  <c r="W66" i="18"/>
  <c r="V66" i="18"/>
  <c r="S66" i="18"/>
  <c r="R66" i="18"/>
  <c r="O66" i="18"/>
  <c r="N66" i="18"/>
  <c r="M66" i="18"/>
  <c r="L66" i="18"/>
  <c r="K66" i="18"/>
  <c r="J66" i="18"/>
  <c r="I66" i="18"/>
  <c r="Q66" i="18" s="1"/>
  <c r="H66" i="18"/>
  <c r="P66" i="18" s="1"/>
  <c r="G66" i="18"/>
  <c r="F66" i="18"/>
  <c r="C66" i="18"/>
  <c r="B66" i="18"/>
  <c r="S65" i="18"/>
  <c r="R65" i="18"/>
  <c r="Q65" i="18"/>
  <c r="P65" i="18"/>
  <c r="E65" i="18"/>
  <c r="T65" i="18" s="1"/>
  <c r="U64" i="18"/>
  <c r="T64" i="18"/>
  <c r="S64" i="18"/>
  <c r="R64" i="18"/>
  <c r="Q64" i="18"/>
  <c r="P64" i="18"/>
  <c r="E64" i="18"/>
  <c r="S63" i="18"/>
  <c r="R63" i="18"/>
  <c r="Q63" i="18"/>
  <c r="P63" i="18"/>
  <c r="E63" i="18"/>
  <c r="U63" i="18" s="1"/>
  <c r="S62" i="18"/>
  <c r="R62" i="18"/>
  <c r="Q62" i="18"/>
  <c r="P62" i="18"/>
  <c r="E62" i="18"/>
  <c r="U62" i="18" s="1"/>
  <c r="U61" i="18"/>
  <c r="S61" i="18"/>
  <c r="R61" i="18"/>
  <c r="Q61" i="18"/>
  <c r="P61" i="18"/>
  <c r="E61" i="18"/>
  <c r="V59" i="18"/>
  <c r="S59" i="18"/>
  <c r="O59" i="18"/>
  <c r="N59" i="18"/>
  <c r="M59" i="18"/>
  <c r="L59" i="18"/>
  <c r="R59" i="18" s="1"/>
  <c r="K59" i="18"/>
  <c r="J59" i="18"/>
  <c r="I59" i="18"/>
  <c r="H59" i="18"/>
  <c r="G59" i="18"/>
  <c r="F59" i="18"/>
  <c r="C59" i="18"/>
  <c r="B59" i="18"/>
  <c r="E59" i="18" s="1"/>
  <c r="S58" i="18"/>
  <c r="R58" i="18"/>
  <c r="Q58" i="18"/>
  <c r="P58" i="18"/>
  <c r="E58" i="18"/>
  <c r="U58" i="18" s="1"/>
  <c r="S57" i="18"/>
  <c r="R57" i="18"/>
  <c r="Q57" i="18"/>
  <c r="P57" i="18"/>
  <c r="E57" i="18"/>
  <c r="T57" i="18" s="1"/>
  <c r="S56" i="18"/>
  <c r="R56" i="18"/>
  <c r="Q56" i="18"/>
  <c r="P56" i="18"/>
  <c r="E56" i="18"/>
  <c r="S55" i="18"/>
  <c r="R55" i="18"/>
  <c r="Q55" i="18"/>
  <c r="P55" i="18"/>
  <c r="E55" i="18"/>
  <c r="U55" i="18" s="1"/>
  <c r="W53" i="18"/>
  <c r="V53" i="18"/>
  <c r="O53" i="18"/>
  <c r="S53" i="18" s="1"/>
  <c r="N53" i="18"/>
  <c r="M53" i="18"/>
  <c r="L53" i="18"/>
  <c r="K53" i="18"/>
  <c r="J53" i="18"/>
  <c r="I53" i="18"/>
  <c r="H53" i="18"/>
  <c r="P53" i="18" s="1"/>
  <c r="G53" i="18"/>
  <c r="F53" i="18"/>
  <c r="C53" i="18"/>
  <c r="B53" i="18"/>
  <c r="E53" i="18" s="1"/>
  <c r="S52" i="18"/>
  <c r="R52" i="18"/>
  <c r="Q52" i="18"/>
  <c r="P52" i="18"/>
  <c r="E52" i="18"/>
  <c r="T52" i="18" s="1"/>
  <c r="S51" i="18"/>
  <c r="R51" i="18"/>
  <c r="Q51" i="18"/>
  <c r="U51" i="18" s="1"/>
  <c r="P51" i="18"/>
  <c r="T51" i="18" s="1"/>
  <c r="E51" i="18"/>
  <c r="S50" i="18"/>
  <c r="R50" i="18"/>
  <c r="Q50" i="18"/>
  <c r="P50" i="18"/>
  <c r="E50" i="18"/>
  <c r="U50" i="18" s="1"/>
  <c r="S49" i="18"/>
  <c r="R49" i="18"/>
  <c r="Q49" i="18"/>
  <c r="P49" i="18"/>
  <c r="E49" i="18"/>
  <c r="U49" i="18" s="1"/>
  <c r="U48" i="18"/>
  <c r="S48" i="18"/>
  <c r="R48" i="18"/>
  <c r="Q48" i="18"/>
  <c r="P48" i="18"/>
  <c r="E48" i="18"/>
  <c r="T48" i="18" s="1"/>
  <c r="S47" i="18"/>
  <c r="R47" i="18"/>
  <c r="Q47" i="18"/>
  <c r="P47" i="18"/>
  <c r="E47" i="18"/>
  <c r="U47" i="18" s="1"/>
  <c r="S46" i="18"/>
  <c r="R46" i="18"/>
  <c r="Q46" i="18"/>
  <c r="P46" i="18"/>
  <c r="E46" i="18"/>
  <c r="U46" i="18" s="1"/>
  <c r="S45" i="18"/>
  <c r="R45" i="18"/>
  <c r="Q45" i="18"/>
  <c r="P45" i="18"/>
  <c r="E45" i="18"/>
  <c r="U45" i="18" s="1"/>
  <c r="S44" i="18"/>
  <c r="R44" i="18"/>
  <c r="Q44" i="18"/>
  <c r="P44" i="18"/>
  <c r="E44" i="18"/>
  <c r="T44" i="18" s="1"/>
  <c r="S43" i="18"/>
  <c r="R43" i="18"/>
  <c r="Q43" i="18"/>
  <c r="P43" i="18"/>
  <c r="T43" i="18" s="1"/>
  <c r="E43" i="18"/>
  <c r="S42" i="18"/>
  <c r="R42" i="18"/>
  <c r="Q42" i="18"/>
  <c r="P42" i="18"/>
  <c r="E42" i="18"/>
  <c r="U42" i="18" s="1"/>
  <c r="W40" i="18"/>
  <c r="V40" i="18"/>
  <c r="O40" i="18"/>
  <c r="S40" i="18" s="1"/>
  <c r="N40" i="18"/>
  <c r="M40" i="18"/>
  <c r="L40" i="18"/>
  <c r="K40" i="18"/>
  <c r="J40" i="18"/>
  <c r="I40" i="18"/>
  <c r="H40" i="18"/>
  <c r="P40" i="18" s="1"/>
  <c r="G40" i="18"/>
  <c r="F40" i="18"/>
  <c r="C40" i="18"/>
  <c r="B40" i="18"/>
  <c r="E40" i="18" s="1"/>
  <c r="S39" i="18"/>
  <c r="R39" i="18"/>
  <c r="Q39" i="18"/>
  <c r="P39" i="18"/>
  <c r="E39" i="18"/>
  <c r="T39" i="18" s="1"/>
  <c r="S38" i="18"/>
  <c r="R38" i="18"/>
  <c r="Q38" i="18"/>
  <c r="P38" i="18"/>
  <c r="T38" i="18" s="1"/>
  <c r="E38" i="18"/>
  <c r="S37" i="18"/>
  <c r="R37" i="18"/>
  <c r="Q37" i="18"/>
  <c r="P37" i="18"/>
  <c r="E37" i="18"/>
  <c r="U37" i="18" s="1"/>
  <c r="S36" i="18"/>
  <c r="R36" i="18"/>
  <c r="Q36" i="18"/>
  <c r="P36" i="18"/>
  <c r="E36" i="18"/>
  <c r="U36" i="18" s="1"/>
  <c r="S35" i="18"/>
  <c r="R35" i="18"/>
  <c r="Q35" i="18"/>
  <c r="P35" i="18"/>
  <c r="E35" i="18"/>
  <c r="W33" i="18"/>
  <c r="V33" i="18"/>
  <c r="O33" i="18"/>
  <c r="N33" i="18"/>
  <c r="M33" i="18"/>
  <c r="L33" i="18"/>
  <c r="R33" i="18" s="1"/>
  <c r="K33" i="18"/>
  <c r="J33" i="18"/>
  <c r="I33" i="18"/>
  <c r="H33" i="18"/>
  <c r="P33" i="18" s="1"/>
  <c r="G33" i="18"/>
  <c r="F33" i="18"/>
  <c r="C33" i="18"/>
  <c r="B33" i="18"/>
  <c r="S32" i="18"/>
  <c r="R32" i="18"/>
  <c r="Q32" i="18"/>
  <c r="P32" i="18"/>
  <c r="E32" i="18"/>
  <c r="U32" i="18" s="1"/>
  <c r="W30" i="18"/>
  <c r="V30" i="18"/>
  <c r="O30" i="18"/>
  <c r="S30" i="18" s="1"/>
  <c r="N30" i="18"/>
  <c r="R30" i="18" s="1"/>
  <c r="M30" i="18"/>
  <c r="L30" i="18"/>
  <c r="K30" i="18"/>
  <c r="J30" i="18"/>
  <c r="I30" i="18"/>
  <c r="H30" i="18"/>
  <c r="G30" i="18"/>
  <c r="F30" i="18"/>
  <c r="C30" i="18"/>
  <c r="B30" i="18"/>
  <c r="U29" i="18"/>
  <c r="S29" i="18"/>
  <c r="R29" i="18"/>
  <c r="Q29" i="18"/>
  <c r="P29" i="18"/>
  <c r="E29" i="18"/>
  <c r="T29" i="18" s="1"/>
  <c r="S28" i="18"/>
  <c r="R28" i="18"/>
  <c r="Q28" i="18"/>
  <c r="U28" i="18" s="1"/>
  <c r="P28" i="18"/>
  <c r="T28" i="18" s="1"/>
  <c r="E28" i="18"/>
  <c r="S27" i="18"/>
  <c r="R27" i="18"/>
  <c r="Q27" i="18"/>
  <c r="P27" i="18"/>
  <c r="E27" i="18"/>
  <c r="U27" i="18" s="1"/>
  <c r="S26" i="18"/>
  <c r="R26" i="18"/>
  <c r="Q26" i="18"/>
  <c r="P26" i="18"/>
  <c r="E26" i="18"/>
  <c r="U26" i="18" s="1"/>
  <c r="W24" i="18"/>
  <c r="V24" i="18"/>
  <c r="O24" i="18"/>
  <c r="N24" i="18"/>
  <c r="R24" i="18" s="1"/>
  <c r="M24" i="18"/>
  <c r="S24" i="18" s="1"/>
  <c r="L24" i="18"/>
  <c r="K24" i="18"/>
  <c r="J24" i="18"/>
  <c r="I24" i="18"/>
  <c r="H24" i="18"/>
  <c r="G24" i="18"/>
  <c r="F24" i="18"/>
  <c r="E24" i="18"/>
  <c r="C24" i="18"/>
  <c r="B24" i="18"/>
  <c r="U23" i="18"/>
  <c r="T23" i="18"/>
  <c r="S23" i="18"/>
  <c r="R23" i="18"/>
  <c r="Q23" i="18"/>
  <c r="P23" i="18"/>
  <c r="E23" i="18"/>
  <c r="S22" i="18"/>
  <c r="R22" i="18"/>
  <c r="Q22" i="18"/>
  <c r="P22" i="18"/>
  <c r="E22" i="18"/>
  <c r="U22" i="18" s="1"/>
  <c r="S21" i="18"/>
  <c r="R21" i="18"/>
  <c r="Q21" i="18"/>
  <c r="P21" i="18"/>
  <c r="E21" i="18"/>
  <c r="U21" i="18" s="1"/>
  <c r="S20" i="18"/>
  <c r="R20" i="18"/>
  <c r="Q20" i="18"/>
  <c r="P20" i="18"/>
  <c r="E20" i="18"/>
  <c r="T20" i="18" s="1"/>
  <c r="S19" i="18"/>
  <c r="R19" i="18"/>
  <c r="Q19" i="18"/>
  <c r="P19" i="18"/>
  <c r="E19" i="18"/>
  <c r="S18" i="18"/>
  <c r="R18" i="18"/>
  <c r="Q18" i="18"/>
  <c r="P18" i="18"/>
  <c r="E18" i="18"/>
  <c r="U18" i="18" s="1"/>
  <c r="S17" i="18"/>
  <c r="R17" i="18"/>
  <c r="Q17" i="18"/>
  <c r="P17" i="18"/>
  <c r="E17" i="18"/>
  <c r="W15" i="18"/>
  <c r="V15" i="18"/>
  <c r="O15" i="18"/>
  <c r="N15" i="18"/>
  <c r="M15" i="18"/>
  <c r="S15" i="18" s="1"/>
  <c r="L15" i="18"/>
  <c r="K15" i="18"/>
  <c r="J15" i="18"/>
  <c r="I15" i="18"/>
  <c r="H15" i="18"/>
  <c r="G15" i="18"/>
  <c r="F15" i="18"/>
  <c r="C15" i="18"/>
  <c r="B15" i="18"/>
  <c r="S14" i="18"/>
  <c r="R14" i="18"/>
  <c r="Q14" i="18"/>
  <c r="P14" i="18"/>
  <c r="E14" i="18"/>
  <c r="S13" i="18"/>
  <c r="R13" i="18"/>
  <c r="Q13" i="18"/>
  <c r="P13" i="18"/>
  <c r="E13" i="18"/>
  <c r="S12" i="18"/>
  <c r="R12" i="18"/>
  <c r="Q12" i="18"/>
  <c r="P12" i="18"/>
  <c r="E12" i="18"/>
  <c r="U12" i="18" s="1"/>
  <c r="S11" i="18"/>
  <c r="R11" i="18"/>
  <c r="Q11" i="18"/>
  <c r="U11" i="18" s="1"/>
  <c r="P11" i="18"/>
  <c r="E11" i="18"/>
  <c r="T11" i="18" s="1"/>
  <c r="S10" i="18"/>
  <c r="R10" i="18"/>
  <c r="Q10" i="18"/>
  <c r="U10" i="18" s="1"/>
  <c r="P10" i="18"/>
  <c r="T10" i="18" s="1"/>
  <c r="E10" i="18"/>
  <c r="S9" i="18"/>
  <c r="R9" i="18"/>
  <c r="Q9" i="18"/>
  <c r="P9" i="18"/>
  <c r="E9" i="18"/>
  <c r="U9" i="18" s="1"/>
  <c r="S93" i="17"/>
  <c r="R93" i="17"/>
  <c r="Q93" i="17"/>
  <c r="P93" i="17"/>
  <c r="E93" i="17"/>
  <c r="U93" i="17" s="1"/>
  <c r="S92" i="17"/>
  <c r="R92" i="17"/>
  <c r="Q92" i="17"/>
  <c r="P92" i="17"/>
  <c r="E92" i="17"/>
  <c r="T92" i="17" s="1"/>
  <c r="S91" i="17"/>
  <c r="R91" i="17"/>
  <c r="Q91" i="17"/>
  <c r="P91" i="17"/>
  <c r="E91" i="17"/>
  <c r="S90" i="17"/>
  <c r="R90" i="17"/>
  <c r="Q90" i="17"/>
  <c r="P90" i="17"/>
  <c r="E90" i="17"/>
  <c r="U90" i="17" s="1"/>
  <c r="S89" i="17"/>
  <c r="R89" i="17"/>
  <c r="Q89" i="17"/>
  <c r="P89" i="17"/>
  <c r="E89" i="17"/>
  <c r="U89" i="17" s="1"/>
  <c r="S88" i="17"/>
  <c r="R88" i="17"/>
  <c r="Q88" i="17"/>
  <c r="P88" i="17"/>
  <c r="E88" i="17"/>
  <c r="S87" i="17"/>
  <c r="R87" i="17"/>
  <c r="Q87" i="17"/>
  <c r="P87" i="17"/>
  <c r="E87" i="17"/>
  <c r="S86" i="17"/>
  <c r="R86" i="17"/>
  <c r="Q86" i="17"/>
  <c r="P86" i="17"/>
  <c r="E86" i="17"/>
  <c r="U86" i="17" s="1"/>
  <c r="W72" i="17"/>
  <c r="V72" i="17"/>
  <c r="O72" i="17"/>
  <c r="N72" i="17"/>
  <c r="R72" i="17" s="1"/>
  <c r="M72" i="17"/>
  <c r="L72" i="17"/>
  <c r="K72" i="17"/>
  <c r="J72" i="17"/>
  <c r="I72" i="17"/>
  <c r="H72" i="17"/>
  <c r="G72" i="17"/>
  <c r="F72" i="17"/>
  <c r="C72" i="17"/>
  <c r="B72" i="17"/>
  <c r="W71" i="17"/>
  <c r="V71" i="17"/>
  <c r="O71" i="17"/>
  <c r="N71" i="17"/>
  <c r="M71" i="17"/>
  <c r="S71" i="17" s="1"/>
  <c r="L71" i="17"/>
  <c r="K71" i="17"/>
  <c r="J71" i="17"/>
  <c r="I71" i="17"/>
  <c r="H71" i="17"/>
  <c r="G71" i="17"/>
  <c r="F71" i="17"/>
  <c r="E71" i="17"/>
  <c r="C71" i="17"/>
  <c r="B71" i="17"/>
  <c r="W70" i="17"/>
  <c r="V70" i="17"/>
  <c r="O70" i="17"/>
  <c r="N70" i="17"/>
  <c r="M70" i="17"/>
  <c r="S70" i="17" s="1"/>
  <c r="L70" i="17"/>
  <c r="R70" i="17" s="1"/>
  <c r="K70" i="17"/>
  <c r="J70" i="17"/>
  <c r="I70" i="17"/>
  <c r="H70" i="17"/>
  <c r="G70" i="17"/>
  <c r="F70" i="17"/>
  <c r="C70" i="17"/>
  <c r="B70" i="17"/>
  <c r="S69" i="17"/>
  <c r="R69" i="17"/>
  <c r="Q69" i="17"/>
  <c r="P69" i="17"/>
  <c r="E69" i="17"/>
  <c r="W67" i="17"/>
  <c r="V67" i="17"/>
  <c r="O67" i="17"/>
  <c r="S67" i="17" s="1"/>
  <c r="N67" i="17"/>
  <c r="R67" i="17" s="1"/>
  <c r="M67" i="17"/>
  <c r="L67" i="17"/>
  <c r="K67" i="17"/>
  <c r="J67" i="17"/>
  <c r="I67" i="17"/>
  <c r="H67" i="17"/>
  <c r="G67" i="17"/>
  <c r="F67" i="17"/>
  <c r="C67" i="17"/>
  <c r="B67" i="17"/>
  <c r="W66" i="17"/>
  <c r="V66" i="17"/>
  <c r="O66" i="17"/>
  <c r="N66" i="17"/>
  <c r="M66" i="17"/>
  <c r="S66" i="17" s="1"/>
  <c r="L66" i="17"/>
  <c r="R66" i="17" s="1"/>
  <c r="K66" i="17"/>
  <c r="J66" i="17"/>
  <c r="I66" i="17"/>
  <c r="H66" i="17"/>
  <c r="G66" i="17"/>
  <c r="F66" i="17"/>
  <c r="E66" i="17"/>
  <c r="C66" i="17"/>
  <c r="B66" i="17"/>
  <c r="S65" i="17"/>
  <c r="R65" i="17"/>
  <c r="Q65" i="17"/>
  <c r="P65" i="17"/>
  <c r="E65" i="17"/>
  <c r="U65" i="17" s="1"/>
  <c r="S64" i="17"/>
  <c r="R64" i="17"/>
  <c r="Q64" i="17"/>
  <c r="P64" i="17"/>
  <c r="E64" i="17"/>
  <c r="U64" i="17" s="1"/>
  <c r="S63" i="17"/>
  <c r="R63" i="17"/>
  <c r="Q63" i="17"/>
  <c r="P63" i="17"/>
  <c r="E63" i="17"/>
  <c r="U63" i="17" s="1"/>
  <c r="S62" i="17"/>
  <c r="R62" i="17"/>
  <c r="Q62" i="17"/>
  <c r="P62" i="17"/>
  <c r="E62" i="17"/>
  <c r="T62" i="17" s="1"/>
  <c r="S61" i="17"/>
  <c r="R61" i="17"/>
  <c r="Q61" i="17"/>
  <c r="P61" i="17"/>
  <c r="E61" i="17"/>
  <c r="V59" i="17"/>
  <c r="O59" i="17"/>
  <c r="N59" i="17"/>
  <c r="M59" i="17"/>
  <c r="S59" i="17" s="1"/>
  <c r="L59" i="17"/>
  <c r="R59" i="17" s="1"/>
  <c r="K59" i="17"/>
  <c r="J59" i="17"/>
  <c r="I59" i="17"/>
  <c r="H59" i="17"/>
  <c r="G59" i="17"/>
  <c r="F59" i="17"/>
  <c r="C59" i="17"/>
  <c r="B59" i="17"/>
  <c r="E59" i="17" s="1"/>
  <c r="U58" i="17"/>
  <c r="S58" i="17"/>
  <c r="R58" i="17"/>
  <c r="Q58" i="17"/>
  <c r="P58" i="17"/>
  <c r="E58" i="17"/>
  <c r="T58" i="17" s="1"/>
  <c r="S57" i="17"/>
  <c r="R57" i="17"/>
  <c r="Q57" i="17"/>
  <c r="P57" i="17"/>
  <c r="E57" i="17"/>
  <c r="U57" i="17" s="1"/>
  <c r="S56" i="17"/>
  <c r="R56" i="17"/>
  <c r="Q56" i="17"/>
  <c r="P56" i="17"/>
  <c r="E56" i="17"/>
  <c r="U56" i="17" s="1"/>
  <c r="S55" i="17"/>
  <c r="R55" i="17"/>
  <c r="Q55" i="17"/>
  <c r="P55" i="17"/>
  <c r="E55" i="17"/>
  <c r="U55" i="17" s="1"/>
  <c r="W53" i="17"/>
  <c r="V53" i="17"/>
  <c r="O53" i="17"/>
  <c r="N53" i="17"/>
  <c r="M53" i="17"/>
  <c r="S53" i="17" s="1"/>
  <c r="L53" i="17"/>
  <c r="R53" i="17" s="1"/>
  <c r="K53" i="17"/>
  <c r="J53" i="17"/>
  <c r="I53" i="17"/>
  <c r="H53" i="17"/>
  <c r="G53" i="17"/>
  <c r="F53" i="17"/>
  <c r="C53" i="17"/>
  <c r="B53" i="17"/>
  <c r="S52" i="17"/>
  <c r="R52" i="17"/>
  <c r="Q52" i="17"/>
  <c r="P52" i="17"/>
  <c r="T52" i="17" s="1"/>
  <c r="E52" i="17"/>
  <c r="S51" i="17"/>
  <c r="R51" i="17"/>
  <c r="Q51" i="17"/>
  <c r="P51" i="17"/>
  <c r="E51" i="17"/>
  <c r="U51" i="17" s="1"/>
  <c r="S50" i="17"/>
  <c r="R50" i="17"/>
  <c r="Q50" i="17"/>
  <c r="P50" i="17"/>
  <c r="E50" i="17"/>
  <c r="U50" i="17" s="1"/>
  <c r="U49" i="17"/>
  <c r="S49" i="17"/>
  <c r="R49" i="17"/>
  <c r="Q49" i="17"/>
  <c r="P49" i="17"/>
  <c r="E49" i="17"/>
  <c r="T49" i="17" s="1"/>
  <c r="U48" i="17"/>
  <c r="T48" i="17"/>
  <c r="S48" i="17"/>
  <c r="R48" i="17"/>
  <c r="Q48" i="17"/>
  <c r="P48" i="17"/>
  <c r="E48" i="17"/>
  <c r="S47" i="17"/>
  <c r="R47" i="17"/>
  <c r="Q47" i="17"/>
  <c r="P47" i="17"/>
  <c r="E47" i="17"/>
  <c r="U47" i="17" s="1"/>
  <c r="S46" i="17"/>
  <c r="R46" i="17"/>
  <c r="Q46" i="17"/>
  <c r="P46" i="17"/>
  <c r="E46" i="17"/>
  <c r="U46" i="17" s="1"/>
  <c r="U45" i="17"/>
  <c r="S45" i="17"/>
  <c r="R45" i="17"/>
  <c r="Q45" i="17"/>
  <c r="P45" i="17"/>
  <c r="E45" i="17"/>
  <c r="T45" i="17" s="1"/>
  <c r="U44" i="17"/>
  <c r="T44" i="17"/>
  <c r="S44" i="17"/>
  <c r="R44" i="17"/>
  <c r="Q44" i="17"/>
  <c r="P44" i="17"/>
  <c r="E44" i="17"/>
  <c r="S43" i="17"/>
  <c r="R43" i="17"/>
  <c r="Q43" i="17"/>
  <c r="P43" i="17"/>
  <c r="E43" i="17"/>
  <c r="U43" i="17" s="1"/>
  <c r="S42" i="17"/>
  <c r="R42" i="17"/>
  <c r="Q42" i="17"/>
  <c r="P42" i="17"/>
  <c r="E42" i="17"/>
  <c r="U42" i="17" s="1"/>
  <c r="W40" i="17"/>
  <c r="V40" i="17"/>
  <c r="O40" i="17"/>
  <c r="N40" i="17"/>
  <c r="R40" i="17" s="1"/>
  <c r="M40" i="17"/>
  <c r="L40" i="17"/>
  <c r="K40" i="17"/>
  <c r="J40" i="17"/>
  <c r="I40" i="17"/>
  <c r="Q40" i="17" s="1"/>
  <c r="H40" i="17"/>
  <c r="P40" i="17" s="1"/>
  <c r="G40" i="17"/>
  <c r="F40" i="17"/>
  <c r="C40" i="17"/>
  <c r="B40" i="17"/>
  <c r="E40" i="17" s="1"/>
  <c r="U39" i="17"/>
  <c r="T39" i="17"/>
  <c r="S39" i="17"/>
  <c r="R39" i="17"/>
  <c r="Q39" i="17"/>
  <c r="P39" i="17"/>
  <c r="E39" i="17"/>
  <c r="S38" i="17"/>
  <c r="R38" i="17"/>
  <c r="Q38" i="17"/>
  <c r="P38" i="17"/>
  <c r="E38" i="17"/>
  <c r="U38" i="17" s="1"/>
  <c r="S37" i="17"/>
  <c r="R37" i="17"/>
  <c r="Q37" i="17"/>
  <c r="P37" i="17"/>
  <c r="E37" i="17"/>
  <c r="U37" i="17" s="1"/>
  <c r="S36" i="17"/>
  <c r="R36" i="17"/>
  <c r="Q36" i="17"/>
  <c r="U36" i="17" s="1"/>
  <c r="P36" i="17"/>
  <c r="E36" i="17"/>
  <c r="T36" i="17" s="1"/>
  <c r="S35" i="17"/>
  <c r="R35" i="17"/>
  <c r="Q35" i="17"/>
  <c r="P35" i="17"/>
  <c r="T35" i="17" s="1"/>
  <c r="E35" i="17"/>
  <c r="W33" i="17"/>
  <c r="V33" i="17"/>
  <c r="O33" i="17"/>
  <c r="N33" i="17"/>
  <c r="M33" i="17"/>
  <c r="S33" i="17" s="1"/>
  <c r="L33" i="17"/>
  <c r="R33" i="17" s="1"/>
  <c r="K33" i="17"/>
  <c r="J33" i="17"/>
  <c r="I33" i="17"/>
  <c r="H33" i="17"/>
  <c r="G33" i="17"/>
  <c r="F33" i="17"/>
  <c r="C33" i="17"/>
  <c r="B33" i="17"/>
  <c r="E33" i="17" s="1"/>
  <c r="S32" i="17"/>
  <c r="R32" i="17"/>
  <c r="Q32" i="17"/>
  <c r="P32" i="17"/>
  <c r="E32" i="17"/>
  <c r="W30" i="17"/>
  <c r="V30" i="17"/>
  <c r="R30" i="17"/>
  <c r="O30" i="17"/>
  <c r="N30" i="17"/>
  <c r="M30" i="17"/>
  <c r="S30" i="17" s="1"/>
  <c r="L30" i="17"/>
  <c r="K30" i="17"/>
  <c r="J30" i="17"/>
  <c r="I30" i="17"/>
  <c r="H30" i="17"/>
  <c r="P30" i="17" s="1"/>
  <c r="G30" i="17"/>
  <c r="F30" i="17"/>
  <c r="C30" i="17"/>
  <c r="B30" i="17"/>
  <c r="E30" i="17" s="1"/>
  <c r="S29" i="17"/>
  <c r="R29" i="17"/>
  <c r="Q29" i="17"/>
  <c r="P29" i="17"/>
  <c r="E29" i="17"/>
  <c r="U29" i="17" s="1"/>
  <c r="S28" i="17"/>
  <c r="R28" i="17"/>
  <c r="Q28" i="17"/>
  <c r="P28" i="17"/>
  <c r="E28" i="17"/>
  <c r="U27" i="17"/>
  <c r="S27" i="17"/>
  <c r="R27" i="17"/>
  <c r="Q27" i="17"/>
  <c r="P27" i="17"/>
  <c r="E27" i="17"/>
  <c r="T27" i="17" s="1"/>
  <c r="S26" i="17"/>
  <c r="R26" i="17"/>
  <c r="Q26" i="17"/>
  <c r="P26" i="17"/>
  <c r="E26" i="17"/>
  <c r="U26" i="17" s="1"/>
  <c r="W24" i="17"/>
  <c r="V24" i="17"/>
  <c r="O24" i="17"/>
  <c r="N24" i="17"/>
  <c r="R24" i="17" s="1"/>
  <c r="M24" i="17"/>
  <c r="L24" i="17"/>
  <c r="K24" i="17"/>
  <c r="J24" i="17"/>
  <c r="I24" i="17"/>
  <c r="H24" i="17"/>
  <c r="G24" i="17"/>
  <c r="F24" i="17"/>
  <c r="C24" i="17"/>
  <c r="B24" i="17"/>
  <c r="S23" i="17"/>
  <c r="R23" i="17"/>
  <c r="Q23" i="17"/>
  <c r="P23" i="17"/>
  <c r="E23" i="17"/>
  <c r="U22" i="17"/>
  <c r="S22" i="17"/>
  <c r="R22" i="17"/>
  <c r="Q22" i="17"/>
  <c r="P22" i="17"/>
  <c r="E22" i="17"/>
  <c r="T22" i="17" s="1"/>
  <c r="S21" i="17"/>
  <c r="R21" i="17"/>
  <c r="Q21" i="17"/>
  <c r="P21" i="17"/>
  <c r="E21" i="17"/>
  <c r="U21" i="17" s="1"/>
  <c r="S20" i="17"/>
  <c r="R20" i="17"/>
  <c r="Q20" i="17"/>
  <c r="P20" i="17"/>
  <c r="T20" i="17" s="1"/>
  <c r="E20" i="17"/>
  <c r="U20" i="17" s="1"/>
  <c r="S19" i="17"/>
  <c r="R19" i="17"/>
  <c r="Q19" i="17"/>
  <c r="P19" i="17"/>
  <c r="E19" i="17"/>
  <c r="T19" i="17" s="1"/>
  <c r="U18" i="17"/>
  <c r="T18" i="17"/>
  <c r="S18" i="17"/>
  <c r="R18" i="17"/>
  <c r="Q18" i="17"/>
  <c r="P18" i="17"/>
  <c r="E18" i="17"/>
  <c r="S17" i="17"/>
  <c r="R17" i="17"/>
  <c r="Q17" i="17"/>
  <c r="P17" i="17"/>
  <c r="E17" i="17"/>
  <c r="U17" i="17" s="1"/>
  <c r="W15" i="17"/>
  <c r="V15" i="17"/>
  <c r="O15" i="17"/>
  <c r="N15" i="17"/>
  <c r="M15" i="17"/>
  <c r="L15" i="17"/>
  <c r="K15" i="17"/>
  <c r="J15" i="17"/>
  <c r="I15" i="17"/>
  <c r="H15" i="17"/>
  <c r="G15" i="17"/>
  <c r="F15" i="17"/>
  <c r="C15" i="17"/>
  <c r="B15" i="17"/>
  <c r="E15" i="17" s="1"/>
  <c r="S14" i="17"/>
  <c r="R14" i="17"/>
  <c r="Q14" i="17"/>
  <c r="P14" i="17"/>
  <c r="E14" i="17"/>
  <c r="T14" i="17" s="1"/>
  <c r="U13" i="17"/>
  <c r="T13" i="17"/>
  <c r="S13" i="17"/>
  <c r="R13" i="17"/>
  <c r="Q13" i="17"/>
  <c r="P13" i="17"/>
  <c r="E13" i="17"/>
  <c r="S12" i="17"/>
  <c r="R12" i="17"/>
  <c r="Q12" i="17"/>
  <c r="P12" i="17"/>
  <c r="E12" i="17"/>
  <c r="U12" i="17" s="1"/>
  <c r="S11" i="17"/>
  <c r="R11" i="17"/>
  <c r="Q11" i="17"/>
  <c r="P11" i="17"/>
  <c r="E11" i="17"/>
  <c r="S10" i="17"/>
  <c r="R10" i="17"/>
  <c r="Q10" i="17"/>
  <c r="U10" i="17" s="1"/>
  <c r="P10" i="17"/>
  <c r="E10" i="17"/>
  <c r="T10" i="17" s="1"/>
  <c r="U9" i="17"/>
  <c r="T9" i="17"/>
  <c r="S9" i="17"/>
  <c r="R9" i="17"/>
  <c r="Q9" i="17"/>
  <c r="P9" i="17"/>
  <c r="E9" i="17"/>
  <c r="S93" i="16"/>
  <c r="R93" i="16"/>
  <c r="Q93" i="16"/>
  <c r="P93" i="16"/>
  <c r="E93" i="16"/>
  <c r="U93" i="16" s="1"/>
  <c r="S92" i="16"/>
  <c r="R92" i="16"/>
  <c r="Q92" i="16"/>
  <c r="P92" i="16"/>
  <c r="E92" i="16"/>
  <c r="U91" i="16"/>
  <c r="S91" i="16"/>
  <c r="R91" i="16"/>
  <c r="Q91" i="16"/>
  <c r="P91" i="16"/>
  <c r="E91" i="16"/>
  <c r="T91" i="16" s="1"/>
  <c r="U90" i="16"/>
  <c r="T90" i="16"/>
  <c r="S90" i="16"/>
  <c r="R90" i="16"/>
  <c r="Q90" i="16"/>
  <c r="P90" i="16"/>
  <c r="E90" i="16"/>
  <c r="S89" i="16"/>
  <c r="R89" i="16"/>
  <c r="Q89" i="16"/>
  <c r="P89" i="16"/>
  <c r="E89" i="16"/>
  <c r="U89" i="16" s="1"/>
  <c r="S88" i="16"/>
  <c r="R88" i="16"/>
  <c r="Q88" i="16"/>
  <c r="P88" i="16"/>
  <c r="E88" i="16"/>
  <c r="U87" i="16"/>
  <c r="S87" i="16"/>
  <c r="R87" i="16"/>
  <c r="Q87" i="16"/>
  <c r="P87" i="16"/>
  <c r="E87" i="16"/>
  <c r="T87" i="16" s="1"/>
  <c r="T86" i="16"/>
  <c r="S86" i="16"/>
  <c r="R86" i="16"/>
  <c r="Q86" i="16"/>
  <c r="P86" i="16"/>
  <c r="E86" i="16"/>
  <c r="U86" i="16" s="1"/>
  <c r="W72" i="16"/>
  <c r="V72" i="16"/>
  <c r="O72" i="16"/>
  <c r="N72" i="16"/>
  <c r="M72" i="16"/>
  <c r="L72" i="16"/>
  <c r="K72" i="16"/>
  <c r="J72" i="16"/>
  <c r="I72" i="16"/>
  <c r="H72" i="16"/>
  <c r="G72" i="16"/>
  <c r="F72" i="16"/>
  <c r="C72" i="16"/>
  <c r="B72" i="16"/>
  <c r="W71" i="16"/>
  <c r="V71" i="16"/>
  <c r="O71" i="16"/>
  <c r="N71" i="16"/>
  <c r="M71" i="16"/>
  <c r="L71" i="16"/>
  <c r="K71" i="16"/>
  <c r="J71" i="16"/>
  <c r="I71" i="16"/>
  <c r="H71" i="16"/>
  <c r="G71" i="16"/>
  <c r="F71" i="16"/>
  <c r="C71" i="16"/>
  <c r="B71" i="16"/>
  <c r="E71" i="16" s="1"/>
  <c r="W70" i="16"/>
  <c r="V70" i="16"/>
  <c r="O70" i="16"/>
  <c r="N70" i="16"/>
  <c r="M70" i="16"/>
  <c r="S70" i="16" s="1"/>
  <c r="L70" i="16"/>
  <c r="K70" i="16"/>
  <c r="J70" i="16"/>
  <c r="I70" i="16"/>
  <c r="H70" i="16"/>
  <c r="G70" i="16"/>
  <c r="F70" i="16"/>
  <c r="C70" i="16"/>
  <c r="B70" i="16"/>
  <c r="E70" i="16" s="1"/>
  <c r="S69" i="16"/>
  <c r="R69" i="16"/>
  <c r="Q69" i="16"/>
  <c r="U69" i="16" s="1"/>
  <c r="P69" i="16"/>
  <c r="T69" i="16" s="1"/>
  <c r="E69" i="16"/>
  <c r="W67" i="16"/>
  <c r="V67" i="16"/>
  <c r="O67" i="16"/>
  <c r="N67" i="16"/>
  <c r="M67" i="16"/>
  <c r="L67" i="16"/>
  <c r="K67" i="16"/>
  <c r="J67" i="16"/>
  <c r="I67" i="16"/>
  <c r="H67" i="16"/>
  <c r="G67" i="16"/>
  <c r="F67" i="16"/>
  <c r="C67" i="16"/>
  <c r="B67" i="16"/>
  <c r="W66" i="16"/>
  <c r="V66" i="16"/>
  <c r="S66" i="16"/>
  <c r="O66" i="16"/>
  <c r="N66" i="16"/>
  <c r="M66" i="16"/>
  <c r="L66" i="16"/>
  <c r="R66" i="16" s="1"/>
  <c r="K66" i="16"/>
  <c r="J66" i="16"/>
  <c r="I66" i="16"/>
  <c r="H66" i="16"/>
  <c r="G66" i="16"/>
  <c r="F66" i="16"/>
  <c r="C66" i="16"/>
  <c r="B66" i="16"/>
  <c r="E66" i="16" s="1"/>
  <c r="S65" i="16"/>
  <c r="R65" i="16"/>
  <c r="Q65" i="16"/>
  <c r="P65" i="16"/>
  <c r="E65" i="16"/>
  <c r="S64" i="16"/>
  <c r="R64" i="16"/>
  <c r="Q64" i="16"/>
  <c r="P64" i="16"/>
  <c r="E64" i="16"/>
  <c r="S63" i="16"/>
  <c r="R63" i="16"/>
  <c r="Q63" i="16"/>
  <c r="P63" i="16"/>
  <c r="E63" i="16"/>
  <c r="U63" i="16" s="1"/>
  <c r="S62" i="16"/>
  <c r="R62" i="16"/>
  <c r="Q62" i="16"/>
  <c r="P62" i="16"/>
  <c r="E62" i="16"/>
  <c r="T62" i="16" s="1"/>
  <c r="S61" i="16"/>
  <c r="R61" i="16"/>
  <c r="Q61" i="16"/>
  <c r="P61" i="16"/>
  <c r="E61" i="16"/>
  <c r="V59" i="16"/>
  <c r="S59" i="16"/>
  <c r="O59" i="16"/>
  <c r="N59" i="16"/>
  <c r="M59" i="16"/>
  <c r="L59" i="16"/>
  <c r="R59" i="16" s="1"/>
  <c r="K59" i="16"/>
  <c r="J59" i="16"/>
  <c r="I59" i="16"/>
  <c r="H59" i="16"/>
  <c r="G59" i="16"/>
  <c r="F59" i="16"/>
  <c r="C59" i="16"/>
  <c r="B59" i="16"/>
  <c r="E59" i="16" s="1"/>
  <c r="S58" i="16"/>
  <c r="R58" i="16"/>
  <c r="Q58" i="16"/>
  <c r="P58" i="16"/>
  <c r="E58" i="16"/>
  <c r="T58" i="16" s="1"/>
  <c r="S57" i="16"/>
  <c r="R57" i="16"/>
  <c r="Q57" i="16"/>
  <c r="P57" i="16"/>
  <c r="E57" i="16"/>
  <c r="T57" i="16" s="1"/>
  <c r="U56" i="16"/>
  <c r="S56" i="16"/>
  <c r="R56" i="16"/>
  <c r="Q56" i="16"/>
  <c r="P56" i="16"/>
  <c r="E56" i="16"/>
  <c r="T56" i="16" s="1"/>
  <c r="S55" i="16"/>
  <c r="R55" i="16"/>
  <c r="Q55" i="16"/>
  <c r="P55" i="16"/>
  <c r="E55" i="16"/>
  <c r="U55" i="16" s="1"/>
  <c r="W53" i="16"/>
  <c r="V53" i="16"/>
  <c r="O53" i="16"/>
  <c r="N53" i="16"/>
  <c r="M53" i="16"/>
  <c r="S53" i="16" s="1"/>
  <c r="L53" i="16"/>
  <c r="R53" i="16" s="1"/>
  <c r="K53" i="16"/>
  <c r="J53" i="16"/>
  <c r="I53" i="16"/>
  <c r="H53" i="16"/>
  <c r="G53" i="16"/>
  <c r="F53" i="16"/>
  <c r="C53" i="16"/>
  <c r="B53" i="16"/>
  <c r="S52" i="16"/>
  <c r="R52" i="16"/>
  <c r="Q52" i="16"/>
  <c r="P52" i="16"/>
  <c r="E52" i="16"/>
  <c r="U51" i="16"/>
  <c r="S51" i="16"/>
  <c r="R51" i="16"/>
  <c r="Q51" i="16"/>
  <c r="P51" i="16"/>
  <c r="E51" i="16"/>
  <c r="T51" i="16" s="1"/>
  <c r="S50" i="16"/>
  <c r="R50" i="16"/>
  <c r="Q50" i="16"/>
  <c r="P50" i="16"/>
  <c r="E50" i="16"/>
  <c r="U50" i="16" s="1"/>
  <c r="S49" i="16"/>
  <c r="R49" i="16"/>
  <c r="Q49" i="16"/>
  <c r="P49" i="16"/>
  <c r="E49" i="16"/>
  <c r="T49" i="16" s="1"/>
  <c r="S48" i="16"/>
  <c r="R48" i="16"/>
  <c r="Q48" i="16"/>
  <c r="P48" i="16"/>
  <c r="E48" i="16"/>
  <c r="T48" i="16" s="1"/>
  <c r="U47" i="16"/>
  <c r="T47" i="16"/>
  <c r="S47" i="16"/>
  <c r="R47" i="16"/>
  <c r="Q47" i="16"/>
  <c r="P47" i="16"/>
  <c r="E47" i="16"/>
  <c r="S46" i="16"/>
  <c r="R46" i="16"/>
  <c r="Q46" i="16"/>
  <c r="P46" i="16"/>
  <c r="E46" i="16"/>
  <c r="U46" i="16" s="1"/>
  <c r="S45" i="16"/>
  <c r="R45" i="16"/>
  <c r="Q45" i="16"/>
  <c r="P45" i="16"/>
  <c r="E45" i="16"/>
  <c r="T45" i="16" s="1"/>
  <c r="U44" i="16"/>
  <c r="S44" i="16"/>
  <c r="R44" i="16"/>
  <c r="Q44" i="16"/>
  <c r="P44" i="16"/>
  <c r="E44" i="16"/>
  <c r="T44" i="16" s="1"/>
  <c r="U43" i="16"/>
  <c r="T43" i="16"/>
  <c r="S43" i="16"/>
  <c r="R43" i="16"/>
  <c r="Q43" i="16"/>
  <c r="P43" i="16"/>
  <c r="E43" i="16"/>
  <c r="S42" i="16"/>
  <c r="R42" i="16"/>
  <c r="Q42" i="16"/>
  <c r="P42" i="16"/>
  <c r="E42" i="16"/>
  <c r="U42" i="16" s="1"/>
  <c r="W40" i="16"/>
  <c r="V40" i="16"/>
  <c r="R40" i="16"/>
  <c r="O40" i="16"/>
  <c r="N40" i="16"/>
  <c r="M40" i="16"/>
  <c r="S40" i="16" s="1"/>
  <c r="L40" i="16"/>
  <c r="K40" i="16"/>
  <c r="J40" i="16"/>
  <c r="I40" i="16"/>
  <c r="H40" i="16"/>
  <c r="G40" i="16"/>
  <c r="F40" i="16"/>
  <c r="C40" i="16"/>
  <c r="B40" i="16"/>
  <c r="S39" i="16"/>
  <c r="R39" i="16"/>
  <c r="Q39" i="16"/>
  <c r="P39" i="16"/>
  <c r="E39" i="16"/>
  <c r="U38" i="16"/>
  <c r="S38" i="16"/>
  <c r="R38" i="16"/>
  <c r="Q38" i="16"/>
  <c r="P38" i="16"/>
  <c r="E38" i="16"/>
  <c r="T38" i="16" s="1"/>
  <c r="S37" i="16"/>
  <c r="R37" i="16"/>
  <c r="Q37" i="16"/>
  <c r="P37" i="16"/>
  <c r="E37" i="16"/>
  <c r="U37" i="16" s="1"/>
  <c r="S36" i="16"/>
  <c r="R36" i="16"/>
  <c r="Q36" i="16"/>
  <c r="P36" i="16"/>
  <c r="E36" i="16"/>
  <c r="T36" i="16" s="1"/>
  <c r="S35" i="16"/>
  <c r="R35" i="16"/>
  <c r="Q35" i="16"/>
  <c r="P35" i="16"/>
  <c r="E35" i="16"/>
  <c r="T35" i="16" s="1"/>
  <c r="W33" i="16"/>
  <c r="V33" i="16"/>
  <c r="O33" i="16"/>
  <c r="N33" i="16"/>
  <c r="M33" i="16"/>
  <c r="S33" i="16" s="1"/>
  <c r="L33" i="16"/>
  <c r="R33" i="16" s="1"/>
  <c r="K33" i="16"/>
  <c r="J33" i="16"/>
  <c r="I33" i="16"/>
  <c r="Q33" i="16" s="1"/>
  <c r="H33" i="16"/>
  <c r="P33" i="16" s="1"/>
  <c r="G33" i="16"/>
  <c r="F33" i="16"/>
  <c r="C33" i="16"/>
  <c r="B33" i="16"/>
  <c r="S32" i="16"/>
  <c r="R32" i="16"/>
  <c r="Q32" i="16"/>
  <c r="P32" i="16"/>
  <c r="E32" i="16"/>
  <c r="W30" i="16"/>
  <c r="V30" i="16"/>
  <c r="R30" i="16"/>
  <c r="O30" i="16"/>
  <c r="N30" i="16"/>
  <c r="M30" i="16"/>
  <c r="S30" i="16" s="1"/>
  <c r="L30" i="16"/>
  <c r="K30" i="16"/>
  <c r="J30" i="16"/>
  <c r="I30" i="16"/>
  <c r="H30" i="16"/>
  <c r="G30" i="16"/>
  <c r="F30" i="16"/>
  <c r="C30" i="16"/>
  <c r="B30" i="16"/>
  <c r="S29" i="16"/>
  <c r="R29" i="16"/>
  <c r="Q29" i="16"/>
  <c r="P29" i="16"/>
  <c r="E29" i="16"/>
  <c r="U28" i="16"/>
  <c r="T28" i="16"/>
  <c r="S28" i="16"/>
  <c r="R28" i="16"/>
  <c r="Q28" i="16"/>
  <c r="P28" i="16"/>
  <c r="E28" i="16"/>
  <c r="S27" i="16"/>
  <c r="R27" i="16"/>
  <c r="Q27" i="16"/>
  <c r="P27" i="16"/>
  <c r="E27" i="16"/>
  <c r="U27" i="16" s="1"/>
  <c r="S26" i="16"/>
  <c r="R26" i="16"/>
  <c r="Q26" i="16"/>
  <c r="P26" i="16"/>
  <c r="E26" i="16"/>
  <c r="T26" i="16" s="1"/>
  <c r="W24" i="16"/>
  <c r="V24" i="16"/>
  <c r="O24" i="16"/>
  <c r="N24" i="16"/>
  <c r="R24" i="16" s="1"/>
  <c r="M24" i="16"/>
  <c r="S24" i="16" s="1"/>
  <c r="L24" i="16"/>
  <c r="K24" i="16"/>
  <c r="J24" i="16"/>
  <c r="I24" i="16"/>
  <c r="H24" i="16"/>
  <c r="G24" i="16"/>
  <c r="F24" i="16"/>
  <c r="C24" i="16"/>
  <c r="B24" i="16"/>
  <c r="E24" i="16" s="1"/>
  <c r="U23" i="16"/>
  <c r="T23" i="16"/>
  <c r="S23" i="16"/>
  <c r="R23" i="16"/>
  <c r="Q23" i="16"/>
  <c r="P23" i="16"/>
  <c r="E23" i="16"/>
  <c r="S22" i="16"/>
  <c r="R22" i="16"/>
  <c r="Q22" i="16"/>
  <c r="P22" i="16"/>
  <c r="E22" i="16"/>
  <c r="U22" i="16" s="1"/>
  <c r="S21" i="16"/>
  <c r="R21" i="16"/>
  <c r="Q21" i="16"/>
  <c r="P21" i="16"/>
  <c r="E21" i="16"/>
  <c r="T21" i="16" s="1"/>
  <c r="S20" i="16"/>
  <c r="R20" i="16"/>
  <c r="Q20" i="16"/>
  <c r="P20" i="16"/>
  <c r="E20" i="16"/>
  <c r="T20" i="16" s="1"/>
  <c r="T19" i="16"/>
  <c r="S19" i="16"/>
  <c r="R19" i="16"/>
  <c r="Q19" i="16"/>
  <c r="P19" i="16"/>
  <c r="E19" i="16"/>
  <c r="U19" i="16" s="1"/>
  <c r="S18" i="16"/>
  <c r="R18" i="16"/>
  <c r="Q18" i="16"/>
  <c r="P18" i="16"/>
  <c r="E18" i="16"/>
  <c r="U18" i="16" s="1"/>
  <c r="S17" i="16"/>
  <c r="R17" i="16"/>
  <c r="Q17" i="16"/>
  <c r="P17" i="16"/>
  <c r="E17" i="16"/>
  <c r="T17" i="16" s="1"/>
  <c r="W15" i="16"/>
  <c r="V15" i="16"/>
  <c r="O15" i="16"/>
  <c r="N15" i="16"/>
  <c r="M15" i="16"/>
  <c r="S15" i="16" s="1"/>
  <c r="L15" i="16"/>
  <c r="K15" i="16"/>
  <c r="J15" i="16"/>
  <c r="I15" i="16"/>
  <c r="Q15" i="16" s="1"/>
  <c r="H15" i="16"/>
  <c r="P15" i="16" s="1"/>
  <c r="G15" i="16"/>
  <c r="F15" i="16"/>
  <c r="C15" i="16"/>
  <c r="B15" i="16"/>
  <c r="E15" i="16" s="1"/>
  <c r="T14" i="16"/>
  <c r="S14" i="16"/>
  <c r="R14" i="16"/>
  <c r="Q14" i="16"/>
  <c r="P14" i="16"/>
  <c r="E14" i="16"/>
  <c r="U14" i="16" s="1"/>
  <c r="S13" i="16"/>
  <c r="R13" i="16"/>
  <c r="Q13" i="16"/>
  <c r="P13" i="16"/>
  <c r="E13" i="16"/>
  <c r="U13" i="16" s="1"/>
  <c r="S12" i="16"/>
  <c r="R12" i="16"/>
  <c r="Q12" i="16"/>
  <c r="P12" i="16"/>
  <c r="E12" i="16"/>
  <c r="T12" i="16" s="1"/>
  <c r="U11" i="16"/>
  <c r="S11" i="16"/>
  <c r="R11" i="16"/>
  <c r="Q11" i="16"/>
  <c r="P11" i="16"/>
  <c r="E11" i="16"/>
  <c r="T11" i="16" s="1"/>
  <c r="S10" i="16"/>
  <c r="R10" i="16"/>
  <c r="Q10" i="16"/>
  <c r="U10" i="16" s="1"/>
  <c r="P10" i="16"/>
  <c r="T10" i="16" s="1"/>
  <c r="E10" i="16"/>
  <c r="S9" i="16"/>
  <c r="R9" i="16"/>
  <c r="Q9" i="16"/>
  <c r="P9" i="16"/>
  <c r="E9" i="16"/>
  <c r="S93" i="15"/>
  <c r="R93" i="15"/>
  <c r="Q93" i="15"/>
  <c r="P93" i="15"/>
  <c r="E93" i="15"/>
  <c r="T93" i="15" s="1"/>
  <c r="U92" i="15"/>
  <c r="S92" i="15"/>
  <c r="R92" i="15"/>
  <c r="Q92" i="15"/>
  <c r="P92" i="15"/>
  <c r="E92" i="15"/>
  <c r="T92" i="15" s="1"/>
  <c r="S91" i="15"/>
  <c r="R91" i="15"/>
  <c r="Q91" i="15"/>
  <c r="P91" i="15"/>
  <c r="E91" i="15"/>
  <c r="S90" i="15"/>
  <c r="R90" i="15"/>
  <c r="Q90" i="15"/>
  <c r="P90" i="15"/>
  <c r="E90" i="15"/>
  <c r="U90" i="15" s="1"/>
  <c r="S89" i="15"/>
  <c r="R89" i="15"/>
  <c r="Q89" i="15"/>
  <c r="P89" i="15"/>
  <c r="E89" i="15"/>
  <c r="T89" i="15" s="1"/>
  <c r="S88" i="15"/>
  <c r="R88" i="15"/>
  <c r="Q88" i="15"/>
  <c r="P88" i="15"/>
  <c r="E88" i="15"/>
  <c r="S87" i="15"/>
  <c r="R87" i="15"/>
  <c r="Q87" i="15"/>
  <c r="P87" i="15"/>
  <c r="E87" i="15"/>
  <c r="S86" i="15"/>
  <c r="R86" i="15"/>
  <c r="Q86" i="15"/>
  <c r="P86" i="15"/>
  <c r="E86" i="15"/>
  <c r="U86" i="15" s="1"/>
  <c r="W72" i="15"/>
  <c r="V72" i="15"/>
  <c r="S72" i="15"/>
  <c r="O72" i="15"/>
  <c r="N72" i="15"/>
  <c r="M72" i="15"/>
  <c r="L72" i="15"/>
  <c r="K72" i="15"/>
  <c r="J72" i="15"/>
  <c r="I72" i="15"/>
  <c r="H72" i="15"/>
  <c r="P72" i="15" s="1"/>
  <c r="G72" i="15"/>
  <c r="F72" i="15"/>
  <c r="C72" i="15"/>
  <c r="B72" i="15"/>
  <c r="E72" i="15" s="1"/>
  <c r="W71" i="15"/>
  <c r="V71" i="15"/>
  <c r="O71" i="15"/>
  <c r="N71" i="15"/>
  <c r="R71" i="15" s="1"/>
  <c r="M71" i="15"/>
  <c r="S71" i="15" s="1"/>
  <c r="L71" i="15"/>
  <c r="K71" i="15"/>
  <c r="J71" i="15"/>
  <c r="I71" i="15"/>
  <c r="H71" i="15"/>
  <c r="G71" i="15"/>
  <c r="F71" i="15"/>
  <c r="E71" i="15"/>
  <c r="C71" i="15"/>
  <c r="B71" i="15"/>
  <c r="W70" i="15"/>
  <c r="V70" i="15"/>
  <c r="O70" i="15"/>
  <c r="N70" i="15"/>
  <c r="M70" i="15"/>
  <c r="S70" i="15" s="1"/>
  <c r="L70" i="15"/>
  <c r="R70" i="15" s="1"/>
  <c r="K70" i="15"/>
  <c r="J70" i="15"/>
  <c r="I70" i="15"/>
  <c r="H70" i="15"/>
  <c r="G70" i="15"/>
  <c r="F70" i="15"/>
  <c r="C70" i="15"/>
  <c r="B70" i="15"/>
  <c r="S69" i="15"/>
  <c r="R69" i="15"/>
  <c r="Q69" i="15"/>
  <c r="P69" i="15"/>
  <c r="E69" i="15"/>
  <c r="W67" i="15"/>
  <c r="V67" i="15"/>
  <c r="O67" i="15"/>
  <c r="N67" i="15"/>
  <c r="M67" i="15"/>
  <c r="S67" i="15" s="1"/>
  <c r="L67" i="15"/>
  <c r="K67" i="15"/>
  <c r="J67" i="15"/>
  <c r="I67" i="15"/>
  <c r="H67" i="15"/>
  <c r="P67" i="15" s="1"/>
  <c r="G67" i="15"/>
  <c r="F67" i="15"/>
  <c r="C67" i="15"/>
  <c r="B67" i="15"/>
  <c r="W66" i="15"/>
  <c r="V66" i="15"/>
  <c r="O66" i="15"/>
  <c r="N66" i="15"/>
  <c r="M66" i="15"/>
  <c r="S66" i="15" s="1"/>
  <c r="L66" i="15"/>
  <c r="R66" i="15" s="1"/>
  <c r="K66" i="15"/>
  <c r="J66" i="15"/>
  <c r="I66" i="15"/>
  <c r="H66" i="15"/>
  <c r="G66" i="15"/>
  <c r="F66" i="15"/>
  <c r="C66" i="15"/>
  <c r="B66" i="15"/>
  <c r="E66" i="15" s="1"/>
  <c r="S65" i="15"/>
  <c r="R65" i="15"/>
  <c r="Q65" i="15"/>
  <c r="P65" i="15"/>
  <c r="E65" i="15"/>
  <c r="U65" i="15" s="1"/>
  <c r="S64" i="15"/>
  <c r="R64" i="15"/>
  <c r="Q64" i="15"/>
  <c r="P64" i="15"/>
  <c r="E64" i="15"/>
  <c r="U64" i="15" s="1"/>
  <c r="S63" i="15"/>
  <c r="R63" i="15"/>
  <c r="Q63" i="15"/>
  <c r="P63" i="15"/>
  <c r="E63" i="15"/>
  <c r="T63" i="15" s="1"/>
  <c r="S62" i="15"/>
  <c r="R62" i="15"/>
  <c r="Q62" i="15"/>
  <c r="P62" i="15"/>
  <c r="E62" i="15"/>
  <c r="T62" i="15" s="1"/>
  <c r="S61" i="15"/>
  <c r="R61" i="15"/>
  <c r="Q61" i="15"/>
  <c r="P61" i="15"/>
  <c r="E61" i="15"/>
  <c r="U61" i="15" s="1"/>
  <c r="V59" i="15"/>
  <c r="O59" i="15"/>
  <c r="N59" i="15"/>
  <c r="M59" i="15"/>
  <c r="S59" i="15" s="1"/>
  <c r="L59" i="15"/>
  <c r="R59" i="15" s="1"/>
  <c r="K59" i="15"/>
  <c r="J59" i="15"/>
  <c r="I59" i="15"/>
  <c r="H59" i="15"/>
  <c r="G59" i="15"/>
  <c r="F59" i="15"/>
  <c r="C59" i="15"/>
  <c r="B59" i="15"/>
  <c r="S58" i="15"/>
  <c r="R58" i="15"/>
  <c r="Q58" i="15"/>
  <c r="P58" i="15"/>
  <c r="E58" i="15"/>
  <c r="T58" i="15" s="1"/>
  <c r="S57" i="15"/>
  <c r="R57" i="15"/>
  <c r="Q57" i="15"/>
  <c r="P57" i="15"/>
  <c r="E57" i="15"/>
  <c r="T57" i="15" s="1"/>
  <c r="S56" i="15"/>
  <c r="R56" i="15"/>
  <c r="Q56" i="15"/>
  <c r="P56" i="15"/>
  <c r="E56" i="15"/>
  <c r="U56" i="15" s="1"/>
  <c r="S55" i="15"/>
  <c r="R55" i="15"/>
  <c r="Q55" i="15"/>
  <c r="P55" i="15"/>
  <c r="E55" i="15"/>
  <c r="T55" i="15" s="1"/>
  <c r="W53" i="15"/>
  <c r="V53" i="15"/>
  <c r="O53" i="15"/>
  <c r="N53" i="15"/>
  <c r="M53" i="15"/>
  <c r="S53" i="15" s="1"/>
  <c r="L53" i="15"/>
  <c r="R53" i="15" s="1"/>
  <c r="K53" i="15"/>
  <c r="J53" i="15"/>
  <c r="I53" i="15"/>
  <c r="H53" i="15"/>
  <c r="G53" i="15"/>
  <c r="F53" i="15"/>
  <c r="C53" i="15"/>
  <c r="B53" i="15"/>
  <c r="S52" i="15"/>
  <c r="R52" i="15"/>
  <c r="Q52" i="15"/>
  <c r="P52" i="15"/>
  <c r="E52" i="15"/>
  <c r="S51" i="15"/>
  <c r="R51" i="15"/>
  <c r="Q51" i="15"/>
  <c r="P51" i="15"/>
  <c r="E51" i="15"/>
  <c r="U51" i="15" s="1"/>
  <c r="S50" i="15"/>
  <c r="R50" i="15"/>
  <c r="Q50" i="15"/>
  <c r="P50" i="15"/>
  <c r="E50" i="15"/>
  <c r="T50" i="15" s="1"/>
  <c r="S49" i="15"/>
  <c r="R49" i="15"/>
  <c r="Q49" i="15"/>
  <c r="P49" i="15"/>
  <c r="E49" i="15"/>
  <c r="S48" i="15"/>
  <c r="R48" i="15"/>
  <c r="Q48" i="15"/>
  <c r="P48" i="15"/>
  <c r="E48" i="15"/>
  <c r="S47" i="15"/>
  <c r="R47" i="15"/>
  <c r="Q47" i="15"/>
  <c r="P47" i="15"/>
  <c r="E47" i="15"/>
  <c r="U47" i="15" s="1"/>
  <c r="S46" i="15"/>
  <c r="R46" i="15"/>
  <c r="Q46" i="15"/>
  <c r="P46" i="15"/>
  <c r="E46" i="15"/>
  <c r="T46" i="15" s="1"/>
  <c r="S45" i="15"/>
  <c r="R45" i="15"/>
  <c r="Q45" i="15"/>
  <c r="P45" i="15"/>
  <c r="E45" i="15"/>
  <c r="U44" i="15"/>
  <c r="S44" i="15"/>
  <c r="R44" i="15"/>
  <c r="Q44" i="15"/>
  <c r="P44" i="15"/>
  <c r="E44" i="15"/>
  <c r="T44" i="15" s="1"/>
  <c r="S43" i="15"/>
  <c r="R43" i="15"/>
  <c r="Q43" i="15"/>
  <c r="P43" i="15"/>
  <c r="E43" i="15"/>
  <c r="S42" i="15"/>
  <c r="R42" i="15"/>
  <c r="Q42" i="15"/>
  <c r="P42" i="15"/>
  <c r="E42" i="15"/>
  <c r="T42" i="15" s="1"/>
  <c r="W40" i="15"/>
  <c r="V40" i="15"/>
  <c r="O40" i="15"/>
  <c r="N40" i="15"/>
  <c r="M40" i="15"/>
  <c r="S40" i="15" s="1"/>
  <c r="L40" i="15"/>
  <c r="K40" i="15"/>
  <c r="J40" i="15"/>
  <c r="I40" i="15"/>
  <c r="H40" i="15"/>
  <c r="G40" i="15"/>
  <c r="F40" i="15"/>
  <c r="C40" i="15"/>
  <c r="B40" i="15"/>
  <c r="E40" i="15" s="1"/>
  <c r="U39" i="15"/>
  <c r="S39" i="15"/>
  <c r="R39" i="15"/>
  <c r="Q39" i="15"/>
  <c r="P39" i="15"/>
  <c r="E39" i="15"/>
  <c r="T39" i="15" s="1"/>
  <c r="S38" i="15"/>
  <c r="R38" i="15"/>
  <c r="Q38" i="15"/>
  <c r="P38" i="15"/>
  <c r="E38" i="15"/>
  <c r="U38" i="15" s="1"/>
  <c r="S37" i="15"/>
  <c r="R37" i="15"/>
  <c r="Q37" i="15"/>
  <c r="P37" i="15"/>
  <c r="E37" i="15"/>
  <c r="T37" i="15" s="1"/>
  <c r="S36" i="15"/>
  <c r="R36" i="15"/>
  <c r="Q36" i="15"/>
  <c r="P36" i="15"/>
  <c r="E36" i="15"/>
  <c r="T36" i="15" s="1"/>
  <c r="S35" i="15"/>
  <c r="R35" i="15"/>
  <c r="Q35" i="15"/>
  <c r="U35" i="15" s="1"/>
  <c r="P35" i="15"/>
  <c r="T35" i="15" s="1"/>
  <c r="E35" i="15"/>
  <c r="W33" i="15"/>
  <c r="V33" i="15"/>
  <c r="O33" i="15"/>
  <c r="N33" i="15"/>
  <c r="M33" i="15"/>
  <c r="S33" i="15" s="1"/>
  <c r="L33" i="15"/>
  <c r="K33" i="15"/>
  <c r="J33" i="15"/>
  <c r="I33" i="15"/>
  <c r="H33" i="15"/>
  <c r="G33" i="15"/>
  <c r="F33" i="15"/>
  <c r="C33" i="15"/>
  <c r="B33" i="15"/>
  <c r="S32" i="15"/>
  <c r="R32" i="15"/>
  <c r="Q32" i="15"/>
  <c r="P32" i="15"/>
  <c r="E32" i="15"/>
  <c r="W30" i="15"/>
  <c r="V30" i="15"/>
  <c r="R30" i="15"/>
  <c r="O30" i="15"/>
  <c r="N30" i="15"/>
  <c r="M30" i="15"/>
  <c r="S30" i="15" s="1"/>
  <c r="L30" i="15"/>
  <c r="K30" i="15"/>
  <c r="J30" i="15"/>
  <c r="I30" i="15"/>
  <c r="Q30" i="15" s="1"/>
  <c r="H30" i="15"/>
  <c r="G30" i="15"/>
  <c r="F30" i="15"/>
  <c r="C30" i="15"/>
  <c r="B30" i="15"/>
  <c r="E30" i="15" s="1"/>
  <c r="U29" i="15"/>
  <c r="T29" i="15"/>
  <c r="S29" i="15"/>
  <c r="R29" i="15"/>
  <c r="Q29" i="15"/>
  <c r="P29" i="15"/>
  <c r="E29" i="15"/>
  <c r="S28" i="15"/>
  <c r="R28" i="15"/>
  <c r="Q28" i="15"/>
  <c r="P28" i="15"/>
  <c r="E28" i="15"/>
  <c r="U28" i="15" s="1"/>
  <c r="S27" i="15"/>
  <c r="R27" i="15"/>
  <c r="Q27" i="15"/>
  <c r="P27" i="15"/>
  <c r="E27" i="15"/>
  <c r="T27" i="15" s="1"/>
  <c r="U26" i="15"/>
  <c r="S26" i="15"/>
  <c r="R26" i="15"/>
  <c r="Q26" i="15"/>
  <c r="P26" i="15"/>
  <c r="E26" i="15"/>
  <c r="T26" i="15" s="1"/>
  <c r="W24" i="15"/>
  <c r="V24" i="15"/>
  <c r="O24" i="15"/>
  <c r="N24" i="15"/>
  <c r="M24" i="15"/>
  <c r="S24" i="15" s="1"/>
  <c r="L24" i="15"/>
  <c r="K24" i="15"/>
  <c r="J24" i="15"/>
  <c r="I24" i="15"/>
  <c r="H24" i="15"/>
  <c r="P24" i="15" s="1"/>
  <c r="G24" i="15"/>
  <c r="F24" i="15"/>
  <c r="C24" i="15"/>
  <c r="E24" i="15" s="1"/>
  <c r="B24" i="15"/>
  <c r="S23" i="15"/>
  <c r="R23" i="15"/>
  <c r="Q23" i="15"/>
  <c r="P23" i="15"/>
  <c r="E23" i="15"/>
  <c r="U23" i="15" s="1"/>
  <c r="S22" i="15"/>
  <c r="R22" i="15"/>
  <c r="Q22" i="15"/>
  <c r="P22" i="15"/>
  <c r="E22" i="15"/>
  <c r="T22" i="15" s="1"/>
  <c r="U21" i="15"/>
  <c r="S21" i="15"/>
  <c r="R21" i="15"/>
  <c r="Q21" i="15"/>
  <c r="P21" i="15"/>
  <c r="E21" i="15"/>
  <c r="T21" i="15" s="1"/>
  <c r="S20" i="15"/>
  <c r="R20" i="15"/>
  <c r="Q20" i="15"/>
  <c r="P20" i="15"/>
  <c r="T20" i="15" s="1"/>
  <c r="E20" i="15"/>
  <c r="S19" i="15"/>
  <c r="R19" i="15"/>
  <c r="Q19" i="15"/>
  <c r="P19" i="15"/>
  <c r="E19" i="15"/>
  <c r="U19" i="15" s="1"/>
  <c r="S18" i="15"/>
  <c r="R18" i="15"/>
  <c r="Q18" i="15"/>
  <c r="P18" i="15"/>
  <c r="E18" i="15"/>
  <c r="T18" i="15" s="1"/>
  <c r="S17" i="15"/>
  <c r="R17" i="15"/>
  <c r="Q17" i="15"/>
  <c r="P17" i="15"/>
  <c r="E17" i="15"/>
  <c r="W15" i="15"/>
  <c r="V15" i="15"/>
  <c r="O15" i="15"/>
  <c r="N15" i="15"/>
  <c r="M15" i="15"/>
  <c r="S15" i="15" s="1"/>
  <c r="L15" i="15"/>
  <c r="R15" i="15" s="1"/>
  <c r="K15" i="15"/>
  <c r="J15" i="15"/>
  <c r="I15" i="15"/>
  <c r="H15" i="15"/>
  <c r="G15" i="15"/>
  <c r="F15" i="15"/>
  <c r="C15" i="15"/>
  <c r="E15" i="15" s="1"/>
  <c r="B15" i="15"/>
  <c r="S14" i="15"/>
  <c r="R14" i="15"/>
  <c r="Q14" i="15"/>
  <c r="P14" i="15"/>
  <c r="E14" i="15"/>
  <c r="U14" i="15" s="1"/>
  <c r="S13" i="15"/>
  <c r="R13" i="15"/>
  <c r="Q13" i="15"/>
  <c r="P13" i="15"/>
  <c r="E13" i="15"/>
  <c r="T13" i="15" s="1"/>
  <c r="S12" i="15"/>
  <c r="R12" i="15"/>
  <c r="Q12" i="15"/>
  <c r="P12" i="15"/>
  <c r="E12" i="15"/>
  <c r="T12" i="15" s="1"/>
  <c r="U11" i="15"/>
  <c r="T11" i="15"/>
  <c r="S11" i="15"/>
  <c r="R11" i="15"/>
  <c r="Q11" i="15"/>
  <c r="P11" i="15"/>
  <c r="E11" i="15"/>
  <c r="S10" i="15"/>
  <c r="R10" i="15"/>
  <c r="Q10" i="15"/>
  <c r="P10" i="15"/>
  <c r="E10" i="15"/>
  <c r="S9" i="15"/>
  <c r="R9" i="15"/>
  <c r="Q9" i="15"/>
  <c r="P9" i="15"/>
  <c r="E9" i="15"/>
  <c r="U9" i="15" s="1"/>
  <c r="U93" i="14"/>
  <c r="S93" i="14"/>
  <c r="R93" i="14"/>
  <c r="Q93" i="14"/>
  <c r="P93" i="14"/>
  <c r="E93" i="14"/>
  <c r="T93" i="14" s="1"/>
  <c r="U92" i="14"/>
  <c r="T92" i="14"/>
  <c r="S92" i="14"/>
  <c r="R92" i="14"/>
  <c r="Q92" i="14"/>
  <c r="P92" i="14"/>
  <c r="E92" i="14"/>
  <c r="S91" i="14"/>
  <c r="R91" i="14"/>
  <c r="Q91" i="14"/>
  <c r="P91" i="14"/>
  <c r="E91" i="14"/>
  <c r="U91" i="14" s="1"/>
  <c r="S90" i="14"/>
  <c r="R90" i="14"/>
  <c r="Q90" i="14"/>
  <c r="P90" i="14"/>
  <c r="E90" i="14"/>
  <c r="T90" i="14" s="1"/>
  <c r="U89" i="14"/>
  <c r="S89" i="14"/>
  <c r="R89" i="14"/>
  <c r="Q89" i="14"/>
  <c r="P89" i="14"/>
  <c r="E89" i="14"/>
  <c r="T89" i="14" s="1"/>
  <c r="U88" i="14"/>
  <c r="T88" i="14"/>
  <c r="S88" i="14"/>
  <c r="R88" i="14"/>
  <c r="Q88" i="14"/>
  <c r="P88" i="14"/>
  <c r="E88" i="14"/>
  <c r="S87" i="14"/>
  <c r="R87" i="14"/>
  <c r="Q87" i="14"/>
  <c r="P87" i="14"/>
  <c r="E87" i="14"/>
  <c r="U87" i="14" s="1"/>
  <c r="S86" i="14"/>
  <c r="R86" i="14"/>
  <c r="Q86" i="14"/>
  <c r="P86" i="14"/>
  <c r="E86" i="14"/>
  <c r="T86" i="14" s="1"/>
  <c r="W72" i="14"/>
  <c r="V72" i="14"/>
  <c r="O72" i="14"/>
  <c r="N72" i="14"/>
  <c r="R72" i="14" s="1"/>
  <c r="M72" i="14"/>
  <c r="L72" i="14"/>
  <c r="K72" i="14"/>
  <c r="J72" i="14"/>
  <c r="I72" i="14"/>
  <c r="H72" i="14"/>
  <c r="G72" i="14"/>
  <c r="F72" i="14"/>
  <c r="C72" i="14"/>
  <c r="B72" i="14"/>
  <c r="E72" i="14" s="1"/>
  <c r="W71" i="14"/>
  <c r="V71" i="14"/>
  <c r="O71" i="14"/>
  <c r="N71" i="14"/>
  <c r="M71" i="14"/>
  <c r="L71" i="14"/>
  <c r="K71" i="14"/>
  <c r="J71" i="14"/>
  <c r="I71" i="14"/>
  <c r="H71" i="14"/>
  <c r="G71" i="14"/>
  <c r="F71" i="14"/>
  <c r="C71" i="14"/>
  <c r="E71" i="14" s="1"/>
  <c r="B71" i="14"/>
  <c r="W70" i="14"/>
  <c r="V70" i="14"/>
  <c r="O70" i="14"/>
  <c r="N70" i="14"/>
  <c r="M70" i="14"/>
  <c r="L70" i="14"/>
  <c r="R70" i="14" s="1"/>
  <c r="K70" i="14"/>
  <c r="J70" i="14"/>
  <c r="I70" i="14"/>
  <c r="H70" i="14"/>
  <c r="G70" i="14"/>
  <c r="F70" i="14"/>
  <c r="C70" i="14"/>
  <c r="B70" i="14"/>
  <c r="E70" i="14" s="1"/>
  <c r="S69" i="14"/>
  <c r="R69" i="14"/>
  <c r="Q69" i="14"/>
  <c r="P69" i="14"/>
  <c r="E69" i="14"/>
  <c r="W67" i="14"/>
  <c r="V67" i="14"/>
  <c r="O67" i="14"/>
  <c r="N67" i="14"/>
  <c r="R67" i="14" s="1"/>
  <c r="M67" i="14"/>
  <c r="L67" i="14"/>
  <c r="K67" i="14"/>
  <c r="J67" i="14"/>
  <c r="I67" i="14"/>
  <c r="H67" i="14"/>
  <c r="G67" i="14"/>
  <c r="F67" i="14"/>
  <c r="C67" i="14"/>
  <c r="B67" i="14"/>
  <c r="E67" i="14" s="1"/>
  <c r="W66" i="14"/>
  <c r="V66" i="14"/>
  <c r="O66" i="14"/>
  <c r="N66" i="14"/>
  <c r="M66" i="14"/>
  <c r="S66" i="14" s="1"/>
  <c r="L66" i="14"/>
  <c r="R66" i="14" s="1"/>
  <c r="K66" i="14"/>
  <c r="J66" i="14"/>
  <c r="I66" i="14"/>
  <c r="H66" i="14"/>
  <c r="G66" i="14"/>
  <c r="F66" i="14"/>
  <c r="C66" i="14"/>
  <c r="E66" i="14" s="1"/>
  <c r="B66" i="14"/>
  <c r="S65" i="14"/>
  <c r="R65" i="14"/>
  <c r="Q65" i="14"/>
  <c r="P65" i="14"/>
  <c r="E65" i="14"/>
  <c r="U65" i="14" s="1"/>
  <c r="S64" i="14"/>
  <c r="R64" i="14"/>
  <c r="Q64" i="14"/>
  <c r="P64" i="14"/>
  <c r="E64" i="14"/>
  <c r="T64" i="14" s="1"/>
  <c r="S63" i="14"/>
  <c r="R63" i="14"/>
  <c r="Q63" i="14"/>
  <c r="P63" i="14"/>
  <c r="E63" i="14"/>
  <c r="T63" i="14" s="1"/>
  <c r="S62" i="14"/>
  <c r="R62" i="14"/>
  <c r="Q62" i="14"/>
  <c r="P62" i="14"/>
  <c r="E62" i="14"/>
  <c r="U62" i="14" s="1"/>
  <c r="S61" i="14"/>
  <c r="R61" i="14"/>
  <c r="Q61" i="14"/>
  <c r="P61" i="14"/>
  <c r="E61" i="14"/>
  <c r="V59" i="14"/>
  <c r="O59" i="14"/>
  <c r="N59" i="14"/>
  <c r="M59" i="14"/>
  <c r="S59" i="14" s="1"/>
  <c r="L59" i="14"/>
  <c r="R59" i="14" s="1"/>
  <c r="K59" i="14"/>
  <c r="J59" i="14"/>
  <c r="I59" i="14"/>
  <c r="H59" i="14"/>
  <c r="G59" i="14"/>
  <c r="F59" i="14"/>
  <c r="C59" i="14"/>
  <c r="B59" i="14"/>
  <c r="E59" i="14" s="1"/>
  <c r="S58" i="14"/>
  <c r="R58" i="14"/>
  <c r="Q58" i="14"/>
  <c r="P58" i="14"/>
  <c r="E58" i="14"/>
  <c r="U58" i="14" s="1"/>
  <c r="S57" i="14"/>
  <c r="R57" i="14"/>
  <c r="Q57" i="14"/>
  <c r="P57" i="14"/>
  <c r="E57" i="14"/>
  <c r="U57" i="14" s="1"/>
  <c r="S56" i="14"/>
  <c r="R56" i="14"/>
  <c r="Q56" i="14"/>
  <c r="P56" i="14"/>
  <c r="E56" i="14"/>
  <c r="T56" i="14" s="1"/>
  <c r="S55" i="14"/>
  <c r="R55" i="14"/>
  <c r="Q55" i="14"/>
  <c r="P55" i="14"/>
  <c r="E55" i="14"/>
  <c r="T55" i="14" s="1"/>
  <c r="W53" i="14"/>
  <c r="V53" i="14"/>
  <c r="O53" i="14"/>
  <c r="N53" i="14"/>
  <c r="M53" i="14"/>
  <c r="S53" i="14" s="1"/>
  <c r="L53" i="14"/>
  <c r="R53" i="14" s="1"/>
  <c r="K53" i="14"/>
  <c r="J53" i="14"/>
  <c r="I53" i="14"/>
  <c r="H53" i="14"/>
  <c r="G53" i="14"/>
  <c r="F53" i="14"/>
  <c r="C53" i="14"/>
  <c r="B53" i="14"/>
  <c r="S52" i="14"/>
  <c r="R52" i="14"/>
  <c r="Q52" i="14"/>
  <c r="P52" i="14"/>
  <c r="E52" i="14"/>
  <c r="U52" i="14" s="1"/>
  <c r="S51" i="14"/>
  <c r="R51" i="14"/>
  <c r="Q51" i="14"/>
  <c r="P51" i="14"/>
  <c r="E51" i="14"/>
  <c r="T51" i="14" s="1"/>
  <c r="S50" i="14"/>
  <c r="R50" i="14"/>
  <c r="Q50" i="14"/>
  <c r="P50" i="14"/>
  <c r="E50" i="14"/>
  <c r="S49" i="14"/>
  <c r="R49" i="14"/>
  <c r="Q49" i="14"/>
  <c r="P49" i="14"/>
  <c r="E49" i="14"/>
  <c r="S48" i="14"/>
  <c r="R48" i="14"/>
  <c r="Q48" i="14"/>
  <c r="P48" i="14"/>
  <c r="E48" i="14"/>
  <c r="U48" i="14" s="1"/>
  <c r="S47" i="14"/>
  <c r="R47" i="14"/>
  <c r="Q47" i="14"/>
  <c r="P47" i="14"/>
  <c r="E47" i="14"/>
  <c r="T47" i="14" s="1"/>
  <c r="S46" i="14"/>
  <c r="R46" i="14"/>
  <c r="Q46" i="14"/>
  <c r="P46" i="14"/>
  <c r="E46" i="14"/>
  <c r="U45" i="14"/>
  <c r="T45" i="14"/>
  <c r="S45" i="14"/>
  <c r="R45" i="14"/>
  <c r="Q45" i="14"/>
  <c r="P45" i="14"/>
  <c r="E45" i="14"/>
  <c r="S44" i="14"/>
  <c r="R44" i="14"/>
  <c r="Q44" i="14"/>
  <c r="P44" i="14"/>
  <c r="E44" i="14"/>
  <c r="U44" i="14" s="1"/>
  <c r="S43" i="14"/>
  <c r="R43" i="14"/>
  <c r="Q43" i="14"/>
  <c r="P43" i="14"/>
  <c r="E43" i="14"/>
  <c r="U43" i="14" s="1"/>
  <c r="S42" i="14"/>
  <c r="R42" i="14"/>
  <c r="Q42" i="14"/>
  <c r="P42" i="14"/>
  <c r="E42" i="14"/>
  <c r="T42" i="14" s="1"/>
  <c r="W40" i="14"/>
  <c r="V40" i="14"/>
  <c r="O40" i="14"/>
  <c r="N40" i="14"/>
  <c r="M40" i="14"/>
  <c r="L40" i="14"/>
  <c r="R40" i="14" s="1"/>
  <c r="K40" i="14"/>
  <c r="J40" i="14"/>
  <c r="I40" i="14"/>
  <c r="Q40" i="14" s="1"/>
  <c r="H40" i="14"/>
  <c r="P40" i="14" s="1"/>
  <c r="G40" i="14"/>
  <c r="F40" i="14"/>
  <c r="C40" i="14"/>
  <c r="B40" i="14"/>
  <c r="S39" i="14"/>
  <c r="R39" i="14"/>
  <c r="Q39" i="14"/>
  <c r="P39" i="14"/>
  <c r="E39" i="14"/>
  <c r="U39" i="14" s="1"/>
  <c r="S38" i="14"/>
  <c r="R38" i="14"/>
  <c r="Q38" i="14"/>
  <c r="P38" i="14"/>
  <c r="E38" i="14"/>
  <c r="T38" i="14" s="1"/>
  <c r="U37" i="14"/>
  <c r="S37" i="14"/>
  <c r="R37" i="14"/>
  <c r="Q37" i="14"/>
  <c r="P37" i="14"/>
  <c r="E37" i="14"/>
  <c r="T37" i="14" s="1"/>
  <c r="S36" i="14"/>
  <c r="R36" i="14"/>
  <c r="Q36" i="14"/>
  <c r="U36" i="14" s="1"/>
  <c r="P36" i="14"/>
  <c r="T36" i="14" s="1"/>
  <c r="E36" i="14"/>
  <c r="S35" i="14"/>
  <c r="R35" i="14"/>
  <c r="Q35" i="14"/>
  <c r="P35" i="14"/>
  <c r="E35" i="14"/>
  <c r="W33" i="14"/>
  <c r="V33" i="14"/>
  <c r="O33" i="14"/>
  <c r="S33" i="14" s="1"/>
  <c r="N33" i="14"/>
  <c r="M33" i="14"/>
  <c r="L33" i="14"/>
  <c r="K33" i="14"/>
  <c r="J33" i="14"/>
  <c r="I33" i="14"/>
  <c r="Q33" i="14" s="1"/>
  <c r="H33" i="14"/>
  <c r="P33" i="14" s="1"/>
  <c r="G33" i="14"/>
  <c r="F33" i="14"/>
  <c r="C33" i="14"/>
  <c r="B33" i="14"/>
  <c r="E33" i="14" s="1"/>
  <c r="S32" i="14"/>
  <c r="R32" i="14"/>
  <c r="Q32" i="14"/>
  <c r="U32" i="14" s="1"/>
  <c r="P32" i="14"/>
  <c r="E32" i="14"/>
  <c r="W30" i="14"/>
  <c r="V30" i="14"/>
  <c r="O30" i="14"/>
  <c r="N30" i="14"/>
  <c r="M30" i="14"/>
  <c r="S30" i="14" s="1"/>
  <c r="L30" i="14"/>
  <c r="R30" i="14" s="1"/>
  <c r="K30" i="14"/>
  <c r="J30" i="14"/>
  <c r="I30" i="14"/>
  <c r="H30" i="14"/>
  <c r="G30" i="14"/>
  <c r="F30" i="14"/>
  <c r="C30" i="14"/>
  <c r="B30" i="14"/>
  <c r="S29" i="14"/>
  <c r="R29" i="14"/>
  <c r="Q29" i="14"/>
  <c r="P29" i="14"/>
  <c r="E29" i="14"/>
  <c r="U29" i="14" s="1"/>
  <c r="S28" i="14"/>
  <c r="R28" i="14"/>
  <c r="Q28" i="14"/>
  <c r="P28" i="14"/>
  <c r="E28" i="14"/>
  <c r="T28" i="14" s="1"/>
  <c r="S27" i="14"/>
  <c r="R27" i="14"/>
  <c r="Q27" i="14"/>
  <c r="P27" i="14"/>
  <c r="E27" i="14"/>
  <c r="U26" i="14"/>
  <c r="S26" i="14"/>
  <c r="R26" i="14"/>
  <c r="Q26" i="14"/>
  <c r="P26" i="14"/>
  <c r="E26" i="14"/>
  <c r="T26" i="14" s="1"/>
  <c r="W24" i="14"/>
  <c r="V24" i="14"/>
  <c r="S24" i="14"/>
  <c r="O24" i="14"/>
  <c r="N24" i="14"/>
  <c r="M24" i="14"/>
  <c r="L24" i="14"/>
  <c r="R24" i="14" s="1"/>
  <c r="K24" i="14"/>
  <c r="J24" i="14"/>
  <c r="I24" i="14"/>
  <c r="Q24" i="14" s="1"/>
  <c r="H24" i="14"/>
  <c r="G24" i="14"/>
  <c r="F24" i="14"/>
  <c r="C24" i="14"/>
  <c r="B24" i="14"/>
  <c r="E24" i="14" s="1"/>
  <c r="S23" i="14"/>
  <c r="R23" i="14"/>
  <c r="Q23" i="14"/>
  <c r="P23" i="14"/>
  <c r="E23" i="14"/>
  <c r="T23" i="14" s="1"/>
  <c r="S22" i="14"/>
  <c r="R22" i="14"/>
  <c r="Q22" i="14"/>
  <c r="P22" i="14"/>
  <c r="E22" i="14"/>
  <c r="S21" i="14"/>
  <c r="R21" i="14"/>
  <c r="Q21" i="14"/>
  <c r="P21" i="14"/>
  <c r="E21" i="14"/>
  <c r="S20" i="14"/>
  <c r="R20" i="14"/>
  <c r="Q20" i="14"/>
  <c r="P20" i="14"/>
  <c r="E20" i="14"/>
  <c r="U20" i="14" s="1"/>
  <c r="S19" i="14"/>
  <c r="R19" i="14"/>
  <c r="Q19" i="14"/>
  <c r="P19" i="14"/>
  <c r="E19" i="14"/>
  <c r="T19" i="14" s="1"/>
  <c r="S18" i="14"/>
  <c r="R18" i="14"/>
  <c r="Q18" i="14"/>
  <c r="P18" i="14"/>
  <c r="E18" i="14"/>
  <c r="U17" i="14"/>
  <c r="T17" i="14"/>
  <c r="S17" i="14"/>
  <c r="R17" i="14"/>
  <c r="Q17" i="14"/>
  <c r="P17" i="14"/>
  <c r="E17" i="14"/>
  <c r="W15" i="14"/>
  <c r="V15" i="14"/>
  <c r="O15" i="14"/>
  <c r="S15" i="14" s="1"/>
  <c r="N15" i="14"/>
  <c r="M15" i="14"/>
  <c r="L15" i="14"/>
  <c r="R15" i="14" s="1"/>
  <c r="K15" i="14"/>
  <c r="J15" i="14"/>
  <c r="I15" i="14"/>
  <c r="Q15" i="14" s="1"/>
  <c r="H15" i="14"/>
  <c r="P15" i="14" s="1"/>
  <c r="G15" i="14"/>
  <c r="F15" i="14"/>
  <c r="C15" i="14"/>
  <c r="B15" i="14"/>
  <c r="E15" i="14" s="1"/>
  <c r="S14" i="14"/>
  <c r="R14" i="14"/>
  <c r="Q14" i="14"/>
  <c r="P14" i="14"/>
  <c r="E14" i="14"/>
  <c r="T14" i="14" s="1"/>
  <c r="S13" i="14"/>
  <c r="R13" i="14"/>
  <c r="Q13" i="14"/>
  <c r="P13" i="14"/>
  <c r="E13" i="14"/>
  <c r="U12" i="14"/>
  <c r="T12" i="14"/>
  <c r="S12" i="14"/>
  <c r="R12" i="14"/>
  <c r="Q12" i="14"/>
  <c r="P12" i="14"/>
  <c r="E12" i="14"/>
  <c r="S11" i="14"/>
  <c r="R11" i="14"/>
  <c r="Q11" i="14"/>
  <c r="P11" i="14"/>
  <c r="E11" i="14"/>
  <c r="U11" i="14" s="1"/>
  <c r="S10" i="14"/>
  <c r="R10" i="14"/>
  <c r="Q10" i="14"/>
  <c r="P10" i="14"/>
  <c r="E10" i="14"/>
  <c r="U9" i="14"/>
  <c r="S9" i="14"/>
  <c r="R9" i="14"/>
  <c r="Q9" i="14"/>
  <c r="P9" i="14"/>
  <c r="E9" i="14"/>
  <c r="T9" i="14" s="1"/>
  <c r="U93" i="13"/>
  <c r="T93" i="13"/>
  <c r="S93" i="13"/>
  <c r="R93" i="13"/>
  <c r="Q93" i="13"/>
  <c r="P93" i="13"/>
  <c r="E93" i="13"/>
  <c r="S92" i="13"/>
  <c r="R92" i="13"/>
  <c r="Q92" i="13"/>
  <c r="P92" i="13"/>
  <c r="E92" i="13"/>
  <c r="U92" i="13" s="1"/>
  <c r="S91" i="13"/>
  <c r="R91" i="13"/>
  <c r="Q91" i="13"/>
  <c r="P91" i="13"/>
  <c r="E91" i="13"/>
  <c r="T91" i="13" s="1"/>
  <c r="U90" i="13"/>
  <c r="S90" i="13"/>
  <c r="R90" i="13"/>
  <c r="Q90" i="13"/>
  <c r="P90" i="13"/>
  <c r="E90" i="13"/>
  <c r="T90" i="13" s="1"/>
  <c r="T89" i="13"/>
  <c r="S89" i="13"/>
  <c r="R89" i="13"/>
  <c r="Q89" i="13"/>
  <c r="P89" i="13"/>
  <c r="E89" i="13"/>
  <c r="U89" i="13" s="1"/>
  <c r="S88" i="13"/>
  <c r="R88" i="13"/>
  <c r="Q88" i="13"/>
  <c r="P88" i="13"/>
  <c r="E88" i="13"/>
  <c r="U88" i="13" s="1"/>
  <c r="S87" i="13"/>
  <c r="R87" i="13"/>
  <c r="Q87" i="13"/>
  <c r="P87" i="13"/>
  <c r="E87" i="13"/>
  <c r="T87" i="13" s="1"/>
  <c r="U86" i="13"/>
  <c r="S86" i="13"/>
  <c r="R86" i="13"/>
  <c r="Q86" i="13"/>
  <c r="P86" i="13"/>
  <c r="E86" i="13"/>
  <c r="T86" i="13" s="1"/>
  <c r="W72" i="13"/>
  <c r="V72" i="13"/>
  <c r="O72" i="13"/>
  <c r="N72" i="13"/>
  <c r="M72" i="13"/>
  <c r="L72" i="13"/>
  <c r="K72" i="13"/>
  <c r="J72" i="13"/>
  <c r="I72" i="13"/>
  <c r="H72" i="13"/>
  <c r="G72" i="13"/>
  <c r="F72" i="13"/>
  <c r="C72" i="13"/>
  <c r="B72" i="13"/>
  <c r="W71" i="13"/>
  <c r="V71" i="13"/>
  <c r="O71" i="13"/>
  <c r="N71" i="13"/>
  <c r="M71" i="13"/>
  <c r="L71" i="13"/>
  <c r="R71" i="13" s="1"/>
  <c r="K71" i="13"/>
  <c r="J71" i="13"/>
  <c r="I71" i="13"/>
  <c r="H71" i="13"/>
  <c r="G71" i="13"/>
  <c r="F71" i="13"/>
  <c r="C71" i="13"/>
  <c r="B71" i="13"/>
  <c r="E71" i="13" s="1"/>
  <c r="W70" i="13"/>
  <c r="V70" i="13"/>
  <c r="O70" i="13"/>
  <c r="S70" i="13" s="1"/>
  <c r="N70" i="13"/>
  <c r="R70" i="13" s="1"/>
  <c r="M70" i="13"/>
  <c r="L70" i="13"/>
  <c r="K70" i="13"/>
  <c r="J70" i="13"/>
  <c r="I70" i="13"/>
  <c r="H70" i="13"/>
  <c r="G70" i="13"/>
  <c r="F70" i="13"/>
  <c r="C70" i="13"/>
  <c r="B70" i="13"/>
  <c r="E70" i="13" s="1"/>
  <c r="S69" i="13"/>
  <c r="R69" i="13"/>
  <c r="Q69" i="13"/>
  <c r="P69" i="13"/>
  <c r="E69" i="13"/>
  <c r="T69" i="13" s="1"/>
  <c r="W67" i="13"/>
  <c r="V67" i="13"/>
  <c r="O67" i="13"/>
  <c r="N67" i="13"/>
  <c r="M67" i="13"/>
  <c r="L67" i="13"/>
  <c r="K67" i="13"/>
  <c r="J67" i="13"/>
  <c r="I67" i="13"/>
  <c r="H67" i="13"/>
  <c r="G67" i="13"/>
  <c r="F67" i="13"/>
  <c r="C67" i="13"/>
  <c r="B67" i="13"/>
  <c r="W66" i="13"/>
  <c r="V66" i="13"/>
  <c r="S66" i="13"/>
  <c r="O66" i="13"/>
  <c r="N66" i="13"/>
  <c r="M66" i="13"/>
  <c r="L66" i="13"/>
  <c r="R66" i="13" s="1"/>
  <c r="K66" i="13"/>
  <c r="J66" i="13"/>
  <c r="I66" i="13"/>
  <c r="Q66" i="13" s="1"/>
  <c r="H66" i="13"/>
  <c r="P66" i="13" s="1"/>
  <c r="G66" i="13"/>
  <c r="F66" i="13"/>
  <c r="C66" i="13"/>
  <c r="B66" i="13"/>
  <c r="E66" i="13" s="1"/>
  <c r="S65" i="13"/>
  <c r="R65" i="13"/>
  <c r="Q65" i="13"/>
  <c r="P65" i="13"/>
  <c r="E65" i="13"/>
  <c r="T65" i="13" s="1"/>
  <c r="S64" i="13"/>
  <c r="R64" i="13"/>
  <c r="Q64" i="13"/>
  <c r="P64" i="13"/>
  <c r="E64" i="13"/>
  <c r="U63" i="13"/>
  <c r="S63" i="13"/>
  <c r="R63" i="13"/>
  <c r="Q63" i="13"/>
  <c r="P63" i="13"/>
  <c r="E63" i="13"/>
  <c r="T63" i="13" s="1"/>
  <c r="S62" i="13"/>
  <c r="R62" i="13"/>
  <c r="Q62" i="13"/>
  <c r="P62" i="13"/>
  <c r="E62" i="13"/>
  <c r="U62" i="13" s="1"/>
  <c r="S61" i="13"/>
  <c r="R61" i="13"/>
  <c r="Q61" i="13"/>
  <c r="P61" i="13"/>
  <c r="E61" i="13"/>
  <c r="U61" i="13" s="1"/>
  <c r="V59" i="13"/>
  <c r="O59" i="13"/>
  <c r="N59" i="13"/>
  <c r="M59" i="13"/>
  <c r="S59" i="13" s="1"/>
  <c r="L59" i="13"/>
  <c r="R59" i="13" s="1"/>
  <c r="K59" i="13"/>
  <c r="J59" i="13"/>
  <c r="I59" i="13"/>
  <c r="H59" i="13"/>
  <c r="G59" i="13"/>
  <c r="F59" i="13"/>
  <c r="C59" i="13"/>
  <c r="B59" i="13"/>
  <c r="S58" i="13"/>
  <c r="R58" i="13"/>
  <c r="Q58" i="13"/>
  <c r="P58" i="13"/>
  <c r="E58" i="13"/>
  <c r="U58" i="13" s="1"/>
  <c r="S57" i="13"/>
  <c r="R57" i="13"/>
  <c r="Q57" i="13"/>
  <c r="P57" i="13"/>
  <c r="E57" i="13"/>
  <c r="T57" i="13" s="1"/>
  <c r="U56" i="13"/>
  <c r="S56" i="13"/>
  <c r="R56" i="13"/>
  <c r="Q56" i="13"/>
  <c r="P56" i="13"/>
  <c r="E56" i="13"/>
  <c r="T56" i="13" s="1"/>
  <c r="T55" i="13"/>
  <c r="S55" i="13"/>
  <c r="R55" i="13"/>
  <c r="Q55" i="13"/>
  <c r="P55" i="13"/>
  <c r="E55" i="13"/>
  <c r="U55" i="13" s="1"/>
  <c r="W53" i="13"/>
  <c r="V53" i="13"/>
  <c r="O53" i="13"/>
  <c r="N53" i="13"/>
  <c r="M53" i="13"/>
  <c r="S53" i="13" s="1"/>
  <c r="L53" i="13"/>
  <c r="R53" i="13" s="1"/>
  <c r="K53" i="13"/>
  <c r="J53" i="13"/>
  <c r="I53" i="13"/>
  <c r="H53" i="13"/>
  <c r="G53" i="13"/>
  <c r="F53" i="13"/>
  <c r="C53" i="13"/>
  <c r="B53" i="13"/>
  <c r="S52" i="13"/>
  <c r="R52" i="13"/>
  <c r="Q52" i="13"/>
  <c r="P52" i="13"/>
  <c r="E52" i="13"/>
  <c r="T52" i="13" s="1"/>
  <c r="U51" i="13"/>
  <c r="S51" i="13"/>
  <c r="R51" i="13"/>
  <c r="Q51" i="13"/>
  <c r="P51" i="13"/>
  <c r="E51" i="13"/>
  <c r="T51" i="13" s="1"/>
  <c r="T50" i="13"/>
  <c r="S50" i="13"/>
  <c r="R50" i="13"/>
  <c r="Q50" i="13"/>
  <c r="P50" i="13"/>
  <c r="E50" i="13"/>
  <c r="U50" i="13" s="1"/>
  <c r="S49" i="13"/>
  <c r="R49" i="13"/>
  <c r="Q49" i="13"/>
  <c r="P49" i="13"/>
  <c r="E49" i="13"/>
  <c r="U49" i="13" s="1"/>
  <c r="S48" i="13"/>
  <c r="R48" i="13"/>
  <c r="Q48" i="13"/>
  <c r="P48" i="13"/>
  <c r="E48" i="13"/>
  <c r="T48" i="13" s="1"/>
  <c r="S47" i="13"/>
  <c r="R47" i="13"/>
  <c r="Q47" i="13"/>
  <c r="P47" i="13"/>
  <c r="E47" i="13"/>
  <c r="T47" i="13" s="1"/>
  <c r="U46" i="13"/>
  <c r="S46" i="13"/>
  <c r="R46" i="13"/>
  <c r="Q46" i="13"/>
  <c r="P46" i="13"/>
  <c r="E46" i="13"/>
  <c r="T46" i="13" s="1"/>
  <c r="S45" i="13"/>
  <c r="R45" i="13"/>
  <c r="Q45" i="13"/>
  <c r="P45" i="13"/>
  <c r="E45" i="13"/>
  <c r="U45" i="13" s="1"/>
  <c r="S44" i="13"/>
  <c r="R44" i="13"/>
  <c r="Q44" i="13"/>
  <c r="P44" i="13"/>
  <c r="E44" i="13"/>
  <c r="T44" i="13" s="1"/>
  <c r="S43" i="13"/>
  <c r="R43" i="13"/>
  <c r="Q43" i="13"/>
  <c r="P43" i="13"/>
  <c r="E43" i="13"/>
  <c r="T43" i="13" s="1"/>
  <c r="U42" i="13"/>
  <c r="T42" i="13"/>
  <c r="S42" i="13"/>
  <c r="R42" i="13"/>
  <c r="Q42" i="13"/>
  <c r="P42" i="13"/>
  <c r="E42" i="13"/>
  <c r="W40" i="13"/>
  <c r="V40" i="13"/>
  <c r="O40" i="13"/>
  <c r="S40" i="13" s="1"/>
  <c r="N40" i="13"/>
  <c r="M40" i="13"/>
  <c r="L40" i="13"/>
  <c r="R40" i="13" s="1"/>
  <c r="K40" i="13"/>
  <c r="J40" i="13"/>
  <c r="I40" i="13"/>
  <c r="H40" i="13"/>
  <c r="G40" i="13"/>
  <c r="F40" i="13"/>
  <c r="C40" i="13"/>
  <c r="B40" i="13"/>
  <c r="E40" i="13" s="1"/>
  <c r="S39" i="13"/>
  <c r="R39" i="13"/>
  <c r="Q39" i="13"/>
  <c r="P39" i="13"/>
  <c r="E39" i="13"/>
  <c r="T39" i="13" s="1"/>
  <c r="S38" i="13"/>
  <c r="R38" i="13"/>
  <c r="Q38" i="13"/>
  <c r="P38" i="13"/>
  <c r="E38" i="13"/>
  <c r="T38" i="13" s="1"/>
  <c r="U37" i="13"/>
  <c r="T37" i="13"/>
  <c r="S37" i="13"/>
  <c r="R37" i="13"/>
  <c r="Q37" i="13"/>
  <c r="P37" i="13"/>
  <c r="E37" i="13"/>
  <c r="S36" i="13"/>
  <c r="R36" i="13"/>
  <c r="Q36" i="13"/>
  <c r="P36" i="13"/>
  <c r="E36" i="13"/>
  <c r="S35" i="13"/>
  <c r="R35" i="13"/>
  <c r="Q35" i="13"/>
  <c r="P35" i="13"/>
  <c r="E35" i="13"/>
  <c r="U35" i="13" s="1"/>
  <c r="W33" i="13"/>
  <c r="V33" i="13"/>
  <c r="O33" i="13"/>
  <c r="N33" i="13"/>
  <c r="R33" i="13" s="1"/>
  <c r="M33" i="13"/>
  <c r="S33" i="13" s="1"/>
  <c r="L33" i="13"/>
  <c r="K33" i="13"/>
  <c r="J33" i="13"/>
  <c r="I33" i="13"/>
  <c r="H33" i="13"/>
  <c r="G33" i="13"/>
  <c r="F33" i="13"/>
  <c r="E33" i="13"/>
  <c r="C33" i="13"/>
  <c r="B33" i="13"/>
  <c r="S32" i="13"/>
  <c r="R32" i="13"/>
  <c r="Q32" i="13"/>
  <c r="P32" i="13"/>
  <c r="E32" i="13"/>
  <c r="W30" i="13"/>
  <c r="V30" i="13"/>
  <c r="S30" i="13"/>
  <c r="O30" i="13"/>
  <c r="N30" i="13"/>
  <c r="M30" i="13"/>
  <c r="L30" i="13"/>
  <c r="R30" i="13" s="1"/>
  <c r="K30" i="13"/>
  <c r="J30" i="13"/>
  <c r="I30" i="13"/>
  <c r="H30" i="13"/>
  <c r="G30" i="13"/>
  <c r="F30" i="13"/>
  <c r="C30" i="13"/>
  <c r="B30" i="13"/>
  <c r="E30" i="13" s="1"/>
  <c r="S29" i="13"/>
  <c r="R29" i="13"/>
  <c r="Q29" i="13"/>
  <c r="P29" i="13"/>
  <c r="E29" i="13"/>
  <c r="T29" i="13" s="1"/>
  <c r="U28" i="13"/>
  <c r="S28" i="13"/>
  <c r="R28" i="13"/>
  <c r="Q28" i="13"/>
  <c r="P28" i="13"/>
  <c r="E28" i="13"/>
  <c r="T28" i="13" s="1"/>
  <c r="S27" i="13"/>
  <c r="R27" i="13"/>
  <c r="Q27" i="13"/>
  <c r="P27" i="13"/>
  <c r="E27" i="13"/>
  <c r="S26" i="13"/>
  <c r="R26" i="13"/>
  <c r="Q26" i="13"/>
  <c r="P26" i="13"/>
  <c r="E26" i="13"/>
  <c r="U26" i="13" s="1"/>
  <c r="W24" i="13"/>
  <c r="V24" i="13"/>
  <c r="O24" i="13"/>
  <c r="S24" i="13" s="1"/>
  <c r="N24" i="13"/>
  <c r="M24" i="13"/>
  <c r="L24" i="13"/>
  <c r="K24" i="13"/>
  <c r="J24" i="13"/>
  <c r="I24" i="13"/>
  <c r="H24" i="13"/>
  <c r="P24" i="13" s="1"/>
  <c r="G24" i="13"/>
  <c r="F24" i="13"/>
  <c r="C24" i="13"/>
  <c r="B24" i="13"/>
  <c r="U23" i="13"/>
  <c r="S23" i="13"/>
  <c r="R23" i="13"/>
  <c r="Q23" i="13"/>
  <c r="P23" i="13"/>
  <c r="E23" i="13"/>
  <c r="T23" i="13" s="1"/>
  <c r="S22" i="13"/>
  <c r="R22" i="13"/>
  <c r="Q22" i="13"/>
  <c r="P22" i="13"/>
  <c r="E22" i="13"/>
  <c r="S21" i="13"/>
  <c r="R21" i="13"/>
  <c r="Q21" i="13"/>
  <c r="P21" i="13"/>
  <c r="E21" i="13"/>
  <c r="U21" i="13" s="1"/>
  <c r="S20" i="13"/>
  <c r="R20" i="13"/>
  <c r="Q20" i="13"/>
  <c r="P20" i="13"/>
  <c r="E20" i="13"/>
  <c r="T20" i="13" s="1"/>
  <c r="S19" i="13"/>
  <c r="R19" i="13"/>
  <c r="Q19" i="13"/>
  <c r="P19" i="13"/>
  <c r="E19" i="13"/>
  <c r="S18" i="13"/>
  <c r="R18" i="13"/>
  <c r="Q18" i="13"/>
  <c r="P18" i="13"/>
  <c r="E18" i="13"/>
  <c r="S17" i="13"/>
  <c r="R17" i="13"/>
  <c r="Q17" i="13"/>
  <c r="P17" i="13"/>
  <c r="E17" i="13"/>
  <c r="U17" i="13" s="1"/>
  <c r="W15" i="13"/>
  <c r="V15" i="13"/>
  <c r="O15" i="13"/>
  <c r="S15" i="13" s="1"/>
  <c r="N15" i="13"/>
  <c r="R15" i="13" s="1"/>
  <c r="M15" i="13"/>
  <c r="L15" i="13"/>
  <c r="K15" i="13"/>
  <c r="J15" i="13"/>
  <c r="I15" i="13"/>
  <c r="H15" i="13"/>
  <c r="G15" i="13"/>
  <c r="F15" i="13"/>
  <c r="C15" i="13"/>
  <c r="B15" i="13"/>
  <c r="E15" i="13" s="1"/>
  <c r="S14" i="13"/>
  <c r="R14" i="13"/>
  <c r="Q14" i="13"/>
  <c r="P14" i="13"/>
  <c r="E14" i="13"/>
  <c r="T14" i="13" s="1"/>
  <c r="U13" i="13"/>
  <c r="S13" i="13"/>
  <c r="R13" i="13"/>
  <c r="Q13" i="13"/>
  <c r="P13" i="13"/>
  <c r="E13" i="13"/>
  <c r="T13" i="13" s="1"/>
  <c r="S12" i="13"/>
  <c r="R12" i="13"/>
  <c r="Q12" i="13"/>
  <c r="P12" i="13"/>
  <c r="E12" i="13"/>
  <c r="U12" i="13" s="1"/>
  <c r="S11" i="13"/>
  <c r="R11" i="13"/>
  <c r="Q11" i="13"/>
  <c r="P11" i="13"/>
  <c r="E11" i="13"/>
  <c r="T11" i="13" s="1"/>
  <c r="S10" i="13"/>
  <c r="R10" i="13"/>
  <c r="Q10" i="13"/>
  <c r="U10" i="13" s="1"/>
  <c r="P10" i="13"/>
  <c r="E10" i="13"/>
  <c r="T9" i="13"/>
  <c r="S9" i="13"/>
  <c r="R9" i="13"/>
  <c r="Q9" i="13"/>
  <c r="P9" i="13"/>
  <c r="E9" i="13"/>
  <c r="U9" i="13" s="1"/>
  <c r="S93" i="12"/>
  <c r="R93" i="12"/>
  <c r="Q93" i="12"/>
  <c r="P93" i="12"/>
  <c r="E93" i="12"/>
  <c r="U93" i="12" s="1"/>
  <c r="S92" i="12"/>
  <c r="R92" i="12"/>
  <c r="Q92" i="12"/>
  <c r="P92" i="12"/>
  <c r="E92" i="12"/>
  <c r="T92" i="12" s="1"/>
  <c r="U91" i="12"/>
  <c r="S91" i="12"/>
  <c r="R91" i="12"/>
  <c r="Q91" i="12"/>
  <c r="P91" i="12"/>
  <c r="E91" i="12"/>
  <c r="T91" i="12" s="1"/>
  <c r="S90" i="12"/>
  <c r="R90" i="12"/>
  <c r="Q90" i="12"/>
  <c r="P90" i="12"/>
  <c r="E90" i="12"/>
  <c r="U90" i="12" s="1"/>
  <c r="S89" i="12"/>
  <c r="R89" i="12"/>
  <c r="Q89" i="12"/>
  <c r="P89" i="12"/>
  <c r="E89" i="12"/>
  <c r="U89" i="12" s="1"/>
  <c r="S88" i="12"/>
  <c r="R88" i="12"/>
  <c r="Q88" i="12"/>
  <c r="P88" i="12"/>
  <c r="E88" i="12"/>
  <c r="T88" i="12" s="1"/>
  <c r="S87" i="12"/>
  <c r="R87" i="12"/>
  <c r="Q87" i="12"/>
  <c r="P87" i="12"/>
  <c r="E87" i="12"/>
  <c r="T87" i="12" s="1"/>
  <c r="U86" i="12"/>
  <c r="S86" i="12"/>
  <c r="R86" i="12"/>
  <c r="Q86" i="12"/>
  <c r="P86" i="12"/>
  <c r="E86" i="12"/>
  <c r="T86" i="12" s="1"/>
  <c r="W72" i="12"/>
  <c r="V72" i="12"/>
  <c r="O72" i="12"/>
  <c r="N72" i="12"/>
  <c r="M72" i="12"/>
  <c r="S72" i="12" s="1"/>
  <c r="L72" i="12"/>
  <c r="K72" i="12"/>
  <c r="J72" i="12"/>
  <c r="I72" i="12"/>
  <c r="H72" i="12"/>
  <c r="G72" i="12"/>
  <c r="F72" i="12"/>
  <c r="C72" i="12"/>
  <c r="B72" i="12"/>
  <c r="W71" i="12"/>
  <c r="V71" i="12"/>
  <c r="S71" i="12"/>
  <c r="O71" i="12"/>
  <c r="N71" i="12"/>
  <c r="M71" i="12"/>
  <c r="L71" i="12"/>
  <c r="K71" i="12"/>
  <c r="J71" i="12"/>
  <c r="I71" i="12"/>
  <c r="H71" i="12"/>
  <c r="G71" i="12"/>
  <c r="F71" i="12"/>
  <c r="C71" i="12"/>
  <c r="B71" i="12"/>
  <c r="E71" i="12" s="1"/>
  <c r="W70" i="12"/>
  <c r="V70" i="12"/>
  <c r="O70" i="12"/>
  <c r="N70" i="12"/>
  <c r="R70" i="12" s="1"/>
  <c r="M70" i="12"/>
  <c r="S70" i="12" s="1"/>
  <c r="L70" i="12"/>
  <c r="K70" i="12"/>
  <c r="J70" i="12"/>
  <c r="I70" i="12"/>
  <c r="Q70" i="12" s="1"/>
  <c r="H70" i="12"/>
  <c r="G70" i="12"/>
  <c r="F70" i="12"/>
  <c r="E70" i="12"/>
  <c r="C70" i="12"/>
  <c r="B70" i="12"/>
  <c r="S69" i="12"/>
  <c r="R69" i="12"/>
  <c r="Q69" i="12"/>
  <c r="P69" i="12"/>
  <c r="T69" i="12" s="1"/>
  <c r="E69" i="12"/>
  <c r="W67" i="12"/>
  <c r="V67" i="12"/>
  <c r="O67" i="12"/>
  <c r="N67" i="12"/>
  <c r="M67" i="12"/>
  <c r="S67" i="12" s="1"/>
  <c r="L67" i="12"/>
  <c r="K67" i="12"/>
  <c r="J67" i="12"/>
  <c r="I67" i="12"/>
  <c r="H67" i="12"/>
  <c r="G67" i="12"/>
  <c r="F67" i="12"/>
  <c r="C67" i="12"/>
  <c r="B67" i="12"/>
  <c r="W66" i="12"/>
  <c r="V66" i="12"/>
  <c r="R66" i="12"/>
  <c r="O66" i="12"/>
  <c r="N66" i="12"/>
  <c r="M66" i="12"/>
  <c r="S66" i="12" s="1"/>
  <c r="L66" i="12"/>
  <c r="K66" i="12"/>
  <c r="J66" i="12"/>
  <c r="I66" i="12"/>
  <c r="H66" i="12"/>
  <c r="G66" i="12"/>
  <c r="F66" i="12"/>
  <c r="C66" i="12"/>
  <c r="B66" i="12"/>
  <c r="S65" i="12"/>
  <c r="R65" i="12"/>
  <c r="Q65" i="12"/>
  <c r="P65" i="12"/>
  <c r="E65" i="12"/>
  <c r="U64" i="12"/>
  <c r="S64" i="12"/>
  <c r="R64" i="12"/>
  <c r="Q64" i="12"/>
  <c r="P64" i="12"/>
  <c r="E64" i="12"/>
  <c r="T64" i="12" s="1"/>
  <c r="S63" i="12"/>
  <c r="R63" i="12"/>
  <c r="Q63" i="12"/>
  <c r="P63" i="12"/>
  <c r="E63" i="12"/>
  <c r="U63" i="12" s="1"/>
  <c r="S62" i="12"/>
  <c r="R62" i="12"/>
  <c r="Q62" i="12"/>
  <c r="P62" i="12"/>
  <c r="E62" i="12"/>
  <c r="T62" i="12" s="1"/>
  <c r="S61" i="12"/>
  <c r="R61" i="12"/>
  <c r="Q61" i="12"/>
  <c r="P61" i="12"/>
  <c r="E61" i="12"/>
  <c r="T61" i="12" s="1"/>
  <c r="V59" i="12"/>
  <c r="O59" i="12"/>
  <c r="N59" i="12"/>
  <c r="M59" i="12"/>
  <c r="S59" i="12" s="1"/>
  <c r="L59" i="12"/>
  <c r="R59" i="12" s="1"/>
  <c r="K59" i="12"/>
  <c r="J59" i="12"/>
  <c r="I59" i="12"/>
  <c r="H59" i="12"/>
  <c r="G59" i="12"/>
  <c r="F59" i="12"/>
  <c r="C59" i="12"/>
  <c r="B59" i="12"/>
  <c r="S58" i="12"/>
  <c r="R58" i="12"/>
  <c r="Q58" i="12"/>
  <c r="P58" i="12"/>
  <c r="E58" i="12"/>
  <c r="T58" i="12" s="1"/>
  <c r="S57" i="12"/>
  <c r="R57" i="12"/>
  <c r="Q57" i="12"/>
  <c r="P57" i="12"/>
  <c r="E57" i="12"/>
  <c r="T57" i="12" s="1"/>
  <c r="U56" i="12"/>
  <c r="T56" i="12"/>
  <c r="S56" i="12"/>
  <c r="R56" i="12"/>
  <c r="Q56" i="12"/>
  <c r="P56" i="12"/>
  <c r="E56" i="12"/>
  <c r="S55" i="12"/>
  <c r="R55" i="12"/>
  <c r="Q55" i="12"/>
  <c r="P55" i="12"/>
  <c r="E55" i="12"/>
  <c r="U55" i="12" s="1"/>
  <c r="W53" i="12"/>
  <c r="V53" i="12"/>
  <c r="O53" i="12"/>
  <c r="N53" i="12"/>
  <c r="M53" i="12"/>
  <c r="S53" i="12" s="1"/>
  <c r="L53" i="12"/>
  <c r="R53" i="12" s="1"/>
  <c r="K53" i="12"/>
  <c r="J53" i="12"/>
  <c r="I53" i="12"/>
  <c r="H53" i="12"/>
  <c r="G53" i="12"/>
  <c r="F53" i="12"/>
  <c r="C53" i="12"/>
  <c r="B53" i="12"/>
  <c r="E53" i="12" s="1"/>
  <c r="S52" i="12"/>
  <c r="R52" i="12"/>
  <c r="Q52" i="12"/>
  <c r="P52" i="12"/>
  <c r="E52" i="12"/>
  <c r="T52" i="12" s="1"/>
  <c r="U51" i="12"/>
  <c r="T51" i="12"/>
  <c r="S51" i="12"/>
  <c r="R51" i="12"/>
  <c r="Q51" i="12"/>
  <c r="P51" i="12"/>
  <c r="E51" i="12"/>
  <c r="S50" i="12"/>
  <c r="R50" i="12"/>
  <c r="Q50" i="12"/>
  <c r="P50" i="12"/>
  <c r="E50" i="12"/>
  <c r="U50" i="12" s="1"/>
  <c r="S49" i="12"/>
  <c r="R49" i="12"/>
  <c r="Q49" i="12"/>
  <c r="P49" i="12"/>
  <c r="E49" i="12"/>
  <c r="T49" i="12" s="1"/>
  <c r="U48" i="12"/>
  <c r="S48" i="12"/>
  <c r="R48" i="12"/>
  <c r="Q48" i="12"/>
  <c r="P48" i="12"/>
  <c r="E48" i="12"/>
  <c r="T48" i="12" s="1"/>
  <c r="S47" i="12"/>
  <c r="R47" i="12"/>
  <c r="Q47" i="12"/>
  <c r="P47" i="12"/>
  <c r="E47" i="12"/>
  <c r="T47" i="12" s="1"/>
  <c r="S46" i="12"/>
  <c r="R46" i="12"/>
  <c r="Q46" i="12"/>
  <c r="P46" i="12"/>
  <c r="E46" i="12"/>
  <c r="U46" i="12" s="1"/>
  <c r="S45" i="12"/>
  <c r="R45" i="12"/>
  <c r="Q45" i="12"/>
  <c r="P45" i="12"/>
  <c r="E45" i="12"/>
  <c r="T45" i="12" s="1"/>
  <c r="S44" i="12"/>
  <c r="R44" i="12"/>
  <c r="Q44" i="12"/>
  <c r="P44" i="12"/>
  <c r="E44" i="12"/>
  <c r="T44" i="12" s="1"/>
  <c r="U43" i="12"/>
  <c r="S43" i="12"/>
  <c r="R43" i="12"/>
  <c r="Q43" i="12"/>
  <c r="P43" i="12"/>
  <c r="E43" i="12"/>
  <c r="T43" i="12" s="1"/>
  <c r="S42" i="12"/>
  <c r="R42" i="12"/>
  <c r="Q42" i="12"/>
  <c r="P42" i="12"/>
  <c r="E42" i="12"/>
  <c r="U42" i="12" s="1"/>
  <c r="W40" i="12"/>
  <c r="V40" i="12"/>
  <c r="S40" i="12"/>
  <c r="O40" i="12"/>
  <c r="N40" i="12"/>
  <c r="M40" i="12"/>
  <c r="L40" i="12"/>
  <c r="R40" i="12" s="1"/>
  <c r="K40" i="12"/>
  <c r="J40" i="12"/>
  <c r="I40" i="12"/>
  <c r="H40" i="12"/>
  <c r="G40" i="12"/>
  <c r="F40" i="12"/>
  <c r="C40" i="12"/>
  <c r="B40" i="12"/>
  <c r="E40" i="12" s="1"/>
  <c r="U39" i="12"/>
  <c r="S39" i="12"/>
  <c r="R39" i="12"/>
  <c r="Q39" i="12"/>
  <c r="P39" i="12"/>
  <c r="E39" i="12"/>
  <c r="T39" i="12" s="1"/>
  <c r="T38" i="12"/>
  <c r="S38" i="12"/>
  <c r="R38" i="12"/>
  <c r="Q38" i="12"/>
  <c r="P38" i="12"/>
  <c r="E38" i="12"/>
  <c r="U38" i="12" s="1"/>
  <c r="S37" i="12"/>
  <c r="R37" i="12"/>
  <c r="Q37" i="12"/>
  <c r="P37" i="12"/>
  <c r="E37" i="12"/>
  <c r="U37" i="12" s="1"/>
  <c r="S36" i="12"/>
  <c r="R36" i="12"/>
  <c r="Q36" i="12"/>
  <c r="P36" i="12"/>
  <c r="E36" i="12"/>
  <c r="U35" i="12"/>
  <c r="S35" i="12"/>
  <c r="R35" i="12"/>
  <c r="Q35" i="12"/>
  <c r="P35" i="12"/>
  <c r="E35" i="12"/>
  <c r="T35" i="12" s="1"/>
  <c r="W33" i="12"/>
  <c r="V33" i="12"/>
  <c r="O33" i="12"/>
  <c r="N33" i="12"/>
  <c r="M33" i="12"/>
  <c r="S33" i="12" s="1"/>
  <c r="L33" i="12"/>
  <c r="R33" i="12" s="1"/>
  <c r="K33" i="12"/>
  <c r="J33" i="12"/>
  <c r="I33" i="12"/>
  <c r="H33" i="12"/>
  <c r="G33" i="12"/>
  <c r="F33" i="12"/>
  <c r="C33" i="12"/>
  <c r="B33" i="12"/>
  <c r="S32" i="12"/>
  <c r="R32" i="12"/>
  <c r="Q32" i="12"/>
  <c r="P32" i="12"/>
  <c r="E32" i="12"/>
  <c r="U32" i="12" s="1"/>
  <c r="W30" i="12"/>
  <c r="V30" i="12"/>
  <c r="S30" i="12"/>
  <c r="O30" i="12"/>
  <c r="N30" i="12"/>
  <c r="M30" i="12"/>
  <c r="L30" i="12"/>
  <c r="R30" i="12" s="1"/>
  <c r="K30" i="12"/>
  <c r="J30" i="12"/>
  <c r="I30" i="12"/>
  <c r="H30" i="12"/>
  <c r="G30" i="12"/>
  <c r="F30" i="12"/>
  <c r="C30" i="12"/>
  <c r="B30" i="12"/>
  <c r="E30" i="12" s="1"/>
  <c r="U29" i="12"/>
  <c r="S29" i="12"/>
  <c r="R29" i="12"/>
  <c r="Q29" i="12"/>
  <c r="P29" i="12"/>
  <c r="E29" i="12"/>
  <c r="T29" i="12" s="1"/>
  <c r="T28" i="12"/>
  <c r="S28" i="12"/>
  <c r="R28" i="12"/>
  <c r="Q28" i="12"/>
  <c r="P28" i="12"/>
  <c r="E28" i="12"/>
  <c r="U28" i="12" s="1"/>
  <c r="S27" i="12"/>
  <c r="R27" i="12"/>
  <c r="Q27" i="12"/>
  <c r="P27" i="12"/>
  <c r="E27" i="12"/>
  <c r="U27" i="12" s="1"/>
  <c r="S26" i="12"/>
  <c r="R26" i="12"/>
  <c r="Q26" i="12"/>
  <c r="P26" i="12"/>
  <c r="E26" i="12"/>
  <c r="T26" i="12" s="1"/>
  <c r="W24" i="12"/>
  <c r="V24" i="12"/>
  <c r="O24" i="12"/>
  <c r="N24" i="12"/>
  <c r="M24" i="12"/>
  <c r="S24" i="12" s="1"/>
  <c r="L24" i="12"/>
  <c r="R24" i="12" s="1"/>
  <c r="K24" i="12"/>
  <c r="J24" i="12"/>
  <c r="I24" i="12"/>
  <c r="Q24" i="12" s="1"/>
  <c r="H24" i="12"/>
  <c r="G24" i="12"/>
  <c r="F24" i="12"/>
  <c r="E24" i="12"/>
  <c r="C24" i="12"/>
  <c r="B24" i="12"/>
  <c r="U23" i="12"/>
  <c r="T23" i="12"/>
  <c r="S23" i="12"/>
  <c r="R23" i="12"/>
  <c r="Q23" i="12"/>
  <c r="P23" i="12"/>
  <c r="E23" i="12"/>
  <c r="S22" i="12"/>
  <c r="R22" i="12"/>
  <c r="Q22" i="12"/>
  <c r="P22" i="12"/>
  <c r="E22" i="12"/>
  <c r="U22" i="12" s="1"/>
  <c r="S21" i="12"/>
  <c r="R21" i="12"/>
  <c r="Q21" i="12"/>
  <c r="P21" i="12"/>
  <c r="E21" i="12"/>
  <c r="T21" i="12" s="1"/>
  <c r="U20" i="12"/>
  <c r="S20" i="12"/>
  <c r="R20" i="12"/>
  <c r="Q20" i="12"/>
  <c r="P20" i="12"/>
  <c r="E20" i="12"/>
  <c r="T20" i="12" s="1"/>
  <c r="T19" i="12"/>
  <c r="S19" i="12"/>
  <c r="R19" i="12"/>
  <c r="Q19" i="12"/>
  <c r="P19" i="12"/>
  <c r="E19" i="12"/>
  <c r="U19" i="12" s="1"/>
  <c r="S18" i="12"/>
  <c r="R18" i="12"/>
  <c r="Q18" i="12"/>
  <c r="P18" i="12"/>
  <c r="E18" i="12"/>
  <c r="U18" i="12" s="1"/>
  <c r="S17" i="12"/>
  <c r="R17" i="12"/>
  <c r="Q17" i="12"/>
  <c r="P17" i="12"/>
  <c r="E17" i="12"/>
  <c r="T17" i="12" s="1"/>
  <c r="W15" i="12"/>
  <c r="V15" i="12"/>
  <c r="O15" i="12"/>
  <c r="N15" i="12"/>
  <c r="M15" i="12"/>
  <c r="S15" i="12" s="1"/>
  <c r="L15" i="12"/>
  <c r="K15" i="12"/>
  <c r="J15" i="12"/>
  <c r="I15" i="12"/>
  <c r="Q15" i="12" s="1"/>
  <c r="H15" i="12"/>
  <c r="P15" i="12" s="1"/>
  <c r="G15" i="12"/>
  <c r="F15" i="12"/>
  <c r="C15" i="12"/>
  <c r="E15" i="12" s="1"/>
  <c r="B15" i="12"/>
  <c r="T14" i="12"/>
  <c r="S14" i="12"/>
  <c r="R14" i="12"/>
  <c r="Q14" i="12"/>
  <c r="P14" i="12"/>
  <c r="E14" i="12"/>
  <c r="U14" i="12" s="1"/>
  <c r="S13" i="12"/>
  <c r="R13" i="12"/>
  <c r="Q13" i="12"/>
  <c r="P13" i="12"/>
  <c r="E13" i="12"/>
  <c r="U13" i="12" s="1"/>
  <c r="S12" i="12"/>
  <c r="R12" i="12"/>
  <c r="Q12" i="12"/>
  <c r="P12" i="12"/>
  <c r="E12" i="12"/>
  <c r="T12" i="12" s="1"/>
  <c r="U11" i="12"/>
  <c r="S11" i="12"/>
  <c r="R11" i="12"/>
  <c r="Q11" i="12"/>
  <c r="P11" i="12"/>
  <c r="E11" i="12"/>
  <c r="T11" i="12" s="1"/>
  <c r="S10" i="12"/>
  <c r="R10" i="12"/>
  <c r="Q10" i="12"/>
  <c r="U10" i="12" s="1"/>
  <c r="P10" i="12"/>
  <c r="T10" i="12" s="1"/>
  <c r="E10" i="12"/>
  <c r="S9" i="12"/>
  <c r="R9" i="12"/>
  <c r="Q9" i="12"/>
  <c r="P9" i="12"/>
  <c r="E9" i="12"/>
  <c r="S93" i="11"/>
  <c r="R93" i="11"/>
  <c r="Q93" i="11"/>
  <c r="P93" i="11"/>
  <c r="E93" i="11"/>
  <c r="T93" i="11" s="1"/>
  <c r="U92" i="11"/>
  <c r="S92" i="11"/>
  <c r="R92" i="11"/>
  <c r="Q92" i="11"/>
  <c r="P92" i="11"/>
  <c r="E92" i="11"/>
  <c r="T92" i="11" s="1"/>
  <c r="S91" i="11"/>
  <c r="R91" i="11"/>
  <c r="Q91" i="11"/>
  <c r="P91" i="11"/>
  <c r="E91" i="11"/>
  <c r="S90" i="11"/>
  <c r="R90" i="11"/>
  <c r="Q90" i="11"/>
  <c r="P90" i="11"/>
  <c r="E90" i="11"/>
  <c r="U90" i="11" s="1"/>
  <c r="S89" i="11"/>
  <c r="R89" i="11"/>
  <c r="Q89" i="11"/>
  <c r="P89" i="11"/>
  <c r="E89" i="11"/>
  <c r="T89" i="11" s="1"/>
  <c r="S88" i="11"/>
  <c r="R88" i="11"/>
  <c r="Q88" i="11"/>
  <c r="P88" i="11"/>
  <c r="E88" i="11"/>
  <c r="S87" i="11"/>
  <c r="R87" i="11"/>
  <c r="Q87" i="11"/>
  <c r="P87" i="11"/>
  <c r="E87" i="11"/>
  <c r="S86" i="11"/>
  <c r="R86" i="11"/>
  <c r="Q86" i="11"/>
  <c r="P86" i="11"/>
  <c r="E86" i="11"/>
  <c r="U86" i="11" s="1"/>
  <c r="W72" i="11"/>
  <c r="V72" i="11"/>
  <c r="O72" i="11"/>
  <c r="S72" i="11" s="1"/>
  <c r="N72" i="11"/>
  <c r="M72" i="11"/>
  <c r="L72" i="11"/>
  <c r="K72" i="11"/>
  <c r="J72" i="11"/>
  <c r="I72" i="11"/>
  <c r="H72" i="11"/>
  <c r="G72" i="11"/>
  <c r="F72" i="11"/>
  <c r="C72" i="11"/>
  <c r="B72" i="11"/>
  <c r="E72" i="11" s="1"/>
  <c r="W71" i="11"/>
  <c r="V71" i="11"/>
  <c r="O71" i="11"/>
  <c r="N71" i="11"/>
  <c r="M71" i="11"/>
  <c r="S71" i="11" s="1"/>
  <c r="L71" i="11"/>
  <c r="K71" i="11"/>
  <c r="J71" i="11"/>
  <c r="I71" i="11"/>
  <c r="H71" i="11"/>
  <c r="G71" i="11"/>
  <c r="F71" i="11"/>
  <c r="E71" i="11"/>
  <c r="C71" i="11"/>
  <c r="B71" i="11"/>
  <c r="W70" i="11"/>
  <c r="V70" i="11"/>
  <c r="O70" i="11"/>
  <c r="N70" i="11"/>
  <c r="M70" i="11"/>
  <c r="L70" i="11"/>
  <c r="R70" i="11" s="1"/>
  <c r="K70" i="11"/>
  <c r="J70" i="11"/>
  <c r="I70" i="11"/>
  <c r="H70" i="11"/>
  <c r="G70" i="11"/>
  <c r="F70" i="11"/>
  <c r="C70" i="11"/>
  <c r="B70" i="11"/>
  <c r="S69" i="11"/>
  <c r="R69" i="11"/>
  <c r="Q69" i="11"/>
  <c r="P69" i="11"/>
  <c r="E69" i="11"/>
  <c r="U69" i="11" s="1"/>
  <c r="W67" i="11"/>
  <c r="V67" i="11"/>
  <c r="O67" i="11"/>
  <c r="S67" i="11" s="1"/>
  <c r="N67" i="11"/>
  <c r="M67" i="11"/>
  <c r="L67" i="11"/>
  <c r="K67" i="11"/>
  <c r="J67" i="11"/>
  <c r="I67" i="11"/>
  <c r="H67" i="11"/>
  <c r="G67" i="11"/>
  <c r="F67" i="11"/>
  <c r="C67" i="11"/>
  <c r="B67" i="11"/>
  <c r="E67" i="11" s="1"/>
  <c r="W66" i="11"/>
  <c r="V66" i="11"/>
  <c r="O66" i="11"/>
  <c r="N66" i="11"/>
  <c r="M66" i="11"/>
  <c r="S66" i="11" s="1"/>
  <c r="L66" i="11"/>
  <c r="R66" i="11" s="1"/>
  <c r="K66" i="11"/>
  <c r="J66" i="11"/>
  <c r="I66" i="11"/>
  <c r="H66" i="11"/>
  <c r="G66" i="11"/>
  <c r="F66" i="11"/>
  <c r="E66" i="11"/>
  <c r="C66" i="11"/>
  <c r="B66" i="11"/>
  <c r="U65" i="11"/>
  <c r="T65" i="11"/>
  <c r="S65" i="11"/>
  <c r="R65" i="11"/>
  <c r="Q65" i="11"/>
  <c r="P65" i="11"/>
  <c r="E65" i="11"/>
  <c r="S64" i="11"/>
  <c r="R64" i="11"/>
  <c r="Q64" i="11"/>
  <c r="P64" i="11"/>
  <c r="E64" i="11"/>
  <c r="U64" i="11" s="1"/>
  <c r="S63" i="11"/>
  <c r="R63" i="11"/>
  <c r="Q63" i="11"/>
  <c r="P63" i="11"/>
  <c r="E63" i="11"/>
  <c r="T63" i="11" s="1"/>
  <c r="U62" i="11"/>
  <c r="S62" i="11"/>
  <c r="R62" i="11"/>
  <c r="Q62" i="11"/>
  <c r="P62" i="11"/>
  <c r="E62" i="11"/>
  <c r="T62" i="11" s="1"/>
  <c r="S61" i="11"/>
  <c r="R61" i="11"/>
  <c r="Q61" i="11"/>
  <c r="P61" i="11"/>
  <c r="E61" i="11"/>
  <c r="V59" i="11"/>
  <c r="O59" i="11"/>
  <c r="N59" i="11"/>
  <c r="M59" i="11"/>
  <c r="S59" i="11" s="1"/>
  <c r="L59" i="11"/>
  <c r="R59" i="11" s="1"/>
  <c r="K59" i="11"/>
  <c r="J59" i="11"/>
  <c r="I59" i="11"/>
  <c r="Q59" i="11" s="1"/>
  <c r="H59" i="11"/>
  <c r="G59" i="11"/>
  <c r="F59" i="11"/>
  <c r="C59" i="11"/>
  <c r="B59" i="11"/>
  <c r="S58" i="11"/>
  <c r="R58" i="11"/>
  <c r="Q58" i="11"/>
  <c r="P58" i="11"/>
  <c r="E58" i="11"/>
  <c r="T58" i="11" s="1"/>
  <c r="U57" i="11"/>
  <c r="T57" i="11"/>
  <c r="S57" i="11"/>
  <c r="R57" i="11"/>
  <c r="Q57" i="11"/>
  <c r="P57" i="11"/>
  <c r="E57" i="11"/>
  <c r="S56" i="11"/>
  <c r="R56" i="11"/>
  <c r="Q56" i="11"/>
  <c r="P56" i="11"/>
  <c r="E56" i="11"/>
  <c r="U56" i="11" s="1"/>
  <c r="S55" i="11"/>
  <c r="R55" i="11"/>
  <c r="Q55" i="11"/>
  <c r="P55" i="11"/>
  <c r="E55" i="11"/>
  <c r="T55" i="11" s="1"/>
  <c r="W53" i="11"/>
  <c r="V53" i="11"/>
  <c r="O53" i="11"/>
  <c r="N53" i="11"/>
  <c r="M53" i="11"/>
  <c r="S53" i="11" s="1"/>
  <c r="L53" i="11"/>
  <c r="R53" i="11" s="1"/>
  <c r="K53" i="11"/>
  <c r="J53" i="11"/>
  <c r="I53" i="11"/>
  <c r="H53" i="11"/>
  <c r="G53" i="11"/>
  <c r="F53" i="11"/>
  <c r="C53" i="11"/>
  <c r="B53" i="11"/>
  <c r="S52" i="11"/>
  <c r="R52" i="11"/>
  <c r="Q52" i="11"/>
  <c r="P52" i="11"/>
  <c r="E52" i="11"/>
  <c r="S51" i="11"/>
  <c r="R51" i="11"/>
  <c r="Q51" i="11"/>
  <c r="P51" i="11"/>
  <c r="E51" i="11"/>
  <c r="U51" i="11" s="1"/>
  <c r="S50" i="11"/>
  <c r="R50" i="11"/>
  <c r="Q50" i="11"/>
  <c r="P50" i="11"/>
  <c r="E50" i="11"/>
  <c r="T50" i="11" s="1"/>
  <c r="S49" i="11"/>
  <c r="R49" i="11"/>
  <c r="Q49" i="11"/>
  <c r="P49" i="11"/>
  <c r="E49" i="11"/>
  <c r="S48" i="11"/>
  <c r="R48" i="11"/>
  <c r="Q48" i="11"/>
  <c r="P48" i="11"/>
  <c r="E48" i="11"/>
  <c r="S47" i="11"/>
  <c r="R47" i="11"/>
  <c r="Q47" i="11"/>
  <c r="P47" i="11"/>
  <c r="E47" i="11"/>
  <c r="U47" i="11" s="1"/>
  <c r="S46" i="11"/>
  <c r="R46" i="11"/>
  <c r="Q46" i="11"/>
  <c r="P46" i="11"/>
  <c r="E46" i="11"/>
  <c r="T46" i="11" s="1"/>
  <c r="S45" i="11"/>
  <c r="R45" i="11"/>
  <c r="Q45" i="11"/>
  <c r="P45" i="11"/>
  <c r="E45" i="11"/>
  <c r="U44" i="11"/>
  <c r="T44" i="11"/>
  <c r="S44" i="11"/>
  <c r="R44" i="11"/>
  <c r="Q44" i="11"/>
  <c r="P44" i="11"/>
  <c r="E44" i="11"/>
  <c r="S43" i="11"/>
  <c r="R43" i="11"/>
  <c r="Q43" i="11"/>
  <c r="P43" i="11"/>
  <c r="E43" i="11"/>
  <c r="S42" i="11"/>
  <c r="R42" i="11"/>
  <c r="Q42" i="11"/>
  <c r="P42" i="11"/>
  <c r="E42" i="11"/>
  <c r="T42" i="11" s="1"/>
  <c r="W40" i="11"/>
  <c r="V40" i="11"/>
  <c r="O40" i="11"/>
  <c r="N40" i="11"/>
  <c r="M40" i="11"/>
  <c r="S40" i="11" s="1"/>
  <c r="L40" i="11"/>
  <c r="R40" i="11" s="1"/>
  <c r="K40" i="11"/>
  <c r="J40" i="11"/>
  <c r="I40" i="11"/>
  <c r="H40" i="11"/>
  <c r="G40" i="11"/>
  <c r="F40" i="11"/>
  <c r="C40" i="11"/>
  <c r="B40" i="11"/>
  <c r="E40" i="11" s="1"/>
  <c r="S39" i="11"/>
  <c r="R39" i="11"/>
  <c r="Q39" i="11"/>
  <c r="P39" i="11"/>
  <c r="E39" i="11"/>
  <c r="S38" i="11"/>
  <c r="R38" i="11"/>
  <c r="Q38" i="11"/>
  <c r="P38" i="11"/>
  <c r="E38" i="11"/>
  <c r="U38" i="11" s="1"/>
  <c r="S37" i="11"/>
  <c r="R37" i="11"/>
  <c r="Q37" i="11"/>
  <c r="P37" i="11"/>
  <c r="E37" i="11"/>
  <c r="T37" i="11" s="1"/>
  <c r="S36" i="11"/>
  <c r="R36" i="11"/>
  <c r="Q36" i="11"/>
  <c r="U36" i="11" s="1"/>
  <c r="P36" i="11"/>
  <c r="E36" i="11"/>
  <c r="T36" i="11" s="1"/>
  <c r="U35" i="11"/>
  <c r="T35" i="11"/>
  <c r="S35" i="11"/>
  <c r="R35" i="11"/>
  <c r="Q35" i="11"/>
  <c r="P35" i="11"/>
  <c r="E35" i="11"/>
  <c r="W33" i="11"/>
  <c r="V33" i="11"/>
  <c r="O33" i="11"/>
  <c r="S33" i="11" s="1"/>
  <c r="N33" i="11"/>
  <c r="M33" i="11"/>
  <c r="L33" i="11"/>
  <c r="R33" i="11" s="1"/>
  <c r="K33" i="11"/>
  <c r="J33" i="11"/>
  <c r="I33" i="11"/>
  <c r="H33" i="11"/>
  <c r="P33" i="11" s="1"/>
  <c r="G33" i="11"/>
  <c r="F33" i="11"/>
  <c r="C33" i="11"/>
  <c r="B33" i="11"/>
  <c r="S32" i="11"/>
  <c r="R32" i="11"/>
  <c r="Q32" i="11"/>
  <c r="P32" i="11"/>
  <c r="E32" i="11"/>
  <c r="T32" i="11" s="1"/>
  <c r="W30" i="11"/>
  <c r="V30" i="11"/>
  <c r="O30" i="11"/>
  <c r="N30" i="11"/>
  <c r="M30" i="11"/>
  <c r="S30" i="11" s="1"/>
  <c r="L30" i="11"/>
  <c r="R30" i="11" s="1"/>
  <c r="K30" i="11"/>
  <c r="J30" i="11"/>
  <c r="I30" i="11"/>
  <c r="H30" i="11"/>
  <c r="G30" i="11"/>
  <c r="F30" i="11"/>
  <c r="C30" i="11"/>
  <c r="B30" i="11"/>
  <c r="E30" i="11" s="1"/>
  <c r="S29" i="11"/>
  <c r="R29" i="11"/>
  <c r="Q29" i="11"/>
  <c r="P29" i="11"/>
  <c r="E29" i="11"/>
  <c r="S28" i="11"/>
  <c r="R28" i="11"/>
  <c r="Q28" i="11"/>
  <c r="P28" i="11"/>
  <c r="E28" i="11"/>
  <c r="U28" i="11" s="1"/>
  <c r="S27" i="11"/>
  <c r="R27" i="11"/>
  <c r="Q27" i="11"/>
  <c r="P27" i="11"/>
  <c r="E27" i="11"/>
  <c r="T27" i="11" s="1"/>
  <c r="S26" i="11"/>
  <c r="R26" i="11"/>
  <c r="Q26" i="11"/>
  <c r="P26" i="11"/>
  <c r="E26" i="11"/>
  <c r="W24" i="11"/>
  <c r="V24" i="11"/>
  <c r="O24" i="11"/>
  <c r="N24" i="11"/>
  <c r="M24" i="11"/>
  <c r="S24" i="11" s="1"/>
  <c r="L24" i="11"/>
  <c r="R24" i="11" s="1"/>
  <c r="K24" i="11"/>
  <c r="J24" i="11"/>
  <c r="I24" i="11"/>
  <c r="Q24" i="11" s="1"/>
  <c r="H24" i="11"/>
  <c r="G24" i="11"/>
  <c r="F24" i="11"/>
  <c r="C24" i="11"/>
  <c r="E24" i="11" s="1"/>
  <c r="B24" i="11"/>
  <c r="S23" i="11"/>
  <c r="R23" i="11"/>
  <c r="Q23" i="11"/>
  <c r="P23" i="11"/>
  <c r="E23" i="11"/>
  <c r="U23" i="11" s="1"/>
  <c r="S22" i="11"/>
  <c r="R22" i="11"/>
  <c r="Q22" i="11"/>
  <c r="P22" i="11"/>
  <c r="E22" i="11"/>
  <c r="T22" i="11" s="1"/>
  <c r="U21" i="11"/>
  <c r="S21" i="11"/>
  <c r="R21" i="11"/>
  <c r="Q21" i="11"/>
  <c r="P21" i="11"/>
  <c r="E21" i="11"/>
  <c r="T21" i="11" s="1"/>
  <c r="T20" i="11"/>
  <c r="S20" i="11"/>
  <c r="R20" i="11"/>
  <c r="Q20" i="11"/>
  <c r="P20" i="11"/>
  <c r="E20" i="11"/>
  <c r="U20" i="11" s="1"/>
  <c r="S19" i="11"/>
  <c r="R19" i="11"/>
  <c r="Q19" i="11"/>
  <c r="P19" i="11"/>
  <c r="E19" i="11"/>
  <c r="U19" i="11" s="1"/>
  <c r="S18" i="11"/>
  <c r="R18" i="11"/>
  <c r="Q18" i="11"/>
  <c r="P18" i="11"/>
  <c r="E18" i="11"/>
  <c r="T18" i="11" s="1"/>
  <c r="U17" i="11"/>
  <c r="S17" i="11"/>
  <c r="R17" i="11"/>
  <c r="Q17" i="11"/>
  <c r="P17" i="11"/>
  <c r="E17" i="11"/>
  <c r="T17" i="11" s="1"/>
  <c r="W15" i="11"/>
  <c r="V15" i="11"/>
  <c r="O15" i="11"/>
  <c r="N15" i="11"/>
  <c r="M15" i="11"/>
  <c r="L15" i="11"/>
  <c r="K15" i="11"/>
  <c r="J15" i="11"/>
  <c r="I15" i="11"/>
  <c r="H15" i="11"/>
  <c r="G15" i="11"/>
  <c r="F15" i="11"/>
  <c r="C15" i="11"/>
  <c r="B15" i="11"/>
  <c r="S14" i="11"/>
  <c r="R14" i="11"/>
  <c r="Q14" i="11"/>
  <c r="P14" i="11"/>
  <c r="E14" i="11"/>
  <c r="S13" i="11"/>
  <c r="R13" i="11"/>
  <c r="Q13" i="11"/>
  <c r="P13" i="11"/>
  <c r="E13" i="11"/>
  <c r="T13" i="11" s="1"/>
  <c r="S12" i="11"/>
  <c r="R12" i="11"/>
  <c r="Q12" i="11"/>
  <c r="P12" i="11"/>
  <c r="E12" i="11"/>
  <c r="T12" i="11" s="1"/>
  <c r="U11" i="11"/>
  <c r="T11" i="11"/>
  <c r="S11" i="11"/>
  <c r="R11" i="11"/>
  <c r="Q11" i="11"/>
  <c r="P11" i="11"/>
  <c r="E11" i="11"/>
  <c r="S10" i="11"/>
  <c r="R10" i="11"/>
  <c r="Q10" i="11"/>
  <c r="P10" i="11"/>
  <c r="E10" i="11"/>
  <c r="S9" i="11"/>
  <c r="R9" i="11"/>
  <c r="Q9" i="11"/>
  <c r="P9" i="11"/>
  <c r="E9" i="11"/>
  <c r="U9" i="11" s="1"/>
  <c r="U93" i="10"/>
  <c r="S93" i="10"/>
  <c r="R93" i="10"/>
  <c r="Q93" i="10"/>
  <c r="P93" i="10"/>
  <c r="E93" i="10"/>
  <c r="T93" i="10" s="1"/>
  <c r="S92" i="10"/>
  <c r="R92" i="10"/>
  <c r="Q92" i="10"/>
  <c r="P92" i="10"/>
  <c r="E92" i="10"/>
  <c r="S91" i="10"/>
  <c r="R91" i="10"/>
  <c r="Q91" i="10"/>
  <c r="P91" i="10"/>
  <c r="E91" i="10"/>
  <c r="S90" i="10"/>
  <c r="R90" i="10"/>
  <c r="Q90" i="10"/>
  <c r="P90" i="10"/>
  <c r="E90" i="10"/>
  <c r="T90" i="10" s="1"/>
  <c r="S89" i="10"/>
  <c r="R89" i="10"/>
  <c r="Q89" i="10"/>
  <c r="P89" i="10"/>
  <c r="E89" i="10"/>
  <c r="S88" i="10"/>
  <c r="R88" i="10"/>
  <c r="Q88" i="10"/>
  <c r="P88" i="10"/>
  <c r="E88" i="10"/>
  <c r="S87" i="10"/>
  <c r="R87" i="10"/>
  <c r="Q87" i="10"/>
  <c r="P87" i="10"/>
  <c r="E87" i="10"/>
  <c r="S86" i="10"/>
  <c r="R86" i="10"/>
  <c r="Q86" i="10"/>
  <c r="P86" i="10"/>
  <c r="E86" i="10"/>
  <c r="T86" i="10" s="1"/>
  <c r="W72" i="10"/>
  <c r="V72" i="10"/>
  <c r="O72" i="10"/>
  <c r="N72" i="10"/>
  <c r="M72" i="10"/>
  <c r="L72" i="10"/>
  <c r="K72" i="10"/>
  <c r="J72" i="10"/>
  <c r="I72" i="10"/>
  <c r="H72" i="10"/>
  <c r="G72" i="10"/>
  <c r="F72" i="10"/>
  <c r="C72" i="10"/>
  <c r="B72" i="10"/>
  <c r="E72" i="10" s="1"/>
  <c r="W71" i="10"/>
  <c r="V71" i="10"/>
  <c r="O71" i="10"/>
  <c r="N71" i="10"/>
  <c r="M71" i="10"/>
  <c r="S71" i="10" s="1"/>
  <c r="L71" i="10"/>
  <c r="K71" i="10"/>
  <c r="J71" i="10"/>
  <c r="I71" i="10"/>
  <c r="Q71" i="10" s="1"/>
  <c r="H71" i="10"/>
  <c r="G71" i="10"/>
  <c r="F71" i="10"/>
  <c r="E71" i="10"/>
  <c r="C71" i="10"/>
  <c r="B71" i="10"/>
  <c r="W70" i="10"/>
  <c r="V70" i="10"/>
  <c r="O70" i="10"/>
  <c r="N70" i="10"/>
  <c r="M70" i="10"/>
  <c r="L70" i="10"/>
  <c r="R70" i="10" s="1"/>
  <c r="K70" i="10"/>
  <c r="J70" i="10"/>
  <c r="I70" i="10"/>
  <c r="H70" i="10"/>
  <c r="P70" i="10" s="1"/>
  <c r="G70" i="10"/>
  <c r="F70" i="10"/>
  <c r="C70" i="10"/>
  <c r="B70" i="10"/>
  <c r="S69" i="10"/>
  <c r="R69" i="10"/>
  <c r="Q69" i="10"/>
  <c r="P69" i="10"/>
  <c r="E69" i="10"/>
  <c r="W67" i="10"/>
  <c r="V67" i="10"/>
  <c r="O67" i="10"/>
  <c r="N67" i="10"/>
  <c r="M67" i="10"/>
  <c r="L67" i="10"/>
  <c r="K67" i="10"/>
  <c r="J67" i="10"/>
  <c r="I67" i="10"/>
  <c r="H67" i="10"/>
  <c r="G67" i="10"/>
  <c r="F67" i="10"/>
  <c r="C67" i="10"/>
  <c r="B67" i="10"/>
  <c r="E67" i="10" s="1"/>
  <c r="W66" i="10"/>
  <c r="V66" i="10"/>
  <c r="O66" i="10"/>
  <c r="N66" i="10"/>
  <c r="M66" i="10"/>
  <c r="S66" i="10" s="1"/>
  <c r="L66" i="10"/>
  <c r="R66" i="10" s="1"/>
  <c r="K66" i="10"/>
  <c r="J66" i="10"/>
  <c r="I66" i="10"/>
  <c r="Q66" i="10" s="1"/>
  <c r="H66" i="10"/>
  <c r="G66" i="10"/>
  <c r="F66" i="10"/>
  <c r="E66" i="10"/>
  <c r="C66" i="10"/>
  <c r="B66" i="10"/>
  <c r="S65" i="10"/>
  <c r="R65" i="10"/>
  <c r="Q65" i="10"/>
  <c r="P65" i="10"/>
  <c r="E65" i="10"/>
  <c r="U65" i="10" s="1"/>
  <c r="S64" i="10"/>
  <c r="R64" i="10"/>
  <c r="Q64" i="10"/>
  <c r="P64" i="10"/>
  <c r="E64" i="10"/>
  <c r="S63" i="10"/>
  <c r="R63" i="10"/>
  <c r="Q63" i="10"/>
  <c r="P63" i="10"/>
  <c r="E63" i="10"/>
  <c r="T63" i="10" s="1"/>
  <c r="U62" i="10"/>
  <c r="T62" i="10"/>
  <c r="S62" i="10"/>
  <c r="R62" i="10"/>
  <c r="Q62" i="10"/>
  <c r="P62" i="10"/>
  <c r="E62" i="10"/>
  <c r="S61" i="10"/>
  <c r="R61" i="10"/>
  <c r="Q61" i="10"/>
  <c r="P61" i="10"/>
  <c r="E61" i="10"/>
  <c r="U61" i="10" s="1"/>
  <c r="V59" i="10"/>
  <c r="O59" i="10"/>
  <c r="N59" i="10"/>
  <c r="M59" i="10"/>
  <c r="S59" i="10" s="1"/>
  <c r="L59" i="10"/>
  <c r="R59" i="10" s="1"/>
  <c r="K59" i="10"/>
  <c r="J59" i="10"/>
  <c r="I59" i="10"/>
  <c r="H59" i="10"/>
  <c r="G59" i="10"/>
  <c r="F59" i="10"/>
  <c r="C59" i="10"/>
  <c r="B59" i="10"/>
  <c r="E59" i="10" s="1"/>
  <c r="S58" i="10"/>
  <c r="R58" i="10"/>
  <c r="Q58" i="10"/>
  <c r="P58" i="10"/>
  <c r="E58" i="10"/>
  <c r="U58" i="10" s="1"/>
  <c r="S57" i="10"/>
  <c r="R57" i="10"/>
  <c r="Q57" i="10"/>
  <c r="P57" i="10"/>
  <c r="E57" i="10"/>
  <c r="T57" i="10" s="1"/>
  <c r="S56" i="10"/>
  <c r="R56" i="10"/>
  <c r="Q56" i="10"/>
  <c r="P56" i="10"/>
  <c r="E56" i="10"/>
  <c r="U56" i="10" s="1"/>
  <c r="U55" i="10"/>
  <c r="T55" i="10"/>
  <c r="S55" i="10"/>
  <c r="R55" i="10"/>
  <c r="Q55" i="10"/>
  <c r="P55" i="10"/>
  <c r="E55" i="10"/>
  <c r="W53" i="10"/>
  <c r="V53" i="10"/>
  <c r="O53" i="10"/>
  <c r="N53" i="10"/>
  <c r="M53" i="10"/>
  <c r="S53" i="10" s="1"/>
  <c r="L53" i="10"/>
  <c r="R53" i="10" s="1"/>
  <c r="K53" i="10"/>
  <c r="J53" i="10"/>
  <c r="I53" i="10"/>
  <c r="H53" i="10"/>
  <c r="P53" i="10" s="1"/>
  <c r="G53" i="10"/>
  <c r="F53" i="10"/>
  <c r="C53" i="10"/>
  <c r="B53" i="10"/>
  <c r="E53" i="10" s="1"/>
  <c r="S52" i="10"/>
  <c r="R52" i="10"/>
  <c r="Q52" i="10"/>
  <c r="P52" i="10"/>
  <c r="E52" i="10"/>
  <c r="U52" i="10" s="1"/>
  <c r="S51" i="10"/>
  <c r="R51" i="10"/>
  <c r="Q51" i="10"/>
  <c r="P51" i="10"/>
  <c r="E51" i="10"/>
  <c r="U51" i="10" s="1"/>
  <c r="U50" i="10"/>
  <c r="S50" i="10"/>
  <c r="R50" i="10"/>
  <c r="Q50" i="10"/>
  <c r="P50" i="10"/>
  <c r="E50" i="10"/>
  <c r="T50" i="10" s="1"/>
  <c r="U49" i="10"/>
  <c r="T49" i="10"/>
  <c r="S49" i="10"/>
  <c r="R49" i="10"/>
  <c r="Q49" i="10"/>
  <c r="P49" i="10"/>
  <c r="E49" i="10"/>
  <c r="S48" i="10"/>
  <c r="R48" i="10"/>
  <c r="Q48" i="10"/>
  <c r="P48" i="10"/>
  <c r="E48" i="10"/>
  <c r="T48" i="10" s="1"/>
  <c r="S47" i="10"/>
  <c r="R47" i="10"/>
  <c r="Q47" i="10"/>
  <c r="P47" i="10"/>
  <c r="E47" i="10"/>
  <c r="U47" i="10" s="1"/>
  <c r="U46" i="10"/>
  <c r="S46" i="10"/>
  <c r="R46" i="10"/>
  <c r="Q46" i="10"/>
  <c r="P46" i="10"/>
  <c r="E46" i="10"/>
  <c r="T46" i="10" s="1"/>
  <c r="U45" i="10"/>
  <c r="T45" i="10"/>
  <c r="S45" i="10"/>
  <c r="R45" i="10"/>
  <c r="Q45" i="10"/>
  <c r="P45" i="10"/>
  <c r="E45" i="10"/>
  <c r="S44" i="10"/>
  <c r="R44" i="10"/>
  <c r="Q44" i="10"/>
  <c r="P44" i="10"/>
  <c r="E44" i="10"/>
  <c r="T44" i="10" s="1"/>
  <c r="S43" i="10"/>
  <c r="R43" i="10"/>
  <c r="Q43" i="10"/>
  <c r="P43" i="10"/>
  <c r="E43" i="10"/>
  <c r="U43" i="10" s="1"/>
  <c r="U42" i="10"/>
  <c r="S42" i="10"/>
  <c r="R42" i="10"/>
  <c r="Q42" i="10"/>
  <c r="P42" i="10"/>
  <c r="E42" i="10"/>
  <c r="T42" i="10" s="1"/>
  <c r="W40" i="10"/>
  <c r="V40" i="10"/>
  <c r="O40" i="10"/>
  <c r="N40" i="10"/>
  <c r="M40" i="10"/>
  <c r="S40" i="10" s="1"/>
  <c r="L40" i="10"/>
  <c r="R40" i="10" s="1"/>
  <c r="K40" i="10"/>
  <c r="J40" i="10"/>
  <c r="I40" i="10"/>
  <c r="Q40" i="10" s="1"/>
  <c r="H40" i="10"/>
  <c r="P40" i="10" s="1"/>
  <c r="G40" i="10"/>
  <c r="F40" i="10"/>
  <c r="C40" i="10"/>
  <c r="B40" i="10"/>
  <c r="S39" i="10"/>
  <c r="R39" i="10"/>
  <c r="Q39" i="10"/>
  <c r="P39" i="10"/>
  <c r="E39" i="10"/>
  <c r="T39" i="10" s="1"/>
  <c r="S38" i="10"/>
  <c r="R38" i="10"/>
  <c r="Q38" i="10"/>
  <c r="P38" i="10"/>
  <c r="E38" i="10"/>
  <c r="U37" i="10"/>
  <c r="T37" i="10"/>
  <c r="S37" i="10"/>
  <c r="R37" i="10"/>
  <c r="Q37" i="10"/>
  <c r="P37" i="10"/>
  <c r="E37" i="10"/>
  <c r="S36" i="10"/>
  <c r="R36" i="10"/>
  <c r="Q36" i="10"/>
  <c r="U36" i="10" s="1"/>
  <c r="P36" i="10"/>
  <c r="E36" i="10"/>
  <c r="S35" i="10"/>
  <c r="R35" i="10"/>
  <c r="Q35" i="10"/>
  <c r="P35" i="10"/>
  <c r="E35" i="10"/>
  <c r="U35" i="10" s="1"/>
  <c r="W33" i="10"/>
  <c r="V33" i="10"/>
  <c r="O33" i="10"/>
  <c r="N33" i="10"/>
  <c r="M33" i="10"/>
  <c r="L33" i="10"/>
  <c r="K33" i="10"/>
  <c r="J33" i="10"/>
  <c r="I33" i="10"/>
  <c r="Q33" i="10" s="1"/>
  <c r="H33" i="10"/>
  <c r="G33" i="10"/>
  <c r="F33" i="10"/>
  <c r="C33" i="10"/>
  <c r="B33" i="10"/>
  <c r="S32" i="10"/>
  <c r="R32" i="10"/>
  <c r="Q32" i="10"/>
  <c r="U32" i="10" s="1"/>
  <c r="P32" i="10"/>
  <c r="E32" i="10"/>
  <c r="W30" i="10"/>
  <c r="V30" i="10"/>
  <c r="O30" i="10"/>
  <c r="N30" i="10"/>
  <c r="M30" i="10"/>
  <c r="S30" i="10" s="1"/>
  <c r="L30" i="10"/>
  <c r="R30" i="10" s="1"/>
  <c r="K30" i="10"/>
  <c r="J30" i="10"/>
  <c r="I30" i="10"/>
  <c r="H30" i="10"/>
  <c r="G30" i="10"/>
  <c r="F30" i="10"/>
  <c r="C30" i="10"/>
  <c r="B30" i="10"/>
  <c r="S29" i="10"/>
  <c r="R29" i="10"/>
  <c r="Q29" i="10"/>
  <c r="P29" i="10"/>
  <c r="E29" i="10"/>
  <c r="T29" i="10" s="1"/>
  <c r="S28" i="10"/>
  <c r="R28" i="10"/>
  <c r="Q28" i="10"/>
  <c r="P28" i="10"/>
  <c r="E28" i="10"/>
  <c r="U28" i="10" s="1"/>
  <c r="U27" i="10"/>
  <c r="T27" i="10"/>
  <c r="S27" i="10"/>
  <c r="R27" i="10"/>
  <c r="Q27" i="10"/>
  <c r="P27" i="10"/>
  <c r="E27" i="10"/>
  <c r="S26" i="10"/>
  <c r="R26" i="10"/>
  <c r="Q26" i="10"/>
  <c r="P26" i="10"/>
  <c r="E26" i="10"/>
  <c r="W24" i="10"/>
  <c r="V24" i="10"/>
  <c r="S24" i="10"/>
  <c r="O24" i="10"/>
  <c r="N24" i="10"/>
  <c r="M24" i="10"/>
  <c r="L24" i="10"/>
  <c r="R24" i="10" s="1"/>
  <c r="K24" i="10"/>
  <c r="J24" i="10"/>
  <c r="I24" i="10"/>
  <c r="H24" i="10"/>
  <c r="G24" i="10"/>
  <c r="F24" i="10"/>
  <c r="C24" i="10"/>
  <c r="B24" i="10"/>
  <c r="E24" i="10" s="1"/>
  <c r="S23" i="10"/>
  <c r="R23" i="10"/>
  <c r="Q23" i="10"/>
  <c r="P23" i="10"/>
  <c r="E23" i="10"/>
  <c r="U23" i="10" s="1"/>
  <c r="S22" i="10"/>
  <c r="R22" i="10"/>
  <c r="Q22" i="10"/>
  <c r="P22" i="10"/>
  <c r="E22" i="10"/>
  <c r="U22" i="10" s="1"/>
  <c r="U21" i="10"/>
  <c r="S21" i="10"/>
  <c r="R21" i="10"/>
  <c r="Q21" i="10"/>
  <c r="P21" i="10"/>
  <c r="E21" i="10"/>
  <c r="T21" i="10" s="1"/>
  <c r="S20" i="10"/>
  <c r="R20" i="10"/>
  <c r="Q20" i="10"/>
  <c r="P20" i="10"/>
  <c r="E20" i="10"/>
  <c r="T20" i="10" s="1"/>
  <c r="S19" i="10"/>
  <c r="R19" i="10"/>
  <c r="Q19" i="10"/>
  <c r="P19" i="10"/>
  <c r="E19" i="10"/>
  <c r="U19" i="10" s="1"/>
  <c r="S18" i="10"/>
  <c r="R18" i="10"/>
  <c r="Q18" i="10"/>
  <c r="P18" i="10"/>
  <c r="E18" i="10"/>
  <c r="U18" i="10" s="1"/>
  <c r="U17" i="10"/>
  <c r="S17" i="10"/>
  <c r="R17" i="10"/>
  <c r="Q17" i="10"/>
  <c r="P17" i="10"/>
  <c r="E17" i="10"/>
  <c r="T17" i="10" s="1"/>
  <c r="W15" i="10"/>
  <c r="V15" i="10"/>
  <c r="O15" i="10"/>
  <c r="N15" i="10"/>
  <c r="M15" i="10"/>
  <c r="L15" i="10"/>
  <c r="R15" i="10" s="1"/>
  <c r="K15" i="10"/>
  <c r="J15" i="10"/>
  <c r="I15" i="10"/>
  <c r="H15" i="10"/>
  <c r="G15" i="10"/>
  <c r="F15" i="10"/>
  <c r="C15" i="10"/>
  <c r="B15" i="10"/>
  <c r="E15" i="10" s="1"/>
  <c r="S14" i="10"/>
  <c r="R14" i="10"/>
  <c r="Q14" i="10"/>
  <c r="P14" i="10"/>
  <c r="E14" i="10"/>
  <c r="U14" i="10" s="1"/>
  <c r="T13" i="10"/>
  <c r="S13" i="10"/>
  <c r="R13" i="10"/>
  <c r="Q13" i="10"/>
  <c r="P13" i="10"/>
  <c r="E13" i="10"/>
  <c r="U13" i="10" s="1"/>
  <c r="S12" i="10"/>
  <c r="R12" i="10"/>
  <c r="Q12" i="10"/>
  <c r="P12" i="10"/>
  <c r="E12" i="10"/>
  <c r="U12" i="10" s="1"/>
  <c r="S11" i="10"/>
  <c r="R11" i="10"/>
  <c r="Q11" i="10"/>
  <c r="P11" i="10"/>
  <c r="E11" i="10"/>
  <c r="T11" i="10" s="1"/>
  <c r="S10" i="10"/>
  <c r="R10" i="10"/>
  <c r="Q10" i="10"/>
  <c r="P10" i="10"/>
  <c r="E10" i="10"/>
  <c r="T9" i="10"/>
  <c r="S9" i="10"/>
  <c r="R9" i="10"/>
  <c r="Q9" i="10"/>
  <c r="P9" i="10"/>
  <c r="E9" i="10"/>
  <c r="U9" i="10" s="1"/>
  <c r="S93" i="9"/>
  <c r="R93" i="9"/>
  <c r="Q93" i="9"/>
  <c r="P93" i="9"/>
  <c r="E93" i="9"/>
  <c r="U93" i="9" s="1"/>
  <c r="S92" i="9"/>
  <c r="R92" i="9"/>
  <c r="Q92" i="9"/>
  <c r="P92" i="9"/>
  <c r="E92" i="9"/>
  <c r="T92" i="9" s="1"/>
  <c r="S91" i="9"/>
  <c r="R91" i="9"/>
  <c r="Q91" i="9"/>
  <c r="P91" i="9"/>
  <c r="E91" i="9"/>
  <c r="U91" i="9" s="1"/>
  <c r="T90" i="9"/>
  <c r="S90" i="9"/>
  <c r="R90" i="9"/>
  <c r="Q90" i="9"/>
  <c r="P90" i="9"/>
  <c r="E90" i="9"/>
  <c r="U90" i="9" s="1"/>
  <c r="S89" i="9"/>
  <c r="R89" i="9"/>
  <c r="Q89" i="9"/>
  <c r="P89" i="9"/>
  <c r="E89" i="9"/>
  <c r="U89" i="9" s="1"/>
  <c r="S88" i="9"/>
  <c r="R88" i="9"/>
  <c r="Q88" i="9"/>
  <c r="P88" i="9"/>
  <c r="E88" i="9"/>
  <c r="T88" i="9" s="1"/>
  <c r="S87" i="9"/>
  <c r="R87" i="9"/>
  <c r="Q87" i="9"/>
  <c r="P87" i="9"/>
  <c r="E87" i="9"/>
  <c r="U87" i="9" s="1"/>
  <c r="T86" i="9"/>
  <c r="S86" i="9"/>
  <c r="R86" i="9"/>
  <c r="Q86" i="9"/>
  <c r="P86" i="9"/>
  <c r="E86" i="9"/>
  <c r="U86" i="9" s="1"/>
  <c r="W72" i="9"/>
  <c r="V72" i="9"/>
  <c r="O72" i="9"/>
  <c r="N72" i="9"/>
  <c r="M72" i="9"/>
  <c r="L72" i="9"/>
  <c r="K72" i="9"/>
  <c r="J72" i="9"/>
  <c r="I72" i="9"/>
  <c r="H72" i="9"/>
  <c r="G72" i="9"/>
  <c r="F72" i="9"/>
  <c r="C72" i="9"/>
  <c r="B72" i="9"/>
  <c r="W71" i="9"/>
  <c r="V71" i="9"/>
  <c r="O71" i="9"/>
  <c r="N71" i="9"/>
  <c r="M71" i="9"/>
  <c r="L71" i="9"/>
  <c r="R71" i="9" s="1"/>
  <c r="K71" i="9"/>
  <c r="J71" i="9"/>
  <c r="I71" i="9"/>
  <c r="H71" i="9"/>
  <c r="G71" i="9"/>
  <c r="F71" i="9"/>
  <c r="C71" i="9"/>
  <c r="B71" i="9"/>
  <c r="W70" i="9"/>
  <c r="V70" i="9"/>
  <c r="O70" i="9"/>
  <c r="N70" i="9"/>
  <c r="R70" i="9" s="1"/>
  <c r="M70" i="9"/>
  <c r="L70" i="9"/>
  <c r="K70" i="9"/>
  <c r="J70" i="9"/>
  <c r="I70" i="9"/>
  <c r="H70" i="9"/>
  <c r="G70" i="9"/>
  <c r="F70" i="9"/>
  <c r="C70" i="9"/>
  <c r="B70" i="9"/>
  <c r="S69" i="9"/>
  <c r="R69" i="9"/>
  <c r="Q69" i="9"/>
  <c r="U69" i="9" s="1"/>
  <c r="P69" i="9"/>
  <c r="T69" i="9" s="1"/>
  <c r="E69" i="9"/>
  <c r="W67" i="9"/>
  <c r="V67" i="9"/>
  <c r="O67" i="9"/>
  <c r="N67" i="9"/>
  <c r="M67" i="9"/>
  <c r="L67" i="9"/>
  <c r="K67" i="9"/>
  <c r="J67" i="9"/>
  <c r="I67" i="9"/>
  <c r="H67" i="9"/>
  <c r="G67" i="9"/>
  <c r="F67" i="9"/>
  <c r="C67" i="9"/>
  <c r="B67" i="9"/>
  <c r="W66" i="9"/>
  <c r="V66" i="9"/>
  <c r="O66" i="9"/>
  <c r="N66" i="9"/>
  <c r="M66" i="9"/>
  <c r="S66" i="9" s="1"/>
  <c r="L66" i="9"/>
  <c r="R66" i="9" s="1"/>
  <c r="K66" i="9"/>
  <c r="J66" i="9"/>
  <c r="I66" i="9"/>
  <c r="H66" i="9"/>
  <c r="G66" i="9"/>
  <c r="F66" i="9"/>
  <c r="C66" i="9"/>
  <c r="B66" i="9"/>
  <c r="E66" i="9" s="1"/>
  <c r="S65" i="9"/>
  <c r="R65" i="9"/>
  <c r="Q65" i="9"/>
  <c r="P65" i="9"/>
  <c r="E65" i="9"/>
  <c r="U65" i="9" s="1"/>
  <c r="T64" i="9"/>
  <c r="S64" i="9"/>
  <c r="R64" i="9"/>
  <c r="Q64" i="9"/>
  <c r="P64" i="9"/>
  <c r="E64" i="9"/>
  <c r="U64" i="9" s="1"/>
  <c r="U63" i="9"/>
  <c r="S63" i="9"/>
  <c r="R63" i="9"/>
  <c r="Q63" i="9"/>
  <c r="P63" i="9"/>
  <c r="E63" i="9"/>
  <c r="T63" i="9" s="1"/>
  <c r="S62" i="9"/>
  <c r="R62" i="9"/>
  <c r="Q62" i="9"/>
  <c r="P62" i="9"/>
  <c r="E62" i="9"/>
  <c r="T62" i="9" s="1"/>
  <c r="S61" i="9"/>
  <c r="R61" i="9"/>
  <c r="Q61" i="9"/>
  <c r="P61" i="9"/>
  <c r="E61" i="9"/>
  <c r="U61" i="9" s="1"/>
  <c r="V59" i="9"/>
  <c r="O59" i="9"/>
  <c r="N59" i="9"/>
  <c r="M59" i="9"/>
  <c r="S59" i="9" s="1"/>
  <c r="L59" i="9"/>
  <c r="R59" i="9" s="1"/>
  <c r="K59" i="9"/>
  <c r="J59" i="9"/>
  <c r="I59" i="9"/>
  <c r="H59" i="9"/>
  <c r="G59" i="9"/>
  <c r="F59" i="9"/>
  <c r="C59" i="9"/>
  <c r="B59" i="9"/>
  <c r="S58" i="9"/>
  <c r="R58" i="9"/>
  <c r="Q58" i="9"/>
  <c r="P58" i="9"/>
  <c r="E58" i="9"/>
  <c r="T58" i="9" s="1"/>
  <c r="S57" i="9"/>
  <c r="R57" i="9"/>
  <c r="Q57" i="9"/>
  <c r="P57" i="9"/>
  <c r="E57" i="9"/>
  <c r="U57" i="9" s="1"/>
  <c r="S56" i="9"/>
  <c r="R56" i="9"/>
  <c r="Q56" i="9"/>
  <c r="P56" i="9"/>
  <c r="E56" i="9"/>
  <c r="U56" i="9" s="1"/>
  <c r="U55" i="9"/>
  <c r="S55" i="9"/>
  <c r="R55" i="9"/>
  <c r="Q55" i="9"/>
  <c r="P55" i="9"/>
  <c r="E55" i="9"/>
  <c r="T55" i="9" s="1"/>
  <c r="W53" i="9"/>
  <c r="V53" i="9"/>
  <c r="O53" i="9"/>
  <c r="N53" i="9"/>
  <c r="M53" i="9"/>
  <c r="S53" i="9" s="1"/>
  <c r="L53" i="9"/>
  <c r="R53" i="9" s="1"/>
  <c r="K53" i="9"/>
  <c r="J53" i="9"/>
  <c r="I53" i="9"/>
  <c r="H53" i="9"/>
  <c r="G53" i="9"/>
  <c r="F53" i="9"/>
  <c r="C53" i="9"/>
  <c r="B53" i="9"/>
  <c r="S52" i="9"/>
  <c r="R52" i="9"/>
  <c r="Q52" i="9"/>
  <c r="P52" i="9"/>
  <c r="E52" i="9"/>
  <c r="U52" i="9" s="1"/>
  <c r="U51" i="9"/>
  <c r="T51" i="9"/>
  <c r="S51" i="9"/>
  <c r="R51" i="9"/>
  <c r="Q51" i="9"/>
  <c r="P51" i="9"/>
  <c r="E51" i="9"/>
  <c r="T50" i="9"/>
  <c r="S50" i="9"/>
  <c r="R50" i="9"/>
  <c r="Q50" i="9"/>
  <c r="P50" i="9"/>
  <c r="E50" i="9"/>
  <c r="U50" i="9" s="1"/>
  <c r="S49" i="9"/>
  <c r="R49" i="9"/>
  <c r="Q49" i="9"/>
  <c r="P49" i="9"/>
  <c r="E49" i="9"/>
  <c r="T49" i="9" s="1"/>
  <c r="S48" i="9"/>
  <c r="R48" i="9"/>
  <c r="Q48" i="9"/>
  <c r="P48" i="9"/>
  <c r="E48" i="9"/>
  <c r="U48" i="9" s="1"/>
  <c r="U47" i="9"/>
  <c r="S47" i="9"/>
  <c r="R47" i="9"/>
  <c r="Q47" i="9"/>
  <c r="P47" i="9"/>
  <c r="E47" i="9"/>
  <c r="T47" i="9" s="1"/>
  <c r="T46" i="9"/>
  <c r="S46" i="9"/>
  <c r="R46" i="9"/>
  <c r="Q46" i="9"/>
  <c r="P46" i="9"/>
  <c r="E46" i="9"/>
  <c r="U46" i="9" s="1"/>
  <c r="S45" i="9"/>
  <c r="R45" i="9"/>
  <c r="Q45" i="9"/>
  <c r="P45" i="9"/>
  <c r="E45" i="9"/>
  <c r="T45" i="9" s="1"/>
  <c r="S44" i="9"/>
  <c r="R44" i="9"/>
  <c r="Q44" i="9"/>
  <c r="P44" i="9"/>
  <c r="E44" i="9"/>
  <c r="U44" i="9" s="1"/>
  <c r="T43" i="9"/>
  <c r="S43" i="9"/>
  <c r="R43" i="9"/>
  <c r="Q43" i="9"/>
  <c r="P43" i="9"/>
  <c r="E43" i="9"/>
  <c r="U43" i="9" s="1"/>
  <c r="U42" i="9"/>
  <c r="T42" i="9"/>
  <c r="S42" i="9"/>
  <c r="R42" i="9"/>
  <c r="Q42" i="9"/>
  <c r="P42" i="9"/>
  <c r="E42" i="9"/>
  <c r="W40" i="9"/>
  <c r="V40" i="9"/>
  <c r="O40" i="9"/>
  <c r="N40" i="9"/>
  <c r="M40" i="9"/>
  <c r="L40" i="9"/>
  <c r="K40" i="9"/>
  <c r="J40" i="9"/>
  <c r="I40" i="9"/>
  <c r="H40" i="9"/>
  <c r="G40" i="9"/>
  <c r="F40" i="9"/>
  <c r="C40" i="9"/>
  <c r="B40" i="9"/>
  <c r="S39" i="9"/>
  <c r="R39" i="9"/>
  <c r="Q39" i="9"/>
  <c r="P39" i="9"/>
  <c r="E39" i="9"/>
  <c r="U39" i="9" s="1"/>
  <c r="U38" i="9"/>
  <c r="T38" i="9"/>
  <c r="S38" i="9"/>
  <c r="R38" i="9"/>
  <c r="Q38" i="9"/>
  <c r="P38" i="9"/>
  <c r="E38" i="9"/>
  <c r="T37" i="9"/>
  <c r="S37" i="9"/>
  <c r="R37" i="9"/>
  <c r="Q37" i="9"/>
  <c r="P37" i="9"/>
  <c r="E37" i="9"/>
  <c r="U37" i="9" s="1"/>
  <c r="S36" i="9"/>
  <c r="R36" i="9"/>
  <c r="Q36" i="9"/>
  <c r="P36" i="9"/>
  <c r="E36" i="9"/>
  <c r="S35" i="9"/>
  <c r="R35" i="9"/>
  <c r="Q35" i="9"/>
  <c r="P35" i="9"/>
  <c r="E35" i="9"/>
  <c r="W33" i="9"/>
  <c r="V33" i="9"/>
  <c r="O33" i="9"/>
  <c r="N33" i="9"/>
  <c r="M33" i="9"/>
  <c r="S33" i="9" s="1"/>
  <c r="L33" i="9"/>
  <c r="K33" i="9"/>
  <c r="J33" i="9"/>
  <c r="I33" i="9"/>
  <c r="Q33" i="9" s="1"/>
  <c r="H33" i="9"/>
  <c r="P33" i="9" s="1"/>
  <c r="G33" i="9"/>
  <c r="F33" i="9"/>
  <c r="C33" i="9"/>
  <c r="B33" i="9"/>
  <c r="E33" i="9" s="1"/>
  <c r="S32" i="9"/>
  <c r="R32" i="9"/>
  <c r="Q32" i="9"/>
  <c r="U32" i="9" s="1"/>
  <c r="P32" i="9"/>
  <c r="T32" i="9" s="1"/>
  <c r="E32" i="9"/>
  <c r="W30" i="9"/>
  <c r="V30" i="9"/>
  <c r="O30" i="9"/>
  <c r="N30" i="9"/>
  <c r="M30" i="9"/>
  <c r="S30" i="9" s="1"/>
  <c r="L30" i="9"/>
  <c r="R30" i="9" s="1"/>
  <c r="K30" i="9"/>
  <c r="J30" i="9"/>
  <c r="I30" i="9"/>
  <c r="H30" i="9"/>
  <c r="G30" i="9"/>
  <c r="F30" i="9"/>
  <c r="C30" i="9"/>
  <c r="B30" i="9"/>
  <c r="S29" i="9"/>
  <c r="R29" i="9"/>
  <c r="Q29" i="9"/>
  <c r="P29" i="9"/>
  <c r="E29" i="9"/>
  <c r="U29" i="9" s="1"/>
  <c r="U28" i="9"/>
  <c r="T28" i="9"/>
  <c r="S28" i="9"/>
  <c r="R28" i="9"/>
  <c r="Q28" i="9"/>
  <c r="P28" i="9"/>
  <c r="E28" i="9"/>
  <c r="T27" i="9"/>
  <c r="S27" i="9"/>
  <c r="R27" i="9"/>
  <c r="Q27" i="9"/>
  <c r="P27" i="9"/>
  <c r="E27" i="9"/>
  <c r="U27" i="9" s="1"/>
  <c r="S26" i="9"/>
  <c r="R26" i="9"/>
  <c r="Q26" i="9"/>
  <c r="P26" i="9"/>
  <c r="E26" i="9"/>
  <c r="T26" i="9" s="1"/>
  <c r="W24" i="9"/>
  <c r="V24" i="9"/>
  <c r="O24" i="9"/>
  <c r="N24" i="9"/>
  <c r="M24" i="9"/>
  <c r="S24" i="9" s="1"/>
  <c r="L24" i="9"/>
  <c r="R24" i="9" s="1"/>
  <c r="K24" i="9"/>
  <c r="J24" i="9"/>
  <c r="I24" i="9"/>
  <c r="H24" i="9"/>
  <c r="G24" i="9"/>
  <c r="F24" i="9"/>
  <c r="C24" i="9"/>
  <c r="B24" i="9"/>
  <c r="S23" i="9"/>
  <c r="R23" i="9"/>
  <c r="Q23" i="9"/>
  <c r="P23" i="9"/>
  <c r="E23" i="9"/>
  <c r="S22" i="9"/>
  <c r="R22" i="9"/>
  <c r="Q22" i="9"/>
  <c r="P22" i="9"/>
  <c r="E22" i="9"/>
  <c r="S21" i="9"/>
  <c r="R21" i="9"/>
  <c r="Q21" i="9"/>
  <c r="P21" i="9"/>
  <c r="E21" i="9"/>
  <c r="T21" i="9" s="1"/>
  <c r="S20" i="9"/>
  <c r="R20" i="9"/>
  <c r="Q20" i="9"/>
  <c r="P20" i="9"/>
  <c r="E20" i="9"/>
  <c r="U20" i="9" s="1"/>
  <c r="S19" i="9"/>
  <c r="R19" i="9"/>
  <c r="Q19" i="9"/>
  <c r="P19" i="9"/>
  <c r="E19" i="9"/>
  <c r="S18" i="9"/>
  <c r="R18" i="9"/>
  <c r="Q18" i="9"/>
  <c r="P18" i="9"/>
  <c r="E18" i="9"/>
  <c r="S17" i="9"/>
  <c r="R17" i="9"/>
  <c r="Q17" i="9"/>
  <c r="P17" i="9"/>
  <c r="E17" i="9"/>
  <c r="T17" i="9" s="1"/>
  <c r="W15" i="9"/>
  <c r="V15" i="9"/>
  <c r="O15" i="9"/>
  <c r="N15" i="9"/>
  <c r="R15" i="9" s="1"/>
  <c r="M15" i="9"/>
  <c r="L15" i="9"/>
  <c r="K15" i="9"/>
  <c r="J15" i="9"/>
  <c r="I15" i="9"/>
  <c r="H15" i="9"/>
  <c r="G15" i="9"/>
  <c r="F15" i="9"/>
  <c r="E15" i="9"/>
  <c r="C15" i="9"/>
  <c r="B15" i="9"/>
  <c r="U14" i="9"/>
  <c r="T14" i="9"/>
  <c r="S14" i="9"/>
  <c r="R14" i="9"/>
  <c r="Q14" i="9"/>
  <c r="P14" i="9"/>
  <c r="E14" i="9"/>
  <c r="S13" i="9"/>
  <c r="R13" i="9"/>
  <c r="Q13" i="9"/>
  <c r="P13" i="9"/>
  <c r="E13" i="9"/>
  <c r="S12" i="9"/>
  <c r="R12" i="9"/>
  <c r="Q12" i="9"/>
  <c r="P12" i="9"/>
  <c r="E12" i="9"/>
  <c r="T12" i="9" s="1"/>
  <c r="S11" i="9"/>
  <c r="R11" i="9"/>
  <c r="Q11" i="9"/>
  <c r="P11" i="9"/>
  <c r="E11" i="9"/>
  <c r="U11" i="9" s="1"/>
  <c r="S10" i="9"/>
  <c r="R10" i="9"/>
  <c r="Q10" i="9"/>
  <c r="P10" i="9"/>
  <c r="E10" i="9"/>
  <c r="T9" i="9"/>
  <c r="S9" i="9"/>
  <c r="R9" i="9"/>
  <c r="Q9" i="9"/>
  <c r="P9" i="9"/>
  <c r="E9" i="9"/>
  <c r="S93" i="8"/>
  <c r="R93" i="8"/>
  <c r="Q93" i="8"/>
  <c r="P93" i="8"/>
  <c r="E93" i="8"/>
  <c r="T93" i="8" s="1"/>
  <c r="S92" i="8"/>
  <c r="R92" i="8"/>
  <c r="Q92" i="8"/>
  <c r="P92" i="8"/>
  <c r="E92" i="8"/>
  <c r="S91" i="8"/>
  <c r="R91" i="8"/>
  <c r="Q91" i="8"/>
  <c r="P91" i="8"/>
  <c r="E91" i="8"/>
  <c r="T90" i="8"/>
  <c r="S90" i="8"/>
  <c r="R90" i="8"/>
  <c r="Q90" i="8"/>
  <c r="P90" i="8"/>
  <c r="E90" i="8"/>
  <c r="U90" i="8" s="1"/>
  <c r="S89" i="8"/>
  <c r="R89" i="8"/>
  <c r="Q89" i="8"/>
  <c r="P89" i="8"/>
  <c r="E89" i="8"/>
  <c r="T89" i="8" s="1"/>
  <c r="S88" i="8"/>
  <c r="R88" i="8"/>
  <c r="Q88" i="8"/>
  <c r="P88" i="8"/>
  <c r="E88" i="8"/>
  <c r="S87" i="8"/>
  <c r="R87" i="8"/>
  <c r="Q87" i="8"/>
  <c r="P87" i="8"/>
  <c r="E87" i="8"/>
  <c r="T86" i="8"/>
  <c r="S86" i="8"/>
  <c r="R86" i="8"/>
  <c r="Q86" i="8"/>
  <c r="P86" i="8"/>
  <c r="E86" i="8"/>
  <c r="U86" i="8" s="1"/>
  <c r="W72" i="8"/>
  <c r="V72" i="8"/>
  <c r="O72" i="8"/>
  <c r="N72" i="8"/>
  <c r="M72" i="8"/>
  <c r="L72" i="8"/>
  <c r="K72" i="8"/>
  <c r="J72" i="8"/>
  <c r="I72" i="8"/>
  <c r="H72" i="8"/>
  <c r="G72" i="8"/>
  <c r="F72" i="8"/>
  <c r="C72" i="8"/>
  <c r="B72" i="8"/>
  <c r="W71" i="8"/>
  <c r="V71" i="8"/>
  <c r="O71" i="8"/>
  <c r="N71" i="8"/>
  <c r="R71" i="8" s="1"/>
  <c r="M71" i="8"/>
  <c r="S71" i="8" s="1"/>
  <c r="L71" i="8"/>
  <c r="K71" i="8"/>
  <c r="J71" i="8"/>
  <c r="I71" i="8"/>
  <c r="H71" i="8"/>
  <c r="G71" i="8"/>
  <c r="F71" i="8"/>
  <c r="E71" i="8"/>
  <c r="C71" i="8"/>
  <c r="B71" i="8"/>
  <c r="W70" i="8"/>
  <c r="V70" i="8"/>
  <c r="O70" i="8"/>
  <c r="N70" i="8"/>
  <c r="M70" i="8"/>
  <c r="S70" i="8" s="1"/>
  <c r="L70" i="8"/>
  <c r="R70" i="8" s="1"/>
  <c r="K70" i="8"/>
  <c r="J70" i="8"/>
  <c r="I70" i="8"/>
  <c r="H70" i="8"/>
  <c r="G70" i="8"/>
  <c r="F70" i="8"/>
  <c r="E70" i="8"/>
  <c r="C70" i="8"/>
  <c r="B70" i="8"/>
  <c r="S69" i="8"/>
  <c r="R69" i="8"/>
  <c r="Q69" i="8"/>
  <c r="P69" i="8"/>
  <c r="T69" i="8" s="1"/>
  <c r="E69" i="8"/>
  <c r="W67" i="8"/>
  <c r="V67" i="8"/>
  <c r="O67" i="8"/>
  <c r="S67" i="8" s="1"/>
  <c r="N67" i="8"/>
  <c r="M67" i="8"/>
  <c r="L67" i="8"/>
  <c r="K67" i="8"/>
  <c r="J67" i="8"/>
  <c r="I67" i="8"/>
  <c r="H67" i="8"/>
  <c r="G67" i="8"/>
  <c r="F67" i="8"/>
  <c r="C67" i="8"/>
  <c r="B67" i="8"/>
  <c r="W66" i="8"/>
  <c r="V66" i="8"/>
  <c r="R66" i="8"/>
  <c r="O66" i="8"/>
  <c r="N66" i="8"/>
  <c r="M66" i="8"/>
  <c r="S66" i="8" s="1"/>
  <c r="L66" i="8"/>
  <c r="K66" i="8"/>
  <c r="J66" i="8"/>
  <c r="I66" i="8"/>
  <c r="H66" i="8"/>
  <c r="P66" i="8" s="1"/>
  <c r="G66" i="8"/>
  <c r="F66" i="8"/>
  <c r="C66" i="8"/>
  <c r="B66" i="8"/>
  <c r="E66" i="8" s="1"/>
  <c r="U65" i="8"/>
  <c r="S65" i="8"/>
  <c r="R65" i="8"/>
  <c r="Q65" i="8"/>
  <c r="P65" i="8"/>
  <c r="E65" i="8"/>
  <c r="T65" i="8" s="1"/>
  <c r="S64" i="8"/>
  <c r="R64" i="8"/>
  <c r="Q64" i="8"/>
  <c r="P64" i="8"/>
  <c r="E64" i="8"/>
  <c r="S63" i="8"/>
  <c r="R63" i="8"/>
  <c r="Q63" i="8"/>
  <c r="P63" i="8"/>
  <c r="E63" i="8"/>
  <c r="T63" i="8" s="1"/>
  <c r="S62" i="8"/>
  <c r="R62" i="8"/>
  <c r="Q62" i="8"/>
  <c r="P62" i="8"/>
  <c r="E62" i="8"/>
  <c r="U62" i="8" s="1"/>
  <c r="T61" i="8"/>
  <c r="S61" i="8"/>
  <c r="R61" i="8"/>
  <c r="Q61" i="8"/>
  <c r="P61" i="8"/>
  <c r="E61" i="8"/>
  <c r="U61" i="8" s="1"/>
  <c r="V59" i="8"/>
  <c r="O59" i="8"/>
  <c r="N59" i="8"/>
  <c r="M59" i="8"/>
  <c r="S59" i="8" s="1"/>
  <c r="L59" i="8"/>
  <c r="R59" i="8" s="1"/>
  <c r="K59" i="8"/>
  <c r="J59" i="8"/>
  <c r="I59" i="8"/>
  <c r="H59" i="8"/>
  <c r="G59" i="8"/>
  <c r="F59" i="8"/>
  <c r="C59" i="8"/>
  <c r="B59" i="8"/>
  <c r="U58" i="8"/>
  <c r="S58" i="8"/>
  <c r="R58" i="8"/>
  <c r="Q58" i="8"/>
  <c r="P58" i="8"/>
  <c r="E58" i="8"/>
  <c r="T58" i="8" s="1"/>
  <c r="S57" i="8"/>
  <c r="R57" i="8"/>
  <c r="Q57" i="8"/>
  <c r="P57" i="8"/>
  <c r="E57" i="8"/>
  <c r="U57" i="8" s="1"/>
  <c r="S56" i="8"/>
  <c r="R56" i="8"/>
  <c r="Q56" i="8"/>
  <c r="P56" i="8"/>
  <c r="E56" i="8"/>
  <c r="S55" i="8"/>
  <c r="R55" i="8"/>
  <c r="Q55" i="8"/>
  <c r="P55" i="8"/>
  <c r="E55" i="8"/>
  <c r="T55" i="8" s="1"/>
  <c r="W53" i="8"/>
  <c r="V53" i="8"/>
  <c r="O53" i="8"/>
  <c r="N53" i="8"/>
  <c r="M53" i="8"/>
  <c r="S53" i="8" s="1"/>
  <c r="L53" i="8"/>
  <c r="R53" i="8" s="1"/>
  <c r="K53" i="8"/>
  <c r="J53" i="8"/>
  <c r="I53" i="8"/>
  <c r="H53" i="8"/>
  <c r="G53" i="8"/>
  <c r="F53" i="8"/>
  <c r="E53" i="8"/>
  <c r="C53" i="8"/>
  <c r="B53" i="8"/>
  <c r="U52" i="8"/>
  <c r="T52" i="8"/>
  <c r="S52" i="8"/>
  <c r="R52" i="8"/>
  <c r="Q52" i="8"/>
  <c r="P52" i="8"/>
  <c r="E52" i="8"/>
  <c r="S51" i="8"/>
  <c r="R51" i="8"/>
  <c r="Q51" i="8"/>
  <c r="P51" i="8"/>
  <c r="E51" i="8"/>
  <c r="S50" i="8"/>
  <c r="R50" i="8"/>
  <c r="Q50" i="8"/>
  <c r="P50" i="8"/>
  <c r="E50" i="8"/>
  <c r="T50" i="8" s="1"/>
  <c r="U49" i="8"/>
  <c r="S49" i="8"/>
  <c r="R49" i="8"/>
  <c r="Q49" i="8"/>
  <c r="P49" i="8"/>
  <c r="E49" i="8"/>
  <c r="T49" i="8" s="1"/>
  <c r="U48" i="8"/>
  <c r="T48" i="8"/>
  <c r="S48" i="8"/>
  <c r="R48" i="8"/>
  <c r="Q48" i="8"/>
  <c r="P48" i="8"/>
  <c r="E48" i="8"/>
  <c r="S47" i="8"/>
  <c r="R47" i="8"/>
  <c r="Q47" i="8"/>
  <c r="P47" i="8"/>
  <c r="E47" i="8"/>
  <c r="U47" i="8" s="1"/>
  <c r="S46" i="8"/>
  <c r="R46" i="8"/>
  <c r="Q46" i="8"/>
  <c r="P46" i="8"/>
  <c r="E46" i="8"/>
  <c r="T46" i="8" s="1"/>
  <c r="U45" i="8"/>
  <c r="S45" i="8"/>
  <c r="R45" i="8"/>
  <c r="Q45" i="8"/>
  <c r="P45" i="8"/>
  <c r="E45" i="8"/>
  <c r="T45" i="8" s="1"/>
  <c r="T44" i="8"/>
  <c r="S44" i="8"/>
  <c r="R44" i="8"/>
  <c r="Q44" i="8"/>
  <c r="P44" i="8"/>
  <c r="E44" i="8"/>
  <c r="U44" i="8" s="1"/>
  <c r="S43" i="8"/>
  <c r="R43" i="8"/>
  <c r="Q43" i="8"/>
  <c r="P43" i="8"/>
  <c r="E43" i="8"/>
  <c r="T43" i="8" s="1"/>
  <c r="S42" i="8"/>
  <c r="R42" i="8"/>
  <c r="Q42" i="8"/>
  <c r="P42" i="8"/>
  <c r="E42" i="8"/>
  <c r="T42" i="8" s="1"/>
  <c r="W40" i="8"/>
  <c r="V40" i="8"/>
  <c r="O40" i="8"/>
  <c r="N40" i="8"/>
  <c r="R40" i="8" s="1"/>
  <c r="M40" i="8"/>
  <c r="L40" i="8"/>
  <c r="K40" i="8"/>
  <c r="J40" i="8"/>
  <c r="I40" i="8"/>
  <c r="H40" i="8"/>
  <c r="G40" i="8"/>
  <c r="F40" i="8"/>
  <c r="E40" i="8"/>
  <c r="C40" i="8"/>
  <c r="B40" i="8"/>
  <c r="U39" i="8"/>
  <c r="T39" i="8"/>
  <c r="S39" i="8"/>
  <c r="R39" i="8"/>
  <c r="Q39" i="8"/>
  <c r="P39" i="8"/>
  <c r="E39" i="8"/>
  <c r="S38" i="8"/>
  <c r="R38" i="8"/>
  <c r="Q38" i="8"/>
  <c r="P38" i="8"/>
  <c r="E38" i="8"/>
  <c r="U38" i="8" s="1"/>
  <c r="S37" i="8"/>
  <c r="R37" i="8"/>
  <c r="Q37" i="8"/>
  <c r="P37" i="8"/>
  <c r="E37" i="8"/>
  <c r="T37" i="8" s="1"/>
  <c r="S36" i="8"/>
  <c r="R36" i="8"/>
  <c r="Q36" i="8"/>
  <c r="U36" i="8" s="1"/>
  <c r="P36" i="8"/>
  <c r="E36" i="8"/>
  <c r="S35" i="8"/>
  <c r="R35" i="8"/>
  <c r="Q35" i="8"/>
  <c r="U35" i="8" s="1"/>
  <c r="P35" i="8"/>
  <c r="T35" i="8" s="1"/>
  <c r="E35" i="8"/>
  <c r="W33" i="8"/>
  <c r="V33" i="8"/>
  <c r="O33" i="8"/>
  <c r="S33" i="8" s="1"/>
  <c r="N33" i="8"/>
  <c r="M33" i="8"/>
  <c r="L33" i="8"/>
  <c r="R33" i="8" s="1"/>
  <c r="K33" i="8"/>
  <c r="J33" i="8"/>
  <c r="I33" i="8"/>
  <c r="Q33" i="8" s="1"/>
  <c r="H33" i="8"/>
  <c r="P33" i="8" s="1"/>
  <c r="G33" i="8"/>
  <c r="F33" i="8"/>
  <c r="C33" i="8"/>
  <c r="B33" i="8"/>
  <c r="E33" i="8" s="1"/>
  <c r="S32" i="8"/>
  <c r="R32" i="8"/>
  <c r="Q32" i="8"/>
  <c r="P32" i="8"/>
  <c r="E32" i="8"/>
  <c r="W30" i="8"/>
  <c r="V30" i="8"/>
  <c r="O30" i="8"/>
  <c r="N30" i="8"/>
  <c r="M30" i="8"/>
  <c r="S30" i="8" s="1"/>
  <c r="L30" i="8"/>
  <c r="R30" i="8" s="1"/>
  <c r="K30" i="8"/>
  <c r="J30" i="8"/>
  <c r="I30" i="8"/>
  <c r="H30" i="8"/>
  <c r="G30" i="8"/>
  <c r="F30" i="8"/>
  <c r="E30" i="8"/>
  <c r="C30" i="8"/>
  <c r="B30" i="8"/>
  <c r="S29" i="8"/>
  <c r="R29" i="8"/>
  <c r="Q29" i="8"/>
  <c r="P29" i="8"/>
  <c r="E29" i="8"/>
  <c r="T28" i="8"/>
  <c r="S28" i="8"/>
  <c r="R28" i="8"/>
  <c r="Q28" i="8"/>
  <c r="P28" i="8"/>
  <c r="E28" i="8"/>
  <c r="U28" i="8" s="1"/>
  <c r="S27" i="8"/>
  <c r="R27" i="8"/>
  <c r="Q27" i="8"/>
  <c r="P27" i="8"/>
  <c r="E27" i="8"/>
  <c r="T27" i="8" s="1"/>
  <c r="U26" i="8"/>
  <c r="S26" i="8"/>
  <c r="R26" i="8"/>
  <c r="Q26" i="8"/>
  <c r="P26" i="8"/>
  <c r="E26" i="8"/>
  <c r="T26" i="8" s="1"/>
  <c r="W24" i="8"/>
  <c r="V24" i="8"/>
  <c r="O24" i="8"/>
  <c r="N24" i="8"/>
  <c r="M24" i="8"/>
  <c r="S24" i="8" s="1"/>
  <c r="L24" i="8"/>
  <c r="R24" i="8" s="1"/>
  <c r="K24" i="8"/>
  <c r="J24" i="8"/>
  <c r="I24" i="8"/>
  <c r="H24" i="8"/>
  <c r="G24" i="8"/>
  <c r="F24" i="8"/>
  <c r="C24" i="8"/>
  <c r="B24" i="8"/>
  <c r="E24" i="8" s="1"/>
  <c r="T23" i="8"/>
  <c r="S23" i="8"/>
  <c r="R23" i="8"/>
  <c r="Q23" i="8"/>
  <c r="P23" i="8"/>
  <c r="E23" i="8"/>
  <c r="U23" i="8" s="1"/>
  <c r="S22" i="8"/>
  <c r="R22" i="8"/>
  <c r="Q22" i="8"/>
  <c r="P22" i="8"/>
  <c r="E22" i="8"/>
  <c r="T22" i="8" s="1"/>
  <c r="U21" i="8"/>
  <c r="S21" i="8"/>
  <c r="R21" i="8"/>
  <c r="Q21" i="8"/>
  <c r="P21" i="8"/>
  <c r="E21" i="8"/>
  <c r="T21" i="8" s="1"/>
  <c r="S20" i="8"/>
  <c r="R20" i="8"/>
  <c r="Q20" i="8"/>
  <c r="P20" i="8"/>
  <c r="E20" i="8"/>
  <c r="T19" i="8"/>
  <c r="S19" i="8"/>
  <c r="R19" i="8"/>
  <c r="Q19" i="8"/>
  <c r="P19" i="8"/>
  <c r="E19" i="8"/>
  <c r="U19" i="8" s="1"/>
  <c r="S18" i="8"/>
  <c r="R18" i="8"/>
  <c r="Q18" i="8"/>
  <c r="P18" i="8"/>
  <c r="E18" i="8"/>
  <c r="T18" i="8" s="1"/>
  <c r="U17" i="8"/>
  <c r="S17" i="8"/>
  <c r="R17" i="8"/>
  <c r="Q17" i="8"/>
  <c r="P17" i="8"/>
  <c r="E17" i="8"/>
  <c r="T17" i="8" s="1"/>
  <c r="W15" i="8"/>
  <c r="V15" i="8"/>
  <c r="O15" i="8"/>
  <c r="N15" i="8"/>
  <c r="M15" i="8"/>
  <c r="L15" i="8"/>
  <c r="R15" i="8" s="1"/>
  <c r="K15" i="8"/>
  <c r="J15" i="8"/>
  <c r="I15" i="8"/>
  <c r="H15" i="8"/>
  <c r="G15" i="8"/>
  <c r="F15" i="8"/>
  <c r="C15" i="8"/>
  <c r="B15" i="8"/>
  <c r="E15" i="8" s="1"/>
  <c r="T14" i="8"/>
  <c r="S14" i="8"/>
  <c r="R14" i="8"/>
  <c r="Q14" i="8"/>
  <c r="P14" i="8"/>
  <c r="E14" i="8"/>
  <c r="U14" i="8" s="1"/>
  <c r="S13" i="8"/>
  <c r="R13" i="8"/>
  <c r="Q13" i="8"/>
  <c r="P13" i="8"/>
  <c r="E13" i="8"/>
  <c r="T13" i="8" s="1"/>
  <c r="U12" i="8"/>
  <c r="S12" i="8"/>
  <c r="R12" i="8"/>
  <c r="Q12" i="8"/>
  <c r="P12" i="8"/>
  <c r="E12" i="8"/>
  <c r="T12" i="8" s="1"/>
  <c r="S11" i="8"/>
  <c r="R11" i="8"/>
  <c r="Q11" i="8"/>
  <c r="P11" i="8"/>
  <c r="E11" i="8"/>
  <c r="S10" i="8"/>
  <c r="R10" i="8"/>
  <c r="Q10" i="8"/>
  <c r="P10" i="8"/>
  <c r="T10" i="8" s="1"/>
  <c r="E10" i="8"/>
  <c r="S9" i="8"/>
  <c r="R9" i="8"/>
  <c r="Q9" i="8"/>
  <c r="P9" i="8"/>
  <c r="E9" i="8"/>
  <c r="U9" i="8" s="1"/>
  <c r="S93" i="7"/>
  <c r="R93" i="7"/>
  <c r="Q93" i="7"/>
  <c r="P93" i="7"/>
  <c r="E93" i="7"/>
  <c r="S92" i="7"/>
  <c r="R92" i="7"/>
  <c r="Q92" i="7"/>
  <c r="P92" i="7"/>
  <c r="E92" i="7"/>
  <c r="T91" i="7"/>
  <c r="S91" i="7"/>
  <c r="R91" i="7"/>
  <c r="Q91" i="7"/>
  <c r="P91" i="7"/>
  <c r="E91" i="7"/>
  <c r="U91" i="7" s="1"/>
  <c r="S90" i="7"/>
  <c r="R90" i="7"/>
  <c r="Q90" i="7"/>
  <c r="P90" i="7"/>
  <c r="E90" i="7"/>
  <c r="T90" i="7" s="1"/>
  <c r="S89" i="7"/>
  <c r="R89" i="7"/>
  <c r="Q89" i="7"/>
  <c r="P89" i="7"/>
  <c r="E89" i="7"/>
  <c r="S88" i="7"/>
  <c r="R88" i="7"/>
  <c r="Q88" i="7"/>
  <c r="P88" i="7"/>
  <c r="E88" i="7"/>
  <c r="T87" i="7"/>
  <c r="S87" i="7"/>
  <c r="R87" i="7"/>
  <c r="Q87" i="7"/>
  <c r="P87" i="7"/>
  <c r="E87" i="7"/>
  <c r="U87" i="7" s="1"/>
  <c r="S86" i="7"/>
  <c r="R86" i="7"/>
  <c r="Q86" i="7"/>
  <c r="P86" i="7"/>
  <c r="E86" i="7"/>
  <c r="T86" i="7" s="1"/>
  <c r="W72" i="7"/>
  <c r="V72" i="7"/>
  <c r="O72" i="7"/>
  <c r="N72" i="7"/>
  <c r="M72" i="7"/>
  <c r="S72" i="7" s="1"/>
  <c r="L72" i="7"/>
  <c r="K72" i="7"/>
  <c r="J72" i="7"/>
  <c r="I72" i="7"/>
  <c r="H72" i="7"/>
  <c r="G72" i="7"/>
  <c r="F72" i="7"/>
  <c r="C72" i="7"/>
  <c r="E72" i="7" s="1"/>
  <c r="B72" i="7"/>
  <c r="W71" i="7"/>
  <c r="V71" i="7"/>
  <c r="O71" i="7"/>
  <c r="N71" i="7"/>
  <c r="M71" i="7"/>
  <c r="S71" i="7" s="1"/>
  <c r="L71" i="7"/>
  <c r="R71" i="7" s="1"/>
  <c r="K71" i="7"/>
  <c r="J71" i="7"/>
  <c r="I71" i="7"/>
  <c r="H71" i="7"/>
  <c r="G71" i="7"/>
  <c r="F71" i="7"/>
  <c r="C71" i="7"/>
  <c r="B71" i="7"/>
  <c r="E71" i="7" s="1"/>
  <c r="W70" i="7"/>
  <c r="V70" i="7"/>
  <c r="O70" i="7"/>
  <c r="N70" i="7"/>
  <c r="M70" i="7"/>
  <c r="S70" i="7" s="1"/>
  <c r="L70" i="7"/>
  <c r="R70" i="7" s="1"/>
  <c r="K70" i="7"/>
  <c r="J70" i="7"/>
  <c r="I70" i="7"/>
  <c r="H70" i="7"/>
  <c r="G70" i="7"/>
  <c r="F70" i="7"/>
  <c r="C70" i="7"/>
  <c r="B70" i="7"/>
  <c r="E70" i="7" s="1"/>
  <c r="S69" i="7"/>
  <c r="R69" i="7"/>
  <c r="Q69" i="7"/>
  <c r="P69" i="7"/>
  <c r="E69" i="7"/>
  <c r="T69" i="7" s="1"/>
  <c r="W67" i="7"/>
  <c r="V67" i="7"/>
  <c r="O67" i="7"/>
  <c r="N67" i="7"/>
  <c r="M67" i="7"/>
  <c r="S67" i="7" s="1"/>
  <c r="L67" i="7"/>
  <c r="K67" i="7"/>
  <c r="J67" i="7"/>
  <c r="I67" i="7"/>
  <c r="H67" i="7"/>
  <c r="G67" i="7"/>
  <c r="F67" i="7"/>
  <c r="C67" i="7"/>
  <c r="B67" i="7"/>
  <c r="W66" i="7"/>
  <c r="V66" i="7"/>
  <c r="O66" i="7"/>
  <c r="N66" i="7"/>
  <c r="M66" i="7"/>
  <c r="S66" i="7" s="1"/>
  <c r="L66" i="7"/>
  <c r="R66" i="7" s="1"/>
  <c r="K66" i="7"/>
  <c r="J66" i="7"/>
  <c r="I66" i="7"/>
  <c r="H66" i="7"/>
  <c r="G66" i="7"/>
  <c r="F66" i="7"/>
  <c r="C66" i="7"/>
  <c r="E66" i="7" s="1"/>
  <c r="B66" i="7"/>
  <c r="S65" i="7"/>
  <c r="R65" i="7"/>
  <c r="Q65" i="7"/>
  <c r="P65" i="7"/>
  <c r="E65" i="7"/>
  <c r="U65" i="7" s="1"/>
  <c r="S64" i="7"/>
  <c r="R64" i="7"/>
  <c r="Q64" i="7"/>
  <c r="P64" i="7"/>
  <c r="E64" i="7"/>
  <c r="T64" i="7" s="1"/>
  <c r="S63" i="7"/>
  <c r="R63" i="7"/>
  <c r="Q63" i="7"/>
  <c r="P63" i="7"/>
  <c r="E63" i="7"/>
  <c r="S62" i="7"/>
  <c r="R62" i="7"/>
  <c r="Q62" i="7"/>
  <c r="P62" i="7"/>
  <c r="E62" i="7"/>
  <c r="S61" i="7"/>
  <c r="R61" i="7"/>
  <c r="Q61" i="7"/>
  <c r="P61" i="7"/>
  <c r="E61" i="7"/>
  <c r="V59" i="7"/>
  <c r="O59" i="7"/>
  <c r="N59" i="7"/>
  <c r="M59" i="7"/>
  <c r="S59" i="7" s="1"/>
  <c r="L59" i="7"/>
  <c r="R59" i="7" s="1"/>
  <c r="K59" i="7"/>
  <c r="J59" i="7"/>
  <c r="I59" i="7"/>
  <c r="H59" i="7"/>
  <c r="G59" i="7"/>
  <c r="F59" i="7"/>
  <c r="E59" i="7"/>
  <c r="C59" i="7"/>
  <c r="B59" i="7"/>
  <c r="S58" i="7"/>
  <c r="R58" i="7"/>
  <c r="Q58" i="7"/>
  <c r="P58" i="7"/>
  <c r="E58" i="7"/>
  <c r="S57" i="7"/>
  <c r="R57" i="7"/>
  <c r="Q57" i="7"/>
  <c r="P57" i="7"/>
  <c r="E57" i="7"/>
  <c r="U57" i="7" s="1"/>
  <c r="S56" i="7"/>
  <c r="R56" i="7"/>
  <c r="Q56" i="7"/>
  <c r="P56" i="7"/>
  <c r="E56" i="7"/>
  <c r="T56" i="7" s="1"/>
  <c r="S55" i="7"/>
  <c r="R55" i="7"/>
  <c r="Q55" i="7"/>
  <c r="P55" i="7"/>
  <c r="E55" i="7"/>
  <c r="W53" i="7"/>
  <c r="V53" i="7"/>
  <c r="O53" i="7"/>
  <c r="N53" i="7"/>
  <c r="M53" i="7"/>
  <c r="S53" i="7" s="1"/>
  <c r="L53" i="7"/>
  <c r="R53" i="7" s="1"/>
  <c r="K53" i="7"/>
  <c r="J53" i="7"/>
  <c r="I53" i="7"/>
  <c r="H53" i="7"/>
  <c r="G53" i="7"/>
  <c r="F53" i="7"/>
  <c r="C53" i="7"/>
  <c r="B53" i="7"/>
  <c r="S52" i="7"/>
  <c r="R52" i="7"/>
  <c r="Q52" i="7"/>
  <c r="P52" i="7"/>
  <c r="E52" i="7"/>
  <c r="U52" i="7" s="1"/>
  <c r="S51" i="7"/>
  <c r="R51" i="7"/>
  <c r="Q51" i="7"/>
  <c r="P51" i="7"/>
  <c r="E51" i="7"/>
  <c r="T51" i="7" s="1"/>
  <c r="S50" i="7"/>
  <c r="R50" i="7"/>
  <c r="Q50" i="7"/>
  <c r="P50" i="7"/>
  <c r="E50" i="7"/>
  <c r="T50" i="7" s="1"/>
  <c r="U49" i="7"/>
  <c r="T49" i="7"/>
  <c r="S49" i="7"/>
  <c r="R49" i="7"/>
  <c r="Q49" i="7"/>
  <c r="P49" i="7"/>
  <c r="E49" i="7"/>
  <c r="S48" i="7"/>
  <c r="R48" i="7"/>
  <c r="Q48" i="7"/>
  <c r="P48" i="7"/>
  <c r="E48" i="7"/>
  <c r="U48" i="7" s="1"/>
  <c r="S47" i="7"/>
  <c r="R47" i="7"/>
  <c r="Q47" i="7"/>
  <c r="P47" i="7"/>
  <c r="E47" i="7"/>
  <c r="T47" i="7" s="1"/>
  <c r="U46" i="7"/>
  <c r="S46" i="7"/>
  <c r="R46" i="7"/>
  <c r="Q46" i="7"/>
  <c r="P46" i="7"/>
  <c r="E46" i="7"/>
  <c r="T46" i="7" s="1"/>
  <c r="T45" i="7"/>
  <c r="S45" i="7"/>
  <c r="R45" i="7"/>
  <c r="Q45" i="7"/>
  <c r="P45" i="7"/>
  <c r="E45" i="7"/>
  <c r="U45" i="7" s="1"/>
  <c r="S44" i="7"/>
  <c r="R44" i="7"/>
  <c r="Q44" i="7"/>
  <c r="P44" i="7"/>
  <c r="E44" i="7"/>
  <c r="U44" i="7" s="1"/>
  <c r="S43" i="7"/>
  <c r="R43" i="7"/>
  <c r="Q43" i="7"/>
  <c r="P43" i="7"/>
  <c r="E43" i="7"/>
  <c r="U43" i="7" s="1"/>
  <c r="U42" i="7"/>
  <c r="S42" i="7"/>
  <c r="R42" i="7"/>
  <c r="Q42" i="7"/>
  <c r="P42" i="7"/>
  <c r="E42" i="7"/>
  <c r="T42" i="7" s="1"/>
  <c r="W40" i="7"/>
  <c r="V40" i="7"/>
  <c r="O40" i="7"/>
  <c r="N40" i="7"/>
  <c r="M40" i="7"/>
  <c r="S40" i="7" s="1"/>
  <c r="L40" i="7"/>
  <c r="K40" i="7"/>
  <c r="J40" i="7"/>
  <c r="I40" i="7"/>
  <c r="H40" i="7"/>
  <c r="G40" i="7"/>
  <c r="F40" i="7"/>
  <c r="C40" i="7"/>
  <c r="E40" i="7" s="1"/>
  <c r="B40" i="7"/>
  <c r="S39" i="7"/>
  <c r="R39" i="7"/>
  <c r="Q39" i="7"/>
  <c r="P39" i="7"/>
  <c r="E39" i="7"/>
  <c r="U39" i="7" s="1"/>
  <c r="S38" i="7"/>
  <c r="R38" i="7"/>
  <c r="Q38" i="7"/>
  <c r="P38" i="7"/>
  <c r="E38" i="7"/>
  <c r="T38" i="7" s="1"/>
  <c r="U37" i="7"/>
  <c r="S37" i="7"/>
  <c r="R37" i="7"/>
  <c r="Q37" i="7"/>
  <c r="P37" i="7"/>
  <c r="E37" i="7"/>
  <c r="T37" i="7" s="1"/>
  <c r="S36" i="7"/>
  <c r="R36" i="7"/>
  <c r="Q36" i="7"/>
  <c r="P36" i="7"/>
  <c r="E36" i="7"/>
  <c r="S35" i="7"/>
  <c r="R35" i="7"/>
  <c r="Q35" i="7"/>
  <c r="P35" i="7"/>
  <c r="E35" i="7"/>
  <c r="W33" i="7"/>
  <c r="V33" i="7"/>
  <c r="S33" i="7"/>
  <c r="O33" i="7"/>
  <c r="N33" i="7"/>
  <c r="R33" i="7" s="1"/>
  <c r="M33" i="7"/>
  <c r="L33" i="7"/>
  <c r="K33" i="7"/>
  <c r="J33" i="7"/>
  <c r="I33" i="7"/>
  <c r="H33" i="7"/>
  <c r="P33" i="7" s="1"/>
  <c r="G33" i="7"/>
  <c r="F33" i="7"/>
  <c r="C33" i="7"/>
  <c r="B33" i="7"/>
  <c r="S32" i="7"/>
  <c r="R32" i="7"/>
  <c r="Q32" i="7"/>
  <c r="P32" i="7"/>
  <c r="E32" i="7"/>
  <c r="T32" i="7" s="1"/>
  <c r="W30" i="7"/>
  <c r="V30" i="7"/>
  <c r="O30" i="7"/>
  <c r="N30" i="7"/>
  <c r="M30" i="7"/>
  <c r="S30" i="7" s="1"/>
  <c r="L30" i="7"/>
  <c r="R30" i="7" s="1"/>
  <c r="K30" i="7"/>
  <c r="J30" i="7"/>
  <c r="I30" i="7"/>
  <c r="H30" i="7"/>
  <c r="G30" i="7"/>
  <c r="F30" i="7"/>
  <c r="C30" i="7"/>
  <c r="B30" i="7"/>
  <c r="S29" i="7"/>
  <c r="R29" i="7"/>
  <c r="Q29" i="7"/>
  <c r="P29" i="7"/>
  <c r="E29" i="7"/>
  <c r="U29" i="7" s="1"/>
  <c r="S28" i="7"/>
  <c r="R28" i="7"/>
  <c r="Q28" i="7"/>
  <c r="P28" i="7"/>
  <c r="E28" i="7"/>
  <c r="T28" i="7" s="1"/>
  <c r="S27" i="7"/>
  <c r="R27" i="7"/>
  <c r="Q27" i="7"/>
  <c r="P27" i="7"/>
  <c r="E27" i="7"/>
  <c r="T27" i="7" s="1"/>
  <c r="U26" i="7"/>
  <c r="T26" i="7"/>
  <c r="S26" i="7"/>
  <c r="R26" i="7"/>
  <c r="Q26" i="7"/>
  <c r="P26" i="7"/>
  <c r="E26" i="7"/>
  <c r="W24" i="7"/>
  <c r="V24" i="7"/>
  <c r="S24" i="7"/>
  <c r="O24" i="7"/>
  <c r="N24" i="7"/>
  <c r="M24" i="7"/>
  <c r="L24" i="7"/>
  <c r="R24" i="7" s="1"/>
  <c r="K24" i="7"/>
  <c r="J24" i="7"/>
  <c r="I24" i="7"/>
  <c r="Q24" i="7" s="1"/>
  <c r="H24" i="7"/>
  <c r="P24" i="7" s="1"/>
  <c r="G24" i="7"/>
  <c r="F24" i="7"/>
  <c r="C24" i="7"/>
  <c r="B24" i="7"/>
  <c r="E24" i="7" s="1"/>
  <c r="S23" i="7"/>
  <c r="R23" i="7"/>
  <c r="Q23" i="7"/>
  <c r="P23" i="7"/>
  <c r="E23" i="7"/>
  <c r="T23" i="7" s="1"/>
  <c r="S22" i="7"/>
  <c r="R22" i="7"/>
  <c r="Q22" i="7"/>
  <c r="P22" i="7"/>
  <c r="E22" i="7"/>
  <c r="U21" i="7"/>
  <c r="S21" i="7"/>
  <c r="R21" i="7"/>
  <c r="Q21" i="7"/>
  <c r="P21" i="7"/>
  <c r="E21" i="7"/>
  <c r="T21" i="7" s="1"/>
  <c r="S20" i="7"/>
  <c r="R20" i="7"/>
  <c r="Q20" i="7"/>
  <c r="P20" i="7"/>
  <c r="E20" i="7"/>
  <c r="U20" i="7" s="1"/>
  <c r="S19" i="7"/>
  <c r="R19" i="7"/>
  <c r="Q19" i="7"/>
  <c r="P19" i="7"/>
  <c r="E19" i="7"/>
  <c r="T19" i="7" s="1"/>
  <c r="S18" i="7"/>
  <c r="R18" i="7"/>
  <c r="Q18" i="7"/>
  <c r="P18" i="7"/>
  <c r="E18" i="7"/>
  <c r="T18" i="7" s="1"/>
  <c r="U17" i="7"/>
  <c r="T17" i="7"/>
  <c r="S17" i="7"/>
  <c r="R17" i="7"/>
  <c r="Q17" i="7"/>
  <c r="P17" i="7"/>
  <c r="E17" i="7"/>
  <c r="W15" i="7"/>
  <c r="V15" i="7"/>
  <c r="S15" i="7"/>
  <c r="O15" i="7"/>
  <c r="N15" i="7"/>
  <c r="M15" i="7"/>
  <c r="L15" i="7"/>
  <c r="R15" i="7" s="1"/>
  <c r="K15" i="7"/>
  <c r="J15" i="7"/>
  <c r="I15" i="7"/>
  <c r="Q15" i="7" s="1"/>
  <c r="H15" i="7"/>
  <c r="P15" i="7" s="1"/>
  <c r="G15" i="7"/>
  <c r="F15" i="7"/>
  <c r="C15" i="7"/>
  <c r="B15" i="7"/>
  <c r="E15" i="7" s="1"/>
  <c r="S14" i="7"/>
  <c r="R14" i="7"/>
  <c r="Q14" i="7"/>
  <c r="P14" i="7"/>
  <c r="E14" i="7"/>
  <c r="T14" i="7" s="1"/>
  <c r="S13" i="7"/>
  <c r="R13" i="7"/>
  <c r="Q13" i="7"/>
  <c r="P13" i="7"/>
  <c r="E13" i="7"/>
  <c r="U12" i="7"/>
  <c r="S12" i="7"/>
  <c r="R12" i="7"/>
  <c r="Q12" i="7"/>
  <c r="P12" i="7"/>
  <c r="E12" i="7"/>
  <c r="T12" i="7" s="1"/>
  <c r="S11" i="7"/>
  <c r="R11" i="7"/>
  <c r="Q11" i="7"/>
  <c r="P11" i="7"/>
  <c r="E11" i="7"/>
  <c r="U11" i="7" s="1"/>
  <c r="S10" i="7"/>
  <c r="R10" i="7"/>
  <c r="Q10" i="7"/>
  <c r="P10" i="7"/>
  <c r="E10" i="7"/>
  <c r="T10" i="7" s="1"/>
  <c r="S9" i="7"/>
  <c r="R9" i="7"/>
  <c r="Q9" i="7"/>
  <c r="P9" i="7"/>
  <c r="E9" i="7"/>
  <c r="T9" i="7" s="1"/>
  <c r="U93" i="6"/>
  <c r="T93" i="6"/>
  <c r="S93" i="6"/>
  <c r="R93" i="6"/>
  <c r="Q93" i="6"/>
  <c r="P93" i="6"/>
  <c r="E93" i="6"/>
  <c r="S92" i="6"/>
  <c r="R92" i="6"/>
  <c r="Q92" i="6"/>
  <c r="P92" i="6"/>
  <c r="E92" i="6"/>
  <c r="U92" i="6" s="1"/>
  <c r="S91" i="6"/>
  <c r="R91" i="6"/>
  <c r="Q91" i="6"/>
  <c r="P91" i="6"/>
  <c r="E91" i="6"/>
  <c r="T91" i="6" s="1"/>
  <c r="U90" i="6"/>
  <c r="S90" i="6"/>
  <c r="R90" i="6"/>
  <c r="Q90" i="6"/>
  <c r="P90" i="6"/>
  <c r="E90" i="6"/>
  <c r="T90" i="6" s="1"/>
  <c r="T89" i="6"/>
  <c r="S89" i="6"/>
  <c r="R89" i="6"/>
  <c r="Q89" i="6"/>
  <c r="P89" i="6"/>
  <c r="E89" i="6"/>
  <c r="U89" i="6" s="1"/>
  <c r="S88" i="6"/>
  <c r="R88" i="6"/>
  <c r="Q88" i="6"/>
  <c r="P88" i="6"/>
  <c r="E88" i="6"/>
  <c r="U88" i="6" s="1"/>
  <c r="S87" i="6"/>
  <c r="R87" i="6"/>
  <c r="Q87" i="6"/>
  <c r="P87" i="6"/>
  <c r="E87" i="6"/>
  <c r="T87" i="6" s="1"/>
  <c r="U86" i="6"/>
  <c r="S86" i="6"/>
  <c r="R86" i="6"/>
  <c r="Q86" i="6"/>
  <c r="P86" i="6"/>
  <c r="E86" i="6"/>
  <c r="T86" i="6" s="1"/>
  <c r="W72" i="6"/>
  <c r="V72" i="6"/>
  <c r="O72" i="6"/>
  <c r="N72" i="6"/>
  <c r="M72" i="6"/>
  <c r="L72" i="6"/>
  <c r="K72" i="6"/>
  <c r="J72" i="6"/>
  <c r="I72" i="6"/>
  <c r="H72" i="6"/>
  <c r="G72" i="6"/>
  <c r="F72" i="6"/>
  <c r="C72" i="6"/>
  <c r="B72" i="6"/>
  <c r="W71" i="6"/>
  <c r="V71" i="6"/>
  <c r="O71" i="6"/>
  <c r="N71" i="6"/>
  <c r="M71" i="6"/>
  <c r="L71" i="6"/>
  <c r="R71" i="6" s="1"/>
  <c r="K71" i="6"/>
  <c r="J71" i="6"/>
  <c r="I71" i="6"/>
  <c r="H71" i="6"/>
  <c r="G71" i="6"/>
  <c r="F71" i="6"/>
  <c r="C71" i="6"/>
  <c r="B71" i="6"/>
  <c r="E71" i="6" s="1"/>
  <c r="W70" i="6"/>
  <c r="V70" i="6"/>
  <c r="O70" i="6"/>
  <c r="N70" i="6"/>
  <c r="M70" i="6"/>
  <c r="L70" i="6"/>
  <c r="K70" i="6"/>
  <c r="J70" i="6"/>
  <c r="I70" i="6"/>
  <c r="H70" i="6"/>
  <c r="G70" i="6"/>
  <c r="F70" i="6"/>
  <c r="C70" i="6"/>
  <c r="B70" i="6"/>
  <c r="S69" i="6"/>
  <c r="R69" i="6"/>
  <c r="Q69" i="6"/>
  <c r="U69" i="6" s="1"/>
  <c r="P69" i="6"/>
  <c r="E69" i="6"/>
  <c r="W67" i="6"/>
  <c r="V67" i="6"/>
  <c r="O67" i="6"/>
  <c r="N67" i="6"/>
  <c r="M67" i="6"/>
  <c r="S67" i="6" s="1"/>
  <c r="L67" i="6"/>
  <c r="K67" i="6"/>
  <c r="J67" i="6"/>
  <c r="I67" i="6"/>
  <c r="H67" i="6"/>
  <c r="G67" i="6"/>
  <c r="F67" i="6"/>
  <c r="C67" i="6"/>
  <c r="E67" i="6" s="1"/>
  <c r="B67" i="6"/>
  <c r="W66" i="6"/>
  <c r="V66" i="6"/>
  <c r="O66" i="6"/>
  <c r="N66" i="6"/>
  <c r="M66" i="6"/>
  <c r="S66" i="6" s="1"/>
  <c r="L66" i="6"/>
  <c r="R66" i="6" s="1"/>
  <c r="K66" i="6"/>
  <c r="J66" i="6"/>
  <c r="I66" i="6"/>
  <c r="H66" i="6"/>
  <c r="G66" i="6"/>
  <c r="F66" i="6"/>
  <c r="C66" i="6"/>
  <c r="B66" i="6"/>
  <c r="E66" i="6" s="1"/>
  <c r="S65" i="6"/>
  <c r="R65" i="6"/>
  <c r="Q65" i="6"/>
  <c r="P65" i="6"/>
  <c r="E65" i="6"/>
  <c r="T65" i="6" s="1"/>
  <c r="U64" i="6"/>
  <c r="S64" i="6"/>
  <c r="R64" i="6"/>
  <c r="Q64" i="6"/>
  <c r="P64" i="6"/>
  <c r="E64" i="6"/>
  <c r="T64" i="6" s="1"/>
  <c r="U63" i="6"/>
  <c r="T63" i="6"/>
  <c r="S63" i="6"/>
  <c r="R63" i="6"/>
  <c r="Q63" i="6"/>
  <c r="P63" i="6"/>
  <c r="E63" i="6"/>
  <c r="S62" i="6"/>
  <c r="R62" i="6"/>
  <c r="Q62" i="6"/>
  <c r="P62" i="6"/>
  <c r="E62" i="6"/>
  <c r="U62" i="6" s="1"/>
  <c r="S61" i="6"/>
  <c r="R61" i="6"/>
  <c r="Q61" i="6"/>
  <c r="P61" i="6"/>
  <c r="E61" i="6"/>
  <c r="U61" i="6" s="1"/>
  <c r="V59" i="6"/>
  <c r="O59" i="6"/>
  <c r="N59" i="6"/>
  <c r="M59" i="6"/>
  <c r="S59" i="6" s="1"/>
  <c r="L59" i="6"/>
  <c r="R59" i="6" s="1"/>
  <c r="K59" i="6"/>
  <c r="J59" i="6"/>
  <c r="I59" i="6"/>
  <c r="H59" i="6"/>
  <c r="G59" i="6"/>
  <c r="F59" i="6"/>
  <c r="C59" i="6"/>
  <c r="E59" i="6" s="1"/>
  <c r="B59" i="6"/>
  <c r="S58" i="6"/>
  <c r="R58" i="6"/>
  <c r="Q58" i="6"/>
  <c r="P58" i="6"/>
  <c r="E58" i="6"/>
  <c r="U58" i="6" s="1"/>
  <c r="S57" i="6"/>
  <c r="R57" i="6"/>
  <c r="Q57" i="6"/>
  <c r="P57" i="6"/>
  <c r="E57" i="6"/>
  <c r="T57" i="6" s="1"/>
  <c r="S56" i="6"/>
  <c r="R56" i="6"/>
  <c r="Q56" i="6"/>
  <c r="P56" i="6"/>
  <c r="E56" i="6"/>
  <c r="T56" i="6" s="1"/>
  <c r="S55" i="6"/>
  <c r="R55" i="6"/>
  <c r="Q55" i="6"/>
  <c r="P55" i="6"/>
  <c r="E55" i="6"/>
  <c r="W53" i="6"/>
  <c r="V53" i="6"/>
  <c r="O53" i="6"/>
  <c r="N53" i="6"/>
  <c r="M53" i="6"/>
  <c r="S53" i="6" s="1"/>
  <c r="L53" i="6"/>
  <c r="R53" i="6" s="1"/>
  <c r="K53" i="6"/>
  <c r="J53" i="6"/>
  <c r="I53" i="6"/>
  <c r="H53" i="6"/>
  <c r="G53" i="6"/>
  <c r="F53" i="6"/>
  <c r="C53" i="6"/>
  <c r="B53" i="6"/>
  <c r="E53" i="6" s="1"/>
  <c r="S52" i="6"/>
  <c r="R52" i="6"/>
  <c r="Q52" i="6"/>
  <c r="P52" i="6"/>
  <c r="E52" i="6"/>
  <c r="T52" i="6" s="1"/>
  <c r="S51" i="6"/>
  <c r="R51" i="6"/>
  <c r="Q51" i="6"/>
  <c r="P51" i="6"/>
  <c r="E51" i="6"/>
  <c r="T51" i="6" s="1"/>
  <c r="S50" i="6"/>
  <c r="R50" i="6"/>
  <c r="Q50" i="6"/>
  <c r="P50" i="6"/>
  <c r="E50" i="6"/>
  <c r="U50" i="6" s="1"/>
  <c r="S49" i="6"/>
  <c r="R49" i="6"/>
  <c r="Q49" i="6"/>
  <c r="P49" i="6"/>
  <c r="E49" i="6"/>
  <c r="U49" i="6" s="1"/>
  <c r="S48" i="6"/>
  <c r="R48" i="6"/>
  <c r="Q48" i="6"/>
  <c r="P48" i="6"/>
  <c r="E48" i="6"/>
  <c r="T48" i="6" s="1"/>
  <c r="S47" i="6"/>
  <c r="R47" i="6"/>
  <c r="Q47" i="6"/>
  <c r="P47" i="6"/>
  <c r="E47" i="6"/>
  <c r="T47" i="6" s="1"/>
  <c r="S46" i="6"/>
  <c r="R46" i="6"/>
  <c r="Q46" i="6"/>
  <c r="P46" i="6"/>
  <c r="E46" i="6"/>
  <c r="S45" i="6"/>
  <c r="R45" i="6"/>
  <c r="Q45" i="6"/>
  <c r="P45" i="6"/>
  <c r="E45" i="6"/>
  <c r="U45" i="6" s="1"/>
  <c r="S44" i="6"/>
  <c r="R44" i="6"/>
  <c r="Q44" i="6"/>
  <c r="P44" i="6"/>
  <c r="E44" i="6"/>
  <c r="S43" i="6"/>
  <c r="R43" i="6"/>
  <c r="Q43" i="6"/>
  <c r="P43" i="6"/>
  <c r="E43" i="6"/>
  <c r="S42" i="6"/>
  <c r="R42" i="6"/>
  <c r="Q42" i="6"/>
  <c r="P42" i="6"/>
  <c r="E42" i="6"/>
  <c r="W40" i="6"/>
  <c r="V40" i="6"/>
  <c r="S40" i="6"/>
  <c r="O40" i="6"/>
  <c r="N40" i="6"/>
  <c r="M40" i="6"/>
  <c r="L40" i="6"/>
  <c r="R40" i="6" s="1"/>
  <c r="K40" i="6"/>
  <c r="J40" i="6"/>
  <c r="I40" i="6"/>
  <c r="H40" i="6"/>
  <c r="G40" i="6"/>
  <c r="F40" i="6"/>
  <c r="C40" i="6"/>
  <c r="B40" i="6"/>
  <c r="E40" i="6" s="1"/>
  <c r="S39" i="6"/>
  <c r="R39" i="6"/>
  <c r="Q39" i="6"/>
  <c r="P39" i="6"/>
  <c r="E39" i="6"/>
  <c r="T39" i="6" s="1"/>
  <c r="S38" i="6"/>
  <c r="R38" i="6"/>
  <c r="Q38" i="6"/>
  <c r="P38" i="6"/>
  <c r="E38" i="6"/>
  <c r="T38" i="6" s="1"/>
  <c r="S37" i="6"/>
  <c r="R37" i="6"/>
  <c r="Q37" i="6"/>
  <c r="P37" i="6"/>
  <c r="E37" i="6"/>
  <c r="S36" i="6"/>
  <c r="R36" i="6"/>
  <c r="Q36" i="6"/>
  <c r="P36" i="6"/>
  <c r="E36" i="6"/>
  <c r="U36" i="6" s="1"/>
  <c r="S35" i="6"/>
  <c r="R35" i="6"/>
  <c r="Q35" i="6"/>
  <c r="P35" i="6"/>
  <c r="E35" i="6"/>
  <c r="U35" i="6" s="1"/>
  <c r="W33" i="6"/>
  <c r="V33" i="6"/>
  <c r="O33" i="6"/>
  <c r="N33" i="6"/>
  <c r="M33" i="6"/>
  <c r="S33" i="6" s="1"/>
  <c r="L33" i="6"/>
  <c r="K33" i="6"/>
  <c r="J33" i="6"/>
  <c r="I33" i="6"/>
  <c r="H33" i="6"/>
  <c r="G33" i="6"/>
  <c r="F33" i="6"/>
  <c r="C33" i="6"/>
  <c r="E33" i="6" s="1"/>
  <c r="B33" i="6"/>
  <c r="S32" i="6"/>
  <c r="R32" i="6"/>
  <c r="Q32" i="6"/>
  <c r="P32" i="6"/>
  <c r="E32" i="6"/>
  <c r="W30" i="6"/>
  <c r="V30" i="6"/>
  <c r="O30" i="6"/>
  <c r="N30" i="6"/>
  <c r="M30" i="6"/>
  <c r="S30" i="6" s="1"/>
  <c r="L30" i="6"/>
  <c r="R30" i="6" s="1"/>
  <c r="K30" i="6"/>
  <c r="J30" i="6"/>
  <c r="I30" i="6"/>
  <c r="Q30" i="6" s="1"/>
  <c r="H30" i="6"/>
  <c r="G30" i="6"/>
  <c r="F30" i="6"/>
  <c r="C30" i="6"/>
  <c r="B30" i="6"/>
  <c r="E30" i="6" s="1"/>
  <c r="S29" i="6"/>
  <c r="R29" i="6"/>
  <c r="Q29" i="6"/>
  <c r="P29" i="6"/>
  <c r="E29" i="6"/>
  <c r="T29" i="6" s="1"/>
  <c r="S28" i="6"/>
  <c r="R28" i="6"/>
  <c r="Q28" i="6"/>
  <c r="P28" i="6"/>
  <c r="E28" i="6"/>
  <c r="S27" i="6"/>
  <c r="R27" i="6"/>
  <c r="Q27" i="6"/>
  <c r="P27" i="6"/>
  <c r="E27" i="6"/>
  <c r="S26" i="6"/>
  <c r="R26" i="6"/>
  <c r="Q26" i="6"/>
  <c r="P26" i="6"/>
  <c r="E26" i="6"/>
  <c r="U26" i="6" s="1"/>
  <c r="W24" i="6"/>
  <c r="V24" i="6"/>
  <c r="S24" i="6"/>
  <c r="R24" i="6"/>
  <c r="O24" i="6"/>
  <c r="N24" i="6"/>
  <c r="M24" i="6"/>
  <c r="L24" i="6"/>
  <c r="K24" i="6"/>
  <c r="J24" i="6"/>
  <c r="I24" i="6"/>
  <c r="Q24" i="6" s="1"/>
  <c r="H24" i="6"/>
  <c r="P24" i="6" s="1"/>
  <c r="G24" i="6"/>
  <c r="F24" i="6"/>
  <c r="C24" i="6"/>
  <c r="B24" i="6"/>
  <c r="E24" i="6" s="1"/>
  <c r="S23" i="6"/>
  <c r="R23" i="6"/>
  <c r="Q23" i="6"/>
  <c r="P23" i="6"/>
  <c r="E23" i="6"/>
  <c r="T23" i="6" s="1"/>
  <c r="S22" i="6"/>
  <c r="R22" i="6"/>
  <c r="Q22" i="6"/>
  <c r="P22" i="6"/>
  <c r="E22" i="6"/>
  <c r="U22" i="6" s="1"/>
  <c r="S21" i="6"/>
  <c r="R21" i="6"/>
  <c r="Q21" i="6"/>
  <c r="P21" i="6"/>
  <c r="E21" i="6"/>
  <c r="U21" i="6" s="1"/>
  <c r="S20" i="6"/>
  <c r="R20" i="6"/>
  <c r="Q20" i="6"/>
  <c r="P20" i="6"/>
  <c r="E20" i="6"/>
  <c r="T20" i="6" s="1"/>
  <c r="S19" i="6"/>
  <c r="R19" i="6"/>
  <c r="Q19" i="6"/>
  <c r="P19" i="6"/>
  <c r="E19" i="6"/>
  <c r="T19" i="6" s="1"/>
  <c r="S18" i="6"/>
  <c r="R18" i="6"/>
  <c r="Q18" i="6"/>
  <c r="P18" i="6"/>
  <c r="E18" i="6"/>
  <c r="S17" i="6"/>
  <c r="R17" i="6"/>
  <c r="Q17" i="6"/>
  <c r="P17" i="6"/>
  <c r="E17" i="6"/>
  <c r="U17" i="6" s="1"/>
  <c r="W15" i="6"/>
  <c r="V15" i="6"/>
  <c r="R15" i="6"/>
  <c r="O15" i="6"/>
  <c r="S15" i="6" s="1"/>
  <c r="N15" i="6"/>
  <c r="M15" i="6"/>
  <c r="L15" i="6"/>
  <c r="K15" i="6"/>
  <c r="J15" i="6"/>
  <c r="I15" i="6"/>
  <c r="H15" i="6"/>
  <c r="P15" i="6" s="1"/>
  <c r="G15" i="6"/>
  <c r="F15" i="6"/>
  <c r="C15" i="6"/>
  <c r="B15" i="6"/>
  <c r="U14" i="6"/>
  <c r="S14" i="6"/>
  <c r="R14" i="6"/>
  <c r="Q14" i="6"/>
  <c r="P14" i="6"/>
  <c r="E14" i="6"/>
  <c r="T14" i="6" s="1"/>
  <c r="S13" i="6"/>
  <c r="R13" i="6"/>
  <c r="Q13" i="6"/>
  <c r="P13" i="6"/>
  <c r="E13" i="6"/>
  <c r="S12" i="6"/>
  <c r="R12" i="6"/>
  <c r="Q12" i="6"/>
  <c r="P12" i="6"/>
  <c r="E12" i="6"/>
  <c r="U12" i="6" s="1"/>
  <c r="S11" i="6"/>
  <c r="R11" i="6"/>
  <c r="Q11" i="6"/>
  <c r="P11" i="6"/>
  <c r="E11" i="6"/>
  <c r="T11" i="6" s="1"/>
  <c r="S10" i="6"/>
  <c r="R10" i="6"/>
  <c r="Q10" i="6"/>
  <c r="P10" i="6"/>
  <c r="E10" i="6"/>
  <c r="T10" i="6" s="1"/>
  <c r="U9" i="6"/>
  <c r="S9" i="6"/>
  <c r="R9" i="6"/>
  <c r="Q9" i="6"/>
  <c r="P9" i="6"/>
  <c r="E9" i="6"/>
  <c r="T9" i="6" s="1"/>
  <c r="S93" i="5"/>
  <c r="R93" i="5"/>
  <c r="Q93" i="5"/>
  <c r="P93" i="5"/>
  <c r="E93" i="5"/>
  <c r="U93" i="5" s="1"/>
  <c r="S92" i="5"/>
  <c r="R92" i="5"/>
  <c r="Q92" i="5"/>
  <c r="P92" i="5"/>
  <c r="E92" i="5"/>
  <c r="T92" i="5" s="1"/>
  <c r="S91" i="5"/>
  <c r="R91" i="5"/>
  <c r="Q91" i="5"/>
  <c r="P91" i="5"/>
  <c r="E91" i="5"/>
  <c r="T91" i="5" s="1"/>
  <c r="U90" i="5"/>
  <c r="T90" i="5"/>
  <c r="S90" i="5"/>
  <c r="R90" i="5"/>
  <c r="Q90" i="5"/>
  <c r="P90" i="5"/>
  <c r="E90" i="5"/>
  <c r="S89" i="5"/>
  <c r="R89" i="5"/>
  <c r="Q89" i="5"/>
  <c r="P89" i="5"/>
  <c r="E89" i="5"/>
  <c r="U89" i="5" s="1"/>
  <c r="S88" i="5"/>
  <c r="R88" i="5"/>
  <c r="Q88" i="5"/>
  <c r="P88" i="5"/>
  <c r="E88" i="5"/>
  <c r="T88" i="5" s="1"/>
  <c r="U87" i="5"/>
  <c r="S87" i="5"/>
  <c r="R87" i="5"/>
  <c r="Q87" i="5"/>
  <c r="P87" i="5"/>
  <c r="E87" i="5"/>
  <c r="T87" i="5" s="1"/>
  <c r="U86" i="5"/>
  <c r="T86" i="5"/>
  <c r="S86" i="5"/>
  <c r="R86" i="5"/>
  <c r="Q86" i="5"/>
  <c r="P86" i="5"/>
  <c r="E86" i="5"/>
  <c r="W72" i="5"/>
  <c r="V72" i="5"/>
  <c r="O72" i="5"/>
  <c r="N72" i="5"/>
  <c r="M72" i="5"/>
  <c r="S72" i="5" s="1"/>
  <c r="L72" i="5"/>
  <c r="K72" i="5"/>
  <c r="J72" i="5"/>
  <c r="I72" i="5"/>
  <c r="H72" i="5"/>
  <c r="G72" i="5"/>
  <c r="F72" i="5"/>
  <c r="C72" i="5"/>
  <c r="B72" i="5"/>
  <c r="W71" i="5"/>
  <c r="V71" i="5"/>
  <c r="O71" i="5"/>
  <c r="N71" i="5"/>
  <c r="M71" i="5"/>
  <c r="S71" i="5" s="1"/>
  <c r="L71" i="5"/>
  <c r="R71" i="5" s="1"/>
  <c r="K71" i="5"/>
  <c r="J71" i="5"/>
  <c r="I71" i="5"/>
  <c r="H71" i="5"/>
  <c r="G71" i="5"/>
  <c r="F71" i="5"/>
  <c r="C71" i="5"/>
  <c r="B71" i="5"/>
  <c r="E71" i="5" s="1"/>
  <c r="W70" i="5"/>
  <c r="V70" i="5"/>
  <c r="O70" i="5"/>
  <c r="N70" i="5"/>
  <c r="M70" i="5"/>
  <c r="S70" i="5" s="1"/>
  <c r="L70" i="5"/>
  <c r="R70" i="5" s="1"/>
  <c r="K70" i="5"/>
  <c r="J70" i="5"/>
  <c r="I70" i="5"/>
  <c r="H70" i="5"/>
  <c r="G70" i="5"/>
  <c r="F70" i="5"/>
  <c r="E70" i="5"/>
  <c r="C70" i="5"/>
  <c r="B70" i="5"/>
  <c r="S69" i="5"/>
  <c r="R69" i="5"/>
  <c r="Q69" i="5"/>
  <c r="P69" i="5"/>
  <c r="E69" i="5"/>
  <c r="U69" i="5" s="1"/>
  <c r="W67" i="5"/>
  <c r="V67" i="5"/>
  <c r="O67" i="5"/>
  <c r="N67" i="5"/>
  <c r="M67" i="5"/>
  <c r="S67" i="5" s="1"/>
  <c r="L67" i="5"/>
  <c r="K67" i="5"/>
  <c r="J67" i="5"/>
  <c r="I67" i="5"/>
  <c r="H67" i="5"/>
  <c r="G67" i="5"/>
  <c r="F67" i="5"/>
  <c r="C67" i="5"/>
  <c r="B67" i="5"/>
  <c r="W66" i="5"/>
  <c r="V66" i="5"/>
  <c r="O66" i="5"/>
  <c r="N66" i="5"/>
  <c r="M66" i="5"/>
  <c r="S66" i="5" s="1"/>
  <c r="L66" i="5"/>
  <c r="R66" i="5" s="1"/>
  <c r="K66" i="5"/>
  <c r="J66" i="5"/>
  <c r="I66" i="5"/>
  <c r="H66" i="5"/>
  <c r="G66" i="5"/>
  <c r="F66" i="5"/>
  <c r="C66" i="5"/>
  <c r="B66" i="5"/>
  <c r="E66" i="5" s="1"/>
  <c r="S65" i="5"/>
  <c r="R65" i="5"/>
  <c r="Q65" i="5"/>
  <c r="P65" i="5"/>
  <c r="E65" i="5"/>
  <c r="T65" i="5" s="1"/>
  <c r="U64" i="5"/>
  <c r="T64" i="5"/>
  <c r="S64" i="5"/>
  <c r="R64" i="5"/>
  <c r="Q64" i="5"/>
  <c r="P64" i="5"/>
  <c r="E64" i="5"/>
  <c r="S63" i="5"/>
  <c r="R63" i="5"/>
  <c r="Q63" i="5"/>
  <c r="P63" i="5"/>
  <c r="E63" i="5"/>
  <c r="U63" i="5" s="1"/>
  <c r="S62" i="5"/>
  <c r="R62" i="5"/>
  <c r="Q62" i="5"/>
  <c r="P62" i="5"/>
  <c r="E62" i="5"/>
  <c r="T62" i="5" s="1"/>
  <c r="U61" i="5"/>
  <c r="S61" i="5"/>
  <c r="R61" i="5"/>
  <c r="Q61" i="5"/>
  <c r="P61" i="5"/>
  <c r="E61" i="5"/>
  <c r="T61" i="5" s="1"/>
  <c r="V59" i="5"/>
  <c r="S59" i="5"/>
  <c r="O59" i="5"/>
  <c r="N59" i="5"/>
  <c r="M59" i="5"/>
  <c r="L59" i="5"/>
  <c r="R59" i="5" s="1"/>
  <c r="K59" i="5"/>
  <c r="J59" i="5"/>
  <c r="I59" i="5"/>
  <c r="H59" i="5"/>
  <c r="G59" i="5"/>
  <c r="F59" i="5"/>
  <c r="C59" i="5"/>
  <c r="B59" i="5"/>
  <c r="E59" i="5" s="1"/>
  <c r="S58" i="5"/>
  <c r="R58" i="5"/>
  <c r="Q58" i="5"/>
  <c r="P58" i="5"/>
  <c r="E58" i="5"/>
  <c r="T58" i="5" s="1"/>
  <c r="S57" i="5"/>
  <c r="R57" i="5"/>
  <c r="Q57" i="5"/>
  <c r="P57" i="5"/>
  <c r="E57" i="5"/>
  <c r="T57" i="5" s="1"/>
  <c r="U56" i="5"/>
  <c r="T56" i="5"/>
  <c r="S56" i="5"/>
  <c r="R56" i="5"/>
  <c r="Q56" i="5"/>
  <c r="P56" i="5"/>
  <c r="E56" i="5"/>
  <c r="S55" i="5"/>
  <c r="R55" i="5"/>
  <c r="Q55" i="5"/>
  <c r="P55" i="5"/>
  <c r="E55" i="5"/>
  <c r="U55" i="5" s="1"/>
  <c r="W53" i="5"/>
  <c r="V53" i="5"/>
  <c r="O53" i="5"/>
  <c r="N53" i="5"/>
  <c r="M53" i="5"/>
  <c r="S53" i="5" s="1"/>
  <c r="L53" i="5"/>
  <c r="R53" i="5" s="1"/>
  <c r="K53" i="5"/>
  <c r="J53" i="5"/>
  <c r="I53" i="5"/>
  <c r="H53" i="5"/>
  <c r="G53" i="5"/>
  <c r="F53" i="5"/>
  <c r="C53" i="5"/>
  <c r="B53" i="5"/>
  <c r="S52" i="5"/>
  <c r="R52" i="5"/>
  <c r="Q52" i="5"/>
  <c r="P52" i="5"/>
  <c r="E52" i="5"/>
  <c r="T52" i="5" s="1"/>
  <c r="U51" i="5"/>
  <c r="T51" i="5"/>
  <c r="S51" i="5"/>
  <c r="R51" i="5"/>
  <c r="Q51" i="5"/>
  <c r="P51" i="5"/>
  <c r="E51" i="5"/>
  <c r="S50" i="5"/>
  <c r="R50" i="5"/>
  <c r="Q50" i="5"/>
  <c r="P50" i="5"/>
  <c r="E50" i="5"/>
  <c r="U50" i="5" s="1"/>
  <c r="S49" i="5"/>
  <c r="R49" i="5"/>
  <c r="Q49" i="5"/>
  <c r="P49" i="5"/>
  <c r="E49" i="5"/>
  <c r="T49" i="5" s="1"/>
  <c r="U48" i="5"/>
  <c r="S48" i="5"/>
  <c r="R48" i="5"/>
  <c r="Q48" i="5"/>
  <c r="P48" i="5"/>
  <c r="E48" i="5"/>
  <c r="T48" i="5" s="1"/>
  <c r="U47" i="5"/>
  <c r="T47" i="5"/>
  <c r="S47" i="5"/>
  <c r="R47" i="5"/>
  <c r="Q47" i="5"/>
  <c r="P47" i="5"/>
  <c r="E47" i="5"/>
  <c r="S46" i="5"/>
  <c r="R46" i="5"/>
  <c r="Q46" i="5"/>
  <c r="P46" i="5"/>
  <c r="E46" i="5"/>
  <c r="U46" i="5" s="1"/>
  <c r="S45" i="5"/>
  <c r="R45" i="5"/>
  <c r="Q45" i="5"/>
  <c r="P45" i="5"/>
  <c r="E45" i="5"/>
  <c r="T45" i="5" s="1"/>
  <c r="U44" i="5"/>
  <c r="S44" i="5"/>
  <c r="R44" i="5"/>
  <c r="Q44" i="5"/>
  <c r="P44" i="5"/>
  <c r="E44" i="5"/>
  <c r="T44" i="5" s="1"/>
  <c r="U43" i="5"/>
  <c r="T43" i="5"/>
  <c r="S43" i="5"/>
  <c r="R43" i="5"/>
  <c r="Q43" i="5"/>
  <c r="P43" i="5"/>
  <c r="E43" i="5"/>
  <c r="S42" i="5"/>
  <c r="R42" i="5"/>
  <c r="Q42" i="5"/>
  <c r="P42" i="5"/>
  <c r="E42" i="5"/>
  <c r="U42" i="5" s="1"/>
  <c r="W40" i="5"/>
  <c r="V40" i="5"/>
  <c r="O40" i="5"/>
  <c r="N40" i="5"/>
  <c r="M40" i="5"/>
  <c r="S40" i="5" s="1"/>
  <c r="L40" i="5"/>
  <c r="R40" i="5" s="1"/>
  <c r="K40" i="5"/>
  <c r="J40" i="5"/>
  <c r="I40" i="5"/>
  <c r="H40" i="5"/>
  <c r="G40" i="5"/>
  <c r="F40" i="5"/>
  <c r="C40" i="5"/>
  <c r="B40" i="5"/>
  <c r="E40" i="5" s="1"/>
  <c r="S39" i="5"/>
  <c r="R39" i="5"/>
  <c r="Q39" i="5"/>
  <c r="P39" i="5"/>
  <c r="E39" i="5"/>
  <c r="T39" i="5" s="1"/>
  <c r="U38" i="5"/>
  <c r="T38" i="5"/>
  <c r="S38" i="5"/>
  <c r="R38" i="5"/>
  <c r="Q38" i="5"/>
  <c r="P38" i="5"/>
  <c r="E38" i="5"/>
  <c r="S37" i="5"/>
  <c r="R37" i="5"/>
  <c r="Q37" i="5"/>
  <c r="P37" i="5"/>
  <c r="E37" i="5"/>
  <c r="U37" i="5" s="1"/>
  <c r="S36" i="5"/>
  <c r="R36" i="5"/>
  <c r="Q36" i="5"/>
  <c r="P36" i="5"/>
  <c r="E36" i="5"/>
  <c r="T36" i="5" s="1"/>
  <c r="U35" i="5"/>
  <c r="S35" i="5"/>
  <c r="R35" i="5"/>
  <c r="Q35" i="5"/>
  <c r="P35" i="5"/>
  <c r="E35" i="5"/>
  <c r="T35" i="5" s="1"/>
  <c r="W33" i="5"/>
  <c r="V33" i="5"/>
  <c r="O33" i="5"/>
  <c r="N33" i="5"/>
  <c r="M33" i="5"/>
  <c r="S33" i="5" s="1"/>
  <c r="L33" i="5"/>
  <c r="R33" i="5" s="1"/>
  <c r="K33" i="5"/>
  <c r="J33" i="5"/>
  <c r="I33" i="5"/>
  <c r="H33" i="5"/>
  <c r="P33" i="5" s="1"/>
  <c r="G33" i="5"/>
  <c r="F33" i="5"/>
  <c r="C33" i="5"/>
  <c r="B33" i="5"/>
  <c r="S32" i="5"/>
  <c r="R32" i="5"/>
  <c r="Q32" i="5"/>
  <c r="P32" i="5"/>
  <c r="E32" i="5"/>
  <c r="U32" i="5" s="1"/>
  <c r="W30" i="5"/>
  <c r="V30" i="5"/>
  <c r="O30" i="5"/>
  <c r="N30" i="5"/>
  <c r="M30" i="5"/>
  <c r="S30" i="5" s="1"/>
  <c r="L30" i="5"/>
  <c r="K30" i="5"/>
  <c r="J30" i="5"/>
  <c r="I30" i="5"/>
  <c r="H30" i="5"/>
  <c r="G30" i="5"/>
  <c r="F30" i="5"/>
  <c r="C30" i="5"/>
  <c r="B30" i="5"/>
  <c r="E30" i="5" s="1"/>
  <c r="S29" i="5"/>
  <c r="R29" i="5"/>
  <c r="Q29" i="5"/>
  <c r="P29" i="5"/>
  <c r="E29" i="5"/>
  <c r="T29" i="5" s="1"/>
  <c r="U28" i="5"/>
  <c r="T28" i="5"/>
  <c r="S28" i="5"/>
  <c r="R28" i="5"/>
  <c r="Q28" i="5"/>
  <c r="P28" i="5"/>
  <c r="E28" i="5"/>
  <c r="S27" i="5"/>
  <c r="R27" i="5"/>
  <c r="Q27" i="5"/>
  <c r="P27" i="5"/>
  <c r="E27" i="5"/>
  <c r="U27" i="5" s="1"/>
  <c r="S26" i="5"/>
  <c r="R26" i="5"/>
  <c r="Q26" i="5"/>
  <c r="P26" i="5"/>
  <c r="E26" i="5"/>
  <c r="T26" i="5" s="1"/>
  <c r="W24" i="5"/>
  <c r="V24" i="5"/>
  <c r="R24" i="5"/>
  <c r="O24" i="5"/>
  <c r="N24" i="5"/>
  <c r="M24" i="5"/>
  <c r="S24" i="5" s="1"/>
  <c r="L24" i="5"/>
  <c r="K24" i="5"/>
  <c r="J24" i="5"/>
  <c r="I24" i="5"/>
  <c r="Q24" i="5" s="1"/>
  <c r="H24" i="5"/>
  <c r="P24" i="5" s="1"/>
  <c r="G24" i="5"/>
  <c r="F24" i="5"/>
  <c r="C24" i="5"/>
  <c r="B24" i="5"/>
  <c r="E24" i="5" s="1"/>
  <c r="U23" i="5"/>
  <c r="T23" i="5"/>
  <c r="S23" i="5"/>
  <c r="R23" i="5"/>
  <c r="Q23" i="5"/>
  <c r="P23" i="5"/>
  <c r="E23" i="5"/>
  <c r="S22" i="5"/>
  <c r="R22" i="5"/>
  <c r="Q22" i="5"/>
  <c r="P22" i="5"/>
  <c r="E22" i="5"/>
  <c r="U22" i="5" s="1"/>
  <c r="S21" i="5"/>
  <c r="R21" i="5"/>
  <c r="Q21" i="5"/>
  <c r="P21" i="5"/>
  <c r="E21" i="5"/>
  <c r="T21" i="5" s="1"/>
  <c r="U20" i="5"/>
  <c r="S20" i="5"/>
  <c r="R20" i="5"/>
  <c r="Q20" i="5"/>
  <c r="P20" i="5"/>
  <c r="E20" i="5"/>
  <c r="T20" i="5" s="1"/>
  <c r="S19" i="5"/>
  <c r="R19" i="5"/>
  <c r="Q19" i="5"/>
  <c r="U19" i="5" s="1"/>
  <c r="P19" i="5"/>
  <c r="T19" i="5" s="1"/>
  <c r="E19" i="5"/>
  <c r="S18" i="5"/>
  <c r="R18" i="5"/>
  <c r="Q18" i="5"/>
  <c r="P18" i="5"/>
  <c r="E18" i="5"/>
  <c r="U18" i="5" s="1"/>
  <c r="S17" i="5"/>
  <c r="R17" i="5"/>
  <c r="Q17" i="5"/>
  <c r="P17" i="5"/>
  <c r="E17" i="5"/>
  <c r="T17" i="5" s="1"/>
  <c r="W15" i="5"/>
  <c r="V15" i="5"/>
  <c r="O15" i="5"/>
  <c r="N15" i="5"/>
  <c r="R15" i="5" s="1"/>
  <c r="M15" i="5"/>
  <c r="S15" i="5" s="1"/>
  <c r="L15" i="5"/>
  <c r="K15" i="5"/>
  <c r="J15" i="5"/>
  <c r="I15" i="5"/>
  <c r="H15" i="5"/>
  <c r="G15" i="5"/>
  <c r="F15" i="5"/>
  <c r="E15" i="5"/>
  <c r="C15" i="5"/>
  <c r="B15" i="5"/>
  <c r="U14" i="5"/>
  <c r="T14" i="5"/>
  <c r="S14" i="5"/>
  <c r="R14" i="5"/>
  <c r="Q14" i="5"/>
  <c r="P14" i="5"/>
  <c r="E14" i="5"/>
  <c r="S13" i="5"/>
  <c r="R13" i="5"/>
  <c r="Q13" i="5"/>
  <c r="P13" i="5"/>
  <c r="E13" i="5"/>
  <c r="U13" i="5" s="1"/>
  <c r="S12" i="5"/>
  <c r="R12" i="5"/>
  <c r="Q12" i="5"/>
  <c r="P12" i="5"/>
  <c r="E12" i="5"/>
  <c r="T12" i="5" s="1"/>
  <c r="U11" i="5"/>
  <c r="S11" i="5"/>
  <c r="R11" i="5"/>
  <c r="Q11" i="5"/>
  <c r="P11" i="5"/>
  <c r="E11" i="5"/>
  <c r="T11" i="5" s="1"/>
  <c r="S10" i="5"/>
  <c r="R10" i="5"/>
  <c r="Q10" i="5"/>
  <c r="P10" i="5"/>
  <c r="E10" i="5"/>
  <c r="S9" i="5"/>
  <c r="R9" i="5"/>
  <c r="Q9" i="5"/>
  <c r="P9" i="5"/>
  <c r="E9" i="5"/>
  <c r="S93" i="4"/>
  <c r="R93" i="4"/>
  <c r="Q93" i="4"/>
  <c r="P93" i="4"/>
  <c r="E93" i="4"/>
  <c r="T93" i="4" s="1"/>
  <c r="S92" i="4"/>
  <c r="R92" i="4"/>
  <c r="Q92" i="4"/>
  <c r="P92" i="4"/>
  <c r="E92" i="4"/>
  <c r="T92" i="4" s="1"/>
  <c r="U91" i="4"/>
  <c r="T91" i="4"/>
  <c r="S91" i="4"/>
  <c r="R91" i="4"/>
  <c r="Q91" i="4"/>
  <c r="P91" i="4"/>
  <c r="E91" i="4"/>
  <c r="S90" i="4"/>
  <c r="R90" i="4"/>
  <c r="Q90" i="4"/>
  <c r="P90" i="4"/>
  <c r="E90" i="4"/>
  <c r="U90" i="4" s="1"/>
  <c r="S89" i="4"/>
  <c r="R89" i="4"/>
  <c r="Q89" i="4"/>
  <c r="P89" i="4"/>
  <c r="E89" i="4"/>
  <c r="T89" i="4" s="1"/>
  <c r="U88" i="4"/>
  <c r="S88" i="4"/>
  <c r="R88" i="4"/>
  <c r="Q88" i="4"/>
  <c r="P88" i="4"/>
  <c r="E88" i="4"/>
  <c r="T88" i="4" s="1"/>
  <c r="U87" i="4"/>
  <c r="T87" i="4"/>
  <c r="S87" i="4"/>
  <c r="R87" i="4"/>
  <c r="Q87" i="4"/>
  <c r="P87" i="4"/>
  <c r="E87" i="4"/>
  <c r="S86" i="4"/>
  <c r="R86" i="4"/>
  <c r="Q86" i="4"/>
  <c r="P86" i="4"/>
  <c r="E86" i="4"/>
  <c r="U86" i="4" s="1"/>
  <c r="W72" i="4"/>
  <c r="V72" i="4"/>
  <c r="O72" i="4"/>
  <c r="N72" i="4"/>
  <c r="M72" i="4"/>
  <c r="L72" i="4"/>
  <c r="K72" i="4"/>
  <c r="J72" i="4"/>
  <c r="I72" i="4"/>
  <c r="H72" i="4"/>
  <c r="G72" i="4"/>
  <c r="F72" i="4"/>
  <c r="C72" i="4"/>
  <c r="B72" i="4"/>
  <c r="W71" i="4"/>
  <c r="V71" i="4"/>
  <c r="O71" i="4"/>
  <c r="N71" i="4"/>
  <c r="M71" i="4"/>
  <c r="S71" i="4" s="1"/>
  <c r="L71" i="4"/>
  <c r="K71" i="4"/>
  <c r="J71" i="4"/>
  <c r="I71" i="4"/>
  <c r="Q71" i="4" s="1"/>
  <c r="H71" i="4"/>
  <c r="G71" i="4"/>
  <c r="F71" i="4"/>
  <c r="C71" i="4"/>
  <c r="B71" i="4"/>
  <c r="E71" i="4" s="1"/>
  <c r="W70" i="4"/>
  <c r="V70" i="4"/>
  <c r="O70" i="4"/>
  <c r="N70" i="4"/>
  <c r="M70" i="4"/>
  <c r="S70" i="4" s="1"/>
  <c r="L70" i="4"/>
  <c r="R70" i="4" s="1"/>
  <c r="K70" i="4"/>
  <c r="J70" i="4"/>
  <c r="I70" i="4"/>
  <c r="Q70" i="4" s="1"/>
  <c r="H70" i="4"/>
  <c r="P70" i="4" s="1"/>
  <c r="G70" i="4"/>
  <c r="F70" i="4"/>
  <c r="C70" i="4"/>
  <c r="B70" i="4"/>
  <c r="E70" i="4" s="1"/>
  <c r="S69" i="4"/>
  <c r="R69" i="4"/>
  <c r="Q69" i="4"/>
  <c r="P69" i="4"/>
  <c r="E69" i="4"/>
  <c r="W67" i="4"/>
  <c r="V67" i="4"/>
  <c r="O67" i="4"/>
  <c r="N67" i="4"/>
  <c r="M67" i="4"/>
  <c r="L67" i="4"/>
  <c r="K67" i="4"/>
  <c r="J67" i="4"/>
  <c r="I67" i="4"/>
  <c r="H67" i="4"/>
  <c r="G67" i="4"/>
  <c r="F67" i="4"/>
  <c r="C67" i="4"/>
  <c r="B67" i="4"/>
  <c r="W66" i="4"/>
  <c r="V66" i="4"/>
  <c r="O66" i="4"/>
  <c r="N66" i="4"/>
  <c r="M66" i="4"/>
  <c r="S66" i="4" s="1"/>
  <c r="L66" i="4"/>
  <c r="R66" i="4" s="1"/>
  <c r="K66" i="4"/>
  <c r="J66" i="4"/>
  <c r="I66" i="4"/>
  <c r="H66" i="4"/>
  <c r="G66" i="4"/>
  <c r="F66" i="4"/>
  <c r="C66" i="4"/>
  <c r="B66" i="4"/>
  <c r="E66" i="4" s="1"/>
  <c r="S65" i="4"/>
  <c r="R65" i="4"/>
  <c r="Q65" i="4"/>
  <c r="P65" i="4"/>
  <c r="E65" i="4"/>
  <c r="U65" i="4" s="1"/>
  <c r="T64" i="4"/>
  <c r="S64" i="4"/>
  <c r="R64" i="4"/>
  <c r="Q64" i="4"/>
  <c r="P64" i="4"/>
  <c r="E64" i="4"/>
  <c r="U64" i="4" s="1"/>
  <c r="S63" i="4"/>
  <c r="R63" i="4"/>
  <c r="Q63" i="4"/>
  <c r="P63" i="4"/>
  <c r="E63" i="4"/>
  <c r="T63" i="4" s="1"/>
  <c r="S62" i="4"/>
  <c r="R62" i="4"/>
  <c r="Q62" i="4"/>
  <c r="P62" i="4"/>
  <c r="E62" i="4"/>
  <c r="T62" i="4" s="1"/>
  <c r="S61" i="4"/>
  <c r="R61" i="4"/>
  <c r="Q61" i="4"/>
  <c r="P61" i="4"/>
  <c r="E61" i="4"/>
  <c r="U61" i="4" s="1"/>
  <c r="V59" i="4"/>
  <c r="O59" i="4"/>
  <c r="N59" i="4"/>
  <c r="M59" i="4"/>
  <c r="S59" i="4" s="1"/>
  <c r="L59" i="4"/>
  <c r="R59" i="4" s="1"/>
  <c r="K59" i="4"/>
  <c r="J59" i="4"/>
  <c r="I59" i="4"/>
  <c r="Q59" i="4" s="1"/>
  <c r="H59" i="4"/>
  <c r="P59" i="4" s="1"/>
  <c r="G59" i="4"/>
  <c r="F59" i="4"/>
  <c r="C59" i="4"/>
  <c r="B59" i="4"/>
  <c r="U58" i="4"/>
  <c r="S58" i="4"/>
  <c r="R58" i="4"/>
  <c r="Q58" i="4"/>
  <c r="P58" i="4"/>
  <c r="E58" i="4"/>
  <c r="T58" i="4" s="1"/>
  <c r="U57" i="4"/>
  <c r="T57" i="4"/>
  <c r="S57" i="4"/>
  <c r="R57" i="4"/>
  <c r="Q57" i="4"/>
  <c r="P57" i="4"/>
  <c r="E57" i="4"/>
  <c r="S56" i="4"/>
  <c r="R56" i="4"/>
  <c r="Q56" i="4"/>
  <c r="P56" i="4"/>
  <c r="E56" i="4"/>
  <c r="U56" i="4" s="1"/>
  <c r="S55" i="4"/>
  <c r="R55" i="4"/>
  <c r="Q55" i="4"/>
  <c r="P55" i="4"/>
  <c r="E55" i="4"/>
  <c r="T55" i="4" s="1"/>
  <c r="W53" i="4"/>
  <c r="V53" i="4"/>
  <c r="O53" i="4"/>
  <c r="N53" i="4"/>
  <c r="M53" i="4"/>
  <c r="L53" i="4"/>
  <c r="K53" i="4"/>
  <c r="J53" i="4"/>
  <c r="I53" i="4"/>
  <c r="H53" i="4"/>
  <c r="G53" i="4"/>
  <c r="F53" i="4"/>
  <c r="C53" i="4"/>
  <c r="B53" i="4"/>
  <c r="E53" i="4" s="1"/>
  <c r="S52" i="4"/>
  <c r="R52" i="4"/>
  <c r="Q52" i="4"/>
  <c r="P52" i="4"/>
  <c r="E52" i="4"/>
  <c r="S51" i="4"/>
  <c r="R51" i="4"/>
  <c r="Q51" i="4"/>
  <c r="P51" i="4"/>
  <c r="E51" i="4"/>
  <c r="U51" i="4" s="1"/>
  <c r="S50" i="4"/>
  <c r="R50" i="4"/>
  <c r="Q50" i="4"/>
  <c r="P50" i="4"/>
  <c r="E50" i="4"/>
  <c r="T50" i="4" s="1"/>
  <c r="S49" i="4"/>
  <c r="R49" i="4"/>
  <c r="Q49" i="4"/>
  <c r="P49" i="4"/>
  <c r="E49" i="4"/>
  <c r="T49" i="4" s="1"/>
  <c r="S48" i="4"/>
  <c r="R48" i="4"/>
  <c r="Q48" i="4"/>
  <c r="P48" i="4"/>
  <c r="E48" i="4"/>
  <c r="U48" i="4" s="1"/>
  <c r="S47" i="4"/>
  <c r="R47" i="4"/>
  <c r="Q47" i="4"/>
  <c r="P47" i="4"/>
  <c r="E47" i="4"/>
  <c r="U47" i="4" s="1"/>
  <c r="S46" i="4"/>
  <c r="R46" i="4"/>
  <c r="Q46" i="4"/>
  <c r="P46" i="4"/>
  <c r="E46" i="4"/>
  <c r="T46" i="4" s="1"/>
  <c r="S45" i="4"/>
  <c r="R45" i="4"/>
  <c r="Q45" i="4"/>
  <c r="P45" i="4"/>
  <c r="E45" i="4"/>
  <c r="T45" i="4" s="1"/>
  <c r="U44" i="4"/>
  <c r="S44" i="4"/>
  <c r="R44" i="4"/>
  <c r="Q44" i="4"/>
  <c r="P44" i="4"/>
  <c r="E44" i="4"/>
  <c r="T44" i="4" s="1"/>
  <c r="T43" i="4"/>
  <c r="S43" i="4"/>
  <c r="R43" i="4"/>
  <c r="Q43" i="4"/>
  <c r="P43" i="4"/>
  <c r="E43" i="4"/>
  <c r="S42" i="4"/>
  <c r="R42" i="4"/>
  <c r="Q42" i="4"/>
  <c r="P42" i="4"/>
  <c r="E42" i="4"/>
  <c r="T42" i="4" s="1"/>
  <c r="W40" i="4"/>
  <c r="V40" i="4"/>
  <c r="O40" i="4"/>
  <c r="N40" i="4"/>
  <c r="M40" i="4"/>
  <c r="S40" i="4" s="1"/>
  <c r="L40" i="4"/>
  <c r="R40" i="4" s="1"/>
  <c r="K40" i="4"/>
  <c r="J40" i="4"/>
  <c r="I40" i="4"/>
  <c r="H40" i="4"/>
  <c r="G40" i="4"/>
  <c r="F40" i="4"/>
  <c r="C40" i="4"/>
  <c r="E40" i="4" s="1"/>
  <c r="B40" i="4"/>
  <c r="S39" i="4"/>
  <c r="R39" i="4"/>
  <c r="Q39" i="4"/>
  <c r="P39" i="4"/>
  <c r="E39" i="4"/>
  <c r="U39" i="4" s="1"/>
  <c r="S38" i="4"/>
  <c r="R38" i="4"/>
  <c r="Q38" i="4"/>
  <c r="P38" i="4"/>
  <c r="E38" i="4"/>
  <c r="U38" i="4" s="1"/>
  <c r="S37" i="4"/>
  <c r="R37" i="4"/>
  <c r="Q37" i="4"/>
  <c r="P37" i="4"/>
  <c r="E37" i="4"/>
  <c r="T37" i="4" s="1"/>
  <c r="U36" i="4"/>
  <c r="S36" i="4"/>
  <c r="R36" i="4"/>
  <c r="Q36" i="4"/>
  <c r="P36" i="4"/>
  <c r="E36" i="4"/>
  <c r="T36" i="4" s="1"/>
  <c r="S35" i="4"/>
  <c r="R35" i="4"/>
  <c r="Q35" i="4"/>
  <c r="P35" i="4"/>
  <c r="E35" i="4"/>
  <c r="U35" i="4" s="1"/>
  <c r="W33" i="4"/>
  <c r="V33" i="4"/>
  <c r="O33" i="4"/>
  <c r="N33" i="4"/>
  <c r="M33" i="4"/>
  <c r="L33" i="4"/>
  <c r="R33" i="4" s="1"/>
  <c r="K33" i="4"/>
  <c r="J33" i="4"/>
  <c r="I33" i="4"/>
  <c r="H33" i="4"/>
  <c r="G33" i="4"/>
  <c r="F33" i="4"/>
  <c r="C33" i="4"/>
  <c r="B33" i="4"/>
  <c r="E33" i="4" s="1"/>
  <c r="S32" i="4"/>
  <c r="R32" i="4"/>
  <c r="Q32" i="4"/>
  <c r="P32" i="4"/>
  <c r="E32" i="4"/>
  <c r="T32" i="4" s="1"/>
  <c r="W30" i="4"/>
  <c r="V30" i="4"/>
  <c r="O30" i="4"/>
  <c r="N30" i="4"/>
  <c r="R30" i="4" s="1"/>
  <c r="M30" i="4"/>
  <c r="S30" i="4" s="1"/>
  <c r="L30" i="4"/>
  <c r="K30" i="4"/>
  <c r="J30" i="4"/>
  <c r="I30" i="4"/>
  <c r="H30" i="4"/>
  <c r="G30" i="4"/>
  <c r="F30" i="4"/>
  <c r="E30" i="4"/>
  <c r="C30" i="4"/>
  <c r="B30" i="4"/>
  <c r="S29" i="4"/>
  <c r="R29" i="4"/>
  <c r="Q29" i="4"/>
  <c r="P29" i="4"/>
  <c r="E29" i="4"/>
  <c r="T28" i="4"/>
  <c r="S28" i="4"/>
  <c r="R28" i="4"/>
  <c r="Q28" i="4"/>
  <c r="P28" i="4"/>
  <c r="E28" i="4"/>
  <c r="U28" i="4" s="1"/>
  <c r="S27" i="4"/>
  <c r="R27" i="4"/>
  <c r="Q27" i="4"/>
  <c r="P27" i="4"/>
  <c r="E27" i="4"/>
  <c r="T27" i="4" s="1"/>
  <c r="S26" i="4"/>
  <c r="R26" i="4"/>
  <c r="Q26" i="4"/>
  <c r="P26" i="4"/>
  <c r="E26" i="4"/>
  <c r="T26" i="4" s="1"/>
  <c r="W24" i="4"/>
  <c r="V24" i="4"/>
  <c r="O24" i="4"/>
  <c r="N24" i="4"/>
  <c r="M24" i="4"/>
  <c r="S24" i="4" s="1"/>
  <c r="L24" i="4"/>
  <c r="R24" i="4" s="1"/>
  <c r="K24" i="4"/>
  <c r="J24" i="4"/>
  <c r="I24" i="4"/>
  <c r="H24" i="4"/>
  <c r="G24" i="4"/>
  <c r="F24" i="4"/>
  <c r="C24" i="4"/>
  <c r="B24" i="4"/>
  <c r="E24" i="4" s="1"/>
  <c r="T23" i="4"/>
  <c r="S23" i="4"/>
  <c r="R23" i="4"/>
  <c r="Q23" i="4"/>
  <c r="P23" i="4"/>
  <c r="E23" i="4"/>
  <c r="U23" i="4" s="1"/>
  <c r="S22" i="4"/>
  <c r="R22" i="4"/>
  <c r="Q22" i="4"/>
  <c r="P22" i="4"/>
  <c r="E22" i="4"/>
  <c r="T22" i="4" s="1"/>
  <c r="S21" i="4"/>
  <c r="R21" i="4"/>
  <c r="Q21" i="4"/>
  <c r="P21" i="4"/>
  <c r="E21" i="4"/>
  <c r="T21" i="4" s="1"/>
  <c r="S20" i="4"/>
  <c r="R20" i="4"/>
  <c r="Q20" i="4"/>
  <c r="P20" i="4"/>
  <c r="E20" i="4"/>
  <c r="U20" i="4" s="1"/>
  <c r="S19" i="4"/>
  <c r="R19" i="4"/>
  <c r="Q19" i="4"/>
  <c r="P19" i="4"/>
  <c r="E19" i="4"/>
  <c r="U19" i="4" s="1"/>
  <c r="S18" i="4"/>
  <c r="R18" i="4"/>
  <c r="Q18" i="4"/>
  <c r="P18" i="4"/>
  <c r="E18" i="4"/>
  <c r="T18" i="4" s="1"/>
  <c r="S17" i="4"/>
  <c r="R17" i="4"/>
  <c r="Q17" i="4"/>
  <c r="P17" i="4"/>
  <c r="E17" i="4"/>
  <c r="T17" i="4" s="1"/>
  <c r="W15" i="4"/>
  <c r="V15" i="4"/>
  <c r="O15" i="4"/>
  <c r="N15" i="4"/>
  <c r="M15" i="4"/>
  <c r="S15" i="4" s="1"/>
  <c r="L15" i="4"/>
  <c r="R15" i="4" s="1"/>
  <c r="K15" i="4"/>
  <c r="J15" i="4"/>
  <c r="I15" i="4"/>
  <c r="Q15" i="4" s="1"/>
  <c r="H15" i="4"/>
  <c r="G15" i="4"/>
  <c r="F15" i="4"/>
  <c r="C15" i="4"/>
  <c r="B15" i="4"/>
  <c r="E15" i="4" s="1"/>
  <c r="T14" i="4"/>
  <c r="S14" i="4"/>
  <c r="R14" i="4"/>
  <c r="Q14" i="4"/>
  <c r="P14" i="4"/>
  <c r="E14" i="4"/>
  <c r="U14" i="4" s="1"/>
  <c r="S13" i="4"/>
  <c r="R13" i="4"/>
  <c r="Q13" i="4"/>
  <c r="P13" i="4"/>
  <c r="E13" i="4"/>
  <c r="T13" i="4" s="1"/>
  <c r="S12" i="4"/>
  <c r="R12" i="4"/>
  <c r="Q12" i="4"/>
  <c r="P12" i="4"/>
  <c r="E12" i="4"/>
  <c r="T12" i="4" s="1"/>
  <c r="U11" i="4"/>
  <c r="S11" i="4"/>
  <c r="R11" i="4"/>
  <c r="Q11" i="4"/>
  <c r="P11" i="4"/>
  <c r="E11" i="4"/>
  <c r="T11" i="4" s="1"/>
  <c r="S10" i="4"/>
  <c r="R10" i="4"/>
  <c r="Q10" i="4"/>
  <c r="P10" i="4"/>
  <c r="E10" i="4"/>
  <c r="U10" i="4" s="1"/>
  <c r="S9" i="4"/>
  <c r="R9" i="4"/>
  <c r="Q9" i="4"/>
  <c r="P9" i="4"/>
  <c r="E9" i="4"/>
  <c r="U9" i="4" s="1"/>
  <c r="S93" i="3"/>
  <c r="R93" i="3"/>
  <c r="Q93" i="3"/>
  <c r="P93" i="3"/>
  <c r="E93" i="3"/>
  <c r="T93" i="3" s="1"/>
  <c r="U92" i="3"/>
  <c r="T92" i="3"/>
  <c r="S92" i="3"/>
  <c r="R92" i="3"/>
  <c r="Q92" i="3"/>
  <c r="P92" i="3"/>
  <c r="E92" i="3"/>
  <c r="T91" i="3"/>
  <c r="S91" i="3"/>
  <c r="R91" i="3"/>
  <c r="Q91" i="3"/>
  <c r="P91" i="3"/>
  <c r="E91" i="3"/>
  <c r="U91" i="3" s="1"/>
  <c r="S90" i="3"/>
  <c r="R90" i="3"/>
  <c r="Q90" i="3"/>
  <c r="P90" i="3"/>
  <c r="E90" i="3"/>
  <c r="T90" i="3" s="1"/>
  <c r="S89" i="3"/>
  <c r="R89" i="3"/>
  <c r="Q89" i="3"/>
  <c r="P89" i="3"/>
  <c r="E89" i="3"/>
  <c r="T89" i="3" s="1"/>
  <c r="U88" i="3"/>
  <c r="T88" i="3"/>
  <c r="S88" i="3"/>
  <c r="R88" i="3"/>
  <c r="Q88" i="3"/>
  <c r="P88" i="3"/>
  <c r="E88" i="3"/>
  <c r="T87" i="3"/>
  <c r="S87" i="3"/>
  <c r="R87" i="3"/>
  <c r="Q87" i="3"/>
  <c r="P87" i="3"/>
  <c r="E87" i="3"/>
  <c r="U87" i="3" s="1"/>
  <c r="S86" i="3"/>
  <c r="R86" i="3"/>
  <c r="Q86" i="3"/>
  <c r="P86" i="3"/>
  <c r="E86" i="3"/>
  <c r="T86" i="3" s="1"/>
  <c r="W72" i="3"/>
  <c r="V72" i="3"/>
  <c r="O72" i="3"/>
  <c r="N72" i="3"/>
  <c r="M72" i="3"/>
  <c r="S72" i="3" s="1"/>
  <c r="L72" i="3"/>
  <c r="K72" i="3"/>
  <c r="J72" i="3"/>
  <c r="I72" i="3"/>
  <c r="H72" i="3"/>
  <c r="G72" i="3"/>
  <c r="F72" i="3"/>
  <c r="C72" i="3"/>
  <c r="B72" i="3"/>
  <c r="E72" i="3" s="1"/>
  <c r="W71" i="3"/>
  <c r="V71" i="3"/>
  <c r="O71" i="3"/>
  <c r="N71" i="3"/>
  <c r="M71" i="3"/>
  <c r="S71" i="3" s="1"/>
  <c r="L71" i="3"/>
  <c r="R71" i="3" s="1"/>
  <c r="K71" i="3"/>
  <c r="J71" i="3"/>
  <c r="I71" i="3"/>
  <c r="Q71" i="3" s="1"/>
  <c r="H71" i="3"/>
  <c r="G71" i="3"/>
  <c r="F71" i="3"/>
  <c r="C71" i="3"/>
  <c r="B71" i="3"/>
  <c r="E71" i="3" s="1"/>
  <c r="W70" i="3"/>
  <c r="V70" i="3"/>
  <c r="O70" i="3"/>
  <c r="S70" i="3" s="1"/>
  <c r="N70" i="3"/>
  <c r="M70" i="3"/>
  <c r="L70" i="3"/>
  <c r="R70" i="3" s="1"/>
  <c r="K70" i="3"/>
  <c r="J70" i="3"/>
  <c r="I70" i="3"/>
  <c r="Q70" i="3" s="1"/>
  <c r="H70" i="3"/>
  <c r="P70" i="3" s="1"/>
  <c r="G70" i="3"/>
  <c r="F70" i="3"/>
  <c r="C70" i="3"/>
  <c r="B70" i="3"/>
  <c r="E70" i="3" s="1"/>
  <c r="S69" i="3"/>
  <c r="R69" i="3"/>
  <c r="Q69" i="3"/>
  <c r="P69" i="3"/>
  <c r="E69" i="3"/>
  <c r="W67" i="3"/>
  <c r="V67" i="3"/>
  <c r="O67" i="3"/>
  <c r="N67" i="3"/>
  <c r="M67" i="3"/>
  <c r="L67" i="3"/>
  <c r="K67" i="3"/>
  <c r="J67" i="3"/>
  <c r="I67" i="3"/>
  <c r="H67" i="3"/>
  <c r="G67" i="3"/>
  <c r="F67" i="3"/>
  <c r="C67" i="3"/>
  <c r="B67" i="3"/>
  <c r="W66" i="3"/>
  <c r="V66" i="3"/>
  <c r="O66" i="3"/>
  <c r="N66" i="3"/>
  <c r="M66" i="3"/>
  <c r="S66" i="3" s="1"/>
  <c r="L66" i="3"/>
  <c r="R66" i="3" s="1"/>
  <c r="K66" i="3"/>
  <c r="J66" i="3"/>
  <c r="I66" i="3"/>
  <c r="Q66" i="3" s="1"/>
  <c r="H66" i="3"/>
  <c r="G66" i="3"/>
  <c r="F66" i="3"/>
  <c r="C66" i="3"/>
  <c r="B66" i="3"/>
  <c r="E66" i="3" s="1"/>
  <c r="T65" i="3"/>
  <c r="S65" i="3"/>
  <c r="R65" i="3"/>
  <c r="Q65" i="3"/>
  <c r="P65" i="3"/>
  <c r="E65" i="3"/>
  <c r="U65" i="3" s="1"/>
  <c r="S64" i="3"/>
  <c r="R64" i="3"/>
  <c r="Q64" i="3"/>
  <c r="P64" i="3"/>
  <c r="E64" i="3"/>
  <c r="T64" i="3" s="1"/>
  <c r="S63" i="3"/>
  <c r="R63" i="3"/>
  <c r="Q63" i="3"/>
  <c r="P63" i="3"/>
  <c r="E63" i="3"/>
  <c r="T63" i="3" s="1"/>
  <c r="U62" i="3"/>
  <c r="S62" i="3"/>
  <c r="R62" i="3"/>
  <c r="Q62" i="3"/>
  <c r="P62" i="3"/>
  <c r="E62" i="3"/>
  <c r="T62" i="3" s="1"/>
  <c r="T61" i="3"/>
  <c r="S61" i="3"/>
  <c r="R61" i="3"/>
  <c r="Q61" i="3"/>
  <c r="P61" i="3"/>
  <c r="E61" i="3"/>
  <c r="V59" i="3"/>
  <c r="O59" i="3"/>
  <c r="N59" i="3"/>
  <c r="M59" i="3"/>
  <c r="S59" i="3" s="1"/>
  <c r="L59" i="3"/>
  <c r="R59" i="3" s="1"/>
  <c r="K59" i="3"/>
  <c r="J59" i="3"/>
  <c r="I59" i="3"/>
  <c r="H59" i="3"/>
  <c r="G59" i="3"/>
  <c r="F59" i="3"/>
  <c r="C59" i="3"/>
  <c r="B59" i="3"/>
  <c r="S58" i="3"/>
  <c r="R58" i="3"/>
  <c r="Q58" i="3"/>
  <c r="P58" i="3"/>
  <c r="E58" i="3"/>
  <c r="T58" i="3" s="1"/>
  <c r="S57" i="3"/>
  <c r="R57" i="3"/>
  <c r="Q57" i="3"/>
  <c r="P57" i="3"/>
  <c r="E57" i="3"/>
  <c r="U57" i="3" s="1"/>
  <c r="S56" i="3"/>
  <c r="R56" i="3"/>
  <c r="Q56" i="3"/>
  <c r="P56" i="3"/>
  <c r="E56" i="3"/>
  <c r="S55" i="3"/>
  <c r="R55" i="3"/>
  <c r="Q55" i="3"/>
  <c r="P55" i="3"/>
  <c r="E55" i="3"/>
  <c r="T55" i="3" s="1"/>
  <c r="W53" i="3"/>
  <c r="V53" i="3"/>
  <c r="O53" i="3"/>
  <c r="N53" i="3"/>
  <c r="M53" i="3"/>
  <c r="S53" i="3" s="1"/>
  <c r="L53" i="3"/>
  <c r="R53" i="3" s="1"/>
  <c r="K53" i="3"/>
  <c r="J53" i="3"/>
  <c r="I53" i="3"/>
  <c r="Q53" i="3" s="1"/>
  <c r="H53" i="3"/>
  <c r="G53" i="3"/>
  <c r="F53" i="3"/>
  <c r="C53" i="3"/>
  <c r="B53" i="3"/>
  <c r="T52" i="3"/>
  <c r="S52" i="3"/>
  <c r="R52" i="3"/>
  <c r="Q52" i="3"/>
  <c r="P52" i="3"/>
  <c r="E52" i="3"/>
  <c r="U52" i="3" s="1"/>
  <c r="S51" i="3"/>
  <c r="R51" i="3"/>
  <c r="Q51" i="3"/>
  <c r="P51" i="3"/>
  <c r="E51" i="3"/>
  <c r="S50" i="3"/>
  <c r="R50" i="3"/>
  <c r="Q50" i="3"/>
  <c r="P50" i="3"/>
  <c r="E50" i="3"/>
  <c r="T50" i="3" s="1"/>
  <c r="U49" i="3"/>
  <c r="T49" i="3"/>
  <c r="S49" i="3"/>
  <c r="R49" i="3"/>
  <c r="Q49" i="3"/>
  <c r="P49" i="3"/>
  <c r="E49" i="3"/>
  <c r="T48" i="3"/>
  <c r="S48" i="3"/>
  <c r="R48" i="3"/>
  <c r="Q48" i="3"/>
  <c r="P48" i="3"/>
  <c r="E48" i="3"/>
  <c r="U48" i="3" s="1"/>
  <c r="S47" i="3"/>
  <c r="R47" i="3"/>
  <c r="Q47" i="3"/>
  <c r="P47" i="3"/>
  <c r="E47" i="3"/>
  <c r="S46" i="3"/>
  <c r="R46" i="3"/>
  <c r="Q46" i="3"/>
  <c r="P46" i="3"/>
  <c r="E46" i="3"/>
  <c r="T46" i="3" s="1"/>
  <c r="U45" i="3"/>
  <c r="T45" i="3"/>
  <c r="S45" i="3"/>
  <c r="R45" i="3"/>
  <c r="Q45" i="3"/>
  <c r="P45" i="3"/>
  <c r="E45" i="3"/>
  <c r="S44" i="3"/>
  <c r="R44" i="3"/>
  <c r="Q44" i="3"/>
  <c r="P44" i="3"/>
  <c r="E44" i="3"/>
  <c r="S43" i="3"/>
  <c r="R43" i="3"/>
  <c r="Q43" i="3"/>
  <c r="P43" i="3"/>
  <c r="E43" i="3"/>
  <c r="U42" i="3"/>
  <c r="S42" i="3"/>
  <c r="R42" i="3"/>
  <c r="Q42" i="3"/>
  <c r="P42" i="3"/>
  <c r="E42" i="3"/>
  <c r="T42" i="3" s="1"/>
  <c r="W40" i="3"/>
  <c r="V40" i="3"/>
  <c r="O40" i="3"/>
  <c r="N40" i="3"/>
  <c r="M40" i="3"/>
  <c r="S40" i="3" s="1"/>
  <c r="L40" i="3"/>
  <c r="R40" i="3" s="1"/>
  <c r="K40" i="3"/>
  <c r="J40" i="3"/>
  <c r="I40" i="3"/>
  <c r="H40" i="3"/>
  <c r="P40" i="3" s="1"/>
  <c r="G40" i="3"/>
  <c r="F40" i="3"/>
  <c r="C40" i="3"/>
  <c r="E40" i="3" s="1"/>
  <c r="B40" i="3"/>
  <c r="S39" i="3"/>
  <c r="R39" i="3"/>
  <c r="Q39" i="3"/>
  <c r="P39" i="3"/>
  <c r="E39" i="3"/>
  <c r="U39" i="3" s="1"/>
  <c r="S38" i="3"/>
  <c r="R38" i="3"/>
  <c r="Q38" i="3"/>
  <c r="P38" i="3"/>
  <c r="E38" i="3"/>
  <c r="U37" i="3"/>
  <c r="S37" i="3"/>
  <c r="R37" i="3"/>
  <c r="Q37" i="3"/>
  <c r="P37" i="3"/>
  <c r="E37" i="3"/>
  <c r="T37" i="3" s="1"/>
  <c r="U36" i="3"/>
  <c r="T36" i="3"/>
  <c r="S36" i="3"/>
  <c r="R36" i="3"/>
  <c r="Q36" i="3"/>
  <c r="P36" i="3"/>
  <c r="E36" i="3"/>
  <c r="S35" i="3"/>
  <c r="R35" i="3"/>
  <c r="Q35" i="3"/>
  <c r="P35" i="3"/>
  <c r="E35" i="3"/>
  <c r="T35" i="3" s="1"/>
  <c r="W33" i="3"/>
  <c r="V33" i="3"/>
  <c r="O33" i="3"/>
  <c r="N33" i="3"/>
  <c r="M33" i="3"/>
  <c r="L33" i="3"/>
  <c r="K33" i="3"/>
  <c r="J33" i="3"/>
  <c r="I33" i="3"/>
  <c r="H33" i="3"/>
  <c r="G33" i="3"/>
  <c r="F33" i="3"/>
  <c r="C33" i="3"/>
  <c r="B33" i="3"/>
  <c r="E33" i="3" s="1"/>
  <c r="U32" i="3"/>
  <c r="S32" i="3"/>
  <c r="R32" i="3"/>
  <c r="Q32" i="3"/>
  <c r="P32" i="3"/>
  <c r="E32" i="3"/>
  <c r="W30" i="3"/>
  <c r="V30" i="3"/>
  <c r="O30" i="3"/>
  <c r="N30" i="3"/>
  <c r="M30" i="3"/>
  <c r="S30" i="3" s="1"/>
  <c r="L30" i="3"/>
  <c r="K30" i="3"/>
  <c r="J30" i="3"/>
  <c r="I30" i="3"/>
  <c r="H30" i="3"/>
  <c r="G30" i="3"/>
  <c r="F30" i="3"/>
  <c r="E30" i="3"/>
  <c r="C30" i="3"/>
  <c r="B30" i="3"/>
  <c r="S29" i="3"/>
  <c r="R29" i="3"/>
  <c r="Q29" i="3"/>
  <c r="P29" i="3"/>
  <c r="E29" i="3"/>
  <c r="U29" i="3" s="1"/>
  <c r="S28" i="3"/>
  <c r="R28" i="3"/>
  <c r="Q28" i="3"/>
  <c r="P28" i="3"/>
  <c r="E28" i="3"/>
  <c r="U27" i="3"/>
  <c r="S27" i="3"/>
  <c r="R27" i="3"/>
  <c r="Q27" i="3"/>
  <c r="P27" i="3"/>
  <c r="E27" i="3"/>
  <c r="T27" i="3" s="1"/>
  <c r="T26" i="3"/>
  <c r="S26" i="3"/>
  <c r="R26" i="3"/>
  <c r="Q26" i="3"/>
  <c r="P26" i="3"/>
  <c r="E26" i="3"/>
  <c r="U26" i="3" s="1"/>
  <c r="W24" i="3"/>
  <c r="V24" i="3"/>
  <c r="O24" i="3"/>
  <c r="N24" i="3"/>
  <c r="M24" i="3"/>
  <c r="S24" i="3" s="1"/>
  <c r="L24" i="3"/>
  <c r="R24" i="3" s="1"/>
  <c r="K24" i="3"/>
  <c r="J24" i="3"/>
  <c r="I24" i="3"/>
  <c r="H24" i="3"/>
  <c r="G24" i="3"/>
  <c r="F24" i="3"/>
  <c r="C24" i="3"/>
  <c r="B24" i="3"/>
  <c r="S23" i="3"/>
  <c r="R23" i="3"/>
  <c r="Q23" i="3"/>
  <c r="P23" i="3"/>
  <c r="E23" i="3"/>
  <c r="U22" i="3"/>
  <c r="S22" i="3"/>
  <c r="R22" i="3"/>
  <c r="Q22" i="3"/>
  <c r="P22" i="3"/>
  <c r="E22" i="3"/>
  <c r="T22" i="3" s="1"/>
  <c r="U21" i="3"/>
  <c r="T21" i="3"/>
  <c r="S21" i="3"/>
  <c r="R21" i="3"/>
  <c r="Q21" i="3"/>
  <c r="P21" i="3"/>
  <c r="E21" i="3"/>
  <c r="S20" i="3"/>
  <c r="R20" i="3"/>
  <c r="Q20" i="3"/>
  <c r="P20" i="3"/>
  <c r="E20" i="3"/>
  <c r="U20" i="3" s="1"/>
  <c r="S19" i="3"/>
  <c r="R19" i="3"/>
  <c r="Q19" i="3"/>
  <c r="P19" i="3"/>
  <c r="E19" i="3"/>
  <c r="U18" i="3"/>
  <c r="S18" i="3"/>
  <c r="R18" i="3"/>
  <c r="Q18" i="3"/>
  <c r="P18" i="3"/>
  <c r="E18" i="3"/>
  <c r="T18" i="3" s="1"/>
  <c r="U17" i="3"/>
  <c r="T17" i="3"/>
  <c r="S17" i="3"/>
  <c r="R17" i="3"/>
  <c r="Q17" i="3"/>
  <c r="P17" i="3"/>
  <c r="E17" i="3"/>
  <c r="W15" i="3"/>
  <c r="V15" i="3"/>
  <c r="O15" i="3"/>
  <c r="N15" i="3"/>
  <c r="M15" i="3"/>
  <c r="L15" i="3"/>
  <c r="R15" i="3" s="1"/>
  <c r="K15" i="3"/>
  <c r="J15" i="3"/>
  <c r="I15" i="3"/>
  <c r="H15" i="3"/>
  <c r="G15" i="3"/>
  <c r="F15" i="3"/>
  <c r="C15" i="3"/>
  <c r="B15" i="3"/>
  <c r="E15" i="3" s="1"/>
  <c r="S14" i="3"/>
  <c r="R14" i="3"/>
  <c r="Q14" i="3"/>
  <c r="P14" i="3"/>
  <c r="E14" i="3"/>
  <c r="U13" i="3"/>
  <c r="S13" i="3"/>
  <c r="R13" i="3"/>
  <c r="Q13" i="3"/>
  <c r="P13" i="3"/>
  <c r="E13" i="3"/>
  <c r="T13" i="3" s="1"/>
  <c r="U12" i="3"/>
  <c r="T12" i="3"/>
  <c r="S12" i="3"/>
  <c r="R12" i="3"/>
  <c r="Q12" i="3"/>
  <c r="P12" i="3"/>
  <c r="E12" i="3"/>
  <c r="S11" i="3"/>
  <c r="R11" i="3"/>
  <c r="Q11" i="3"/>
  <c r="P11" i="3"/>
  <c r="E11" i="3"/>
  <c r="U11" i="3" s="1"/>
  <c r="S10" i="3"/>
  <c r="R10" i="3"/>
  <c r="Q10" i="3"/>
  <c r="P10" i="3"/>
  <c r="E10" i="3"/>
  <c r="U9" i="3"/>
  <c r="S9" i="3"/>
  <c r="R9" i="3"/>
  <c r="Q9" i="3"/>
  <c r="P9" i="3"/>
  <c r="E9" i="3"/>
  <c r="T9" i="3" s="1"/>
  <c r="T93" i="2"/>
  <c r="S93" i="2"/>
  <c r="R93" i="2"/>
  <c r="Q93" i="2"/>
  <c r="P93" i="2"/>
  <c r="E93" i="2"/>
  <c r="U93" i="2" s="1"/>
  <c r="S92" i="2"/>
  <c r="R92" i="2"/>
  <c r="Q92" i="2"/>
  <c r="P92" i="2"/>
  <c r="E92" i="2"/>
  <c r="U92" i="2" s="1"/>
  <c r="S91" i="2"/>
  <c r="R91" i="2"/>
  <c r="Q91" i="2"/>
  <c r="P91" i="2"/>
  <c r="E91" i="2"/>
  <c r="U90" i="2"/>
  <c r="S90" i="2"/>
  <c r="R90" i="2"/>
  <c r="Q90" i="2"/>
  <c r="P90" i="2"/>
  <c r="E90" i="2"/>
  <c r="T90" i="2" s="1"/>
  <c r="S89" i="2"/>
  <c r="R89" i="2"/>
  <c r="Q89" i="2"/>
  <c r="P89" i="2"/>
  <c r="E89" i="2"/>
  <c r="U89" i="2" s="1"/>
  <c r="S88" i="2"/>
  <c r="R88" i="2"/>
  <c r="Q88" i="2"/>
  <c r="P88" i="2"/>
  <c r="E88" i="2"/>
  <c r="U88" i="2" s="1"/>
  <c r="S87" i="2"/>
  <c r="R87" i="2"/>
  <c r="Q87" i="2"/>
  <c r="P87" i="2"/>
  <c r="E87" i="2"/>
  <c r="S86" i="2"/>
  <c r="R86" i="2"/>
  <c r="Q86" i="2"/>
  <c r="P86" i="2"/>
  <c r="E86" i="2"/>
  <c r="T86" i="2" s="1"/>
  <c r="W72" i="2"/>
  <c r="V72" i="2"/>
  <c r="O72" i="2"/>
  <c r="N72" i="2"/>
  <c r="M72" i="2"/>
  <c r="S72" i="2" s="1"/>
  <c r="L72" i="2"/>
  <c r="K72" i="2"/>
  <c r="J72" i="2"/>
  <c r="I72" i="2"/>
  <c r="H72" i="2"/>
  <c r="G72" i="2"/>
  <c r="F72" i="2"/>
  <c r="C72" i="2"/>
  <c r="B72" i="2"/>
  <c r="W71" i="2"/>
  <c r="V71" i="2"/>
  <c r="O71" i="2"/>
  <c r="S71" i="2" s="1"/>
  <c r="N71" i="2"/>
  <c r="M71" i="2"/>
  <c r="L71" i="2"/>
  <c r="R71" i="2" s="1"/>
  <c r="K71" i="2"/>
  <c r="J71" i="2"/>
  <c r="I71" i="2"/>
  <c r="H71" i="2"/>
  <c r="P71" i="2" s="1"/>
  <c r="G71" i="2"/>
  <c r="F71" i="2"/>
  <c r="C71" i="2"/>
  <c r="B71" i="2"/>
  <c r="E71" i="2" s="1"/>
  <c r="W70" i="2"/>
  <c r="V70" i="2"/>
  <c r="R70" i="2"/>
  <c r="O70" i="2"/>
  <c r="S70" i="2" s="1"/>
  <c r="N70" i="2"/>
  <c r="M70" i="2"/>
  <c r="L70" i="2"/>
  <c r="K70" i="2"/>
  <c r="J70" i="2"/>
  <c r="I70" i="2"/>
  <c r="H70" i="2"/>
  <c r="P70" i="2" s="1"/>
  <c r="G70" i="2"/>
  <c r="F70" i="2"/>
  <c r="C70" i="2"/>
  <c r="B70" i="2"/>
  <c r="E70" i="2" s="1"/>
  <c r="S69" i="2"/>
  <c r="R69" i="2"/>
  <c r="Q69" i="2"/>
  <c r="P69" i="2"/>
  <c r="E69" i="2"/>
  <c r="T69" i="2" s="1"/>
  <c r="W67" i="2"/>
  <c r="V67" i="2"/>
  <c r="O67" i="2"/>
  <c r="N67" i="2"/>
  <c r="M67" i="2"/>
  <c r="S67" i="2" s="1"/>
  <c r="L67" i="2"/>
  <c r="K67" i="2"/>
  <c r="J67" i="2"/>
  <c r="I67" i="2"/>
  <c r="H67" i="2"/>
  <c r="G67" i="2"/>
  <c r="F67" i="2"/>
  <c r="C67" i="2"/>
  <c r="B67" i="2"/>
  <c r="W66" i="2"/>
  <c r="V66" i="2"/>
  <c r="O66" i="2"/>
  <c r="N66" i="2"/>
  <c r="M66" i="2"/>
  <c r="S66" i="2" s="1"/>
  <c r="L66" i="2"/>
  <c r="R66" i="2" s="1"/>
  <c r="K66" i="2"/>
  <c r="J66" i="2"/>
  <c r="I66" i="2"/>
  <c r="Q66" i="2" s="1"/>
  <c r="H66" i="2"/>
  <c r="P66" i="2" s="1"/>
  <c r="G66" i="2"/>
  <c r="F66" i="2"/>
  <c r="C66" i="2"/>
  <c r="B66" i="2"/>
  <c r="E66" i="2" s="1"/>
  <c r="S65" i="2"/>
  <c r="R65" i="2"/>
  <c r="Q65" i="2"/>
  <c r="P65" i="2"/>
  <c r="E65" i="2"/>
  <c r="U65" i="2" s="1"/>
  <c r="S64" i="2"/>
  <c r="R64" i="2"/>
  <c r="Q64" i="2"/>
  <c r="P64" i="2"/>
  <c r="E64" i="2"/>
  <c r="T64" i="2" s="1"/>
  <c r="U63" i="2"/>
  <c r="S63" i="2"/>
  <c r="R63" i="2"/>
  <c r="Q63" i="2"/>
  <c r="P63" i="2"/>
  <c r="E63" i="2"/>
  <c r="T63" i="2" s="1"/>
  <c r="U62" i="2"/>
  <c r="S62" i="2"/>
  <c r="R62" i="2"/>
  <c r="Q62" i="2"/>
  <c r="P62" i="2"/>
  <c r="E62" i="2"/>
  <c r="T62" i="2" s="1"/>
  <c r="T61" i="2"/>
  <c r="S61" i="2"/>
  <c r="R61" i="2"/>
  <c r="Q61" i="2"/>
  <c r="P61" i="2"/>
  <c r="E61" i="2"/>
  <c r="V59" i="2"/>
  <c r="O59" i="2"/>
  <c r="N59" i="2"/>
  <c r="M59" i="2"/>
  <c r="S59" i="2" s="1"/>
  <c r="L59" i="2"/>
  <c r="R59" i="2" s="1"/>
  <c r="K59" i="2"/>
  <c r="J59" i="2"/>
  <c r="I59" i="2"/>
  <c r="H59" i="2"/>
  <c r="G59" i="2"/>
  <c r="F59" i="2"/>
  <c r="C59" i="2"/>
  <c r="B59" i="2"/>
  <c r="E59" i="2" s="1"/>
  <c r="T58" i="2"/>
  <c r="S58" i="2"/>
  <c r="R58" i="2"/>
  <c r="Q58" i="2"/>
  <c r="P58" i="2"/>
  <c r="E58" i="2"/>
  <c r="U58" i="2" s="1"/>
  <c r="S57" i="2"/>
  <c r="R57" i="2"/>
  <c r="Q57" i="2"/>
  <c r="P57" i="2"/>
  <c r="E57" i="2"/>
  <c r="U57" i="2" s="1"/>
  <c r="S56" i="2"/>
  <c r="R56" i="2"/>
  <c r="Q56" i="2"/>
  <c r="P56" i="2"/>
  <c r="E56" i="2"/>
  <c r="T56" i="2" s="1"/>
  <c r="S55" i="2"/>
  <c r="R55" i="2"/>
  <c r="Q55" i="2"/>
  <c r="P55" i="2"/>
  <c r="E55" i="2"/>
  <c r="T55" i="2" s="1"/>
  <c r="W53" i="2"/>
  <c r="V53" i="2"/>
  <c r="O53" i="2"/>
  <c r="N53" i="2"/>
  <c r="M53" i="2"/>
  <c r="L53" i="2"/>
  <c r="K53" i="2"/>
  <c r="J53" i="2"/>
  <c r="I53" i="2"/>
  <c r="H53" i="2"/>
  <c r="P53" i="2" s="1"/>
  <c r="G53" i="2"/>
  <c r="F53" i="2"/>
  <c r="C53" i="2"/>
  <c r="B53" i="2"/>
  <c r="E53" i="2" s="1"/>
  <c r="S52" i="2"/>
  <c r="R52" i="2"/>
  <c r="Q52" i="2"/>
  <c r="P52" i="2"/>
  <c r="E52" i="2"/>
  <c r="S51" i="2"/>
  <c r="R51" i="2"/>
  <c r="Q51" i="2"/>
  <c r="P51" i="2"/>
  <c r="E51" i="2"/>
  <c r="U51" i="2" s="1"/>
  <c r="S50" i="2"/>
  <c r="R50" i="2"/>
  <c r="Q50" i="2"/>
  <c r="P50" i="2"/>
  <c r="E50" i="2"/>
  <c r="T50" i="2" s="1"/>
  <c r="S49" i="2"/>
  <c r="R49" i="2"/>
  <c r="Q49" i="2"/>
  <c r="P49" i="2"/>
  <c r="E49" i="2"/>
  <c r="T49" i="2" s="1"/>
  <c r="S48" i="2"/>
  <c r="R48" i="2"/>
  <c r="Q48" i="2"/>
  <c r="P48" i="2"/>
  <c r="E48" i="2"/>
  <c r="U48" i="2" s="1"/>
  <c r="T47" i="2"/>
  <c r="S47" i="2"/>
  <c r="R47" i="2"/>
  <c r="Q47" i="2"/>
  <c r="P47" i="2"/>
  <c r="E47" i="2"/>
  <c r="U47" i="2" s="1"/>
  <c r="S46" i="2"/>
  <c r="R46" i="2"/>
  <c r="Q46" i="2"/>
  <c r="P46" i="2"/>
  <c r="E46" i="2"/>
  <c r="T46" i="2" s="1"/>
  <c r="S45" i="2"/>
  <c r="R45" i="2"/>
  <c r="Q45" i="2"/>
  <c r="P45" i="2"/>
  <c r="E45" i="2"/>
  <c r="T45" i="2" s="1"/>
  <c r="S44" i="2"/>
  <c r="R44" i="2"/>
  <c r="Q44" i="2"/>
  <c r="P44" i="2"/>
  <c r="E44" i="2"/>
  <c r="T43" i="2"/>
  <c r="S43" i="2"/>
  <c r="R43" i="2"/>
  <c r="Q43" i="2"/>
  <c r="P43" i="2"/>
  <c r="E43" i="2"/>
  <c r="S42" i="2"/>
  <c r="R42" i="2"/>
  <c r="Q42" i="2"/>
  <c r="P42" i="2"/>
  <c r="E42" i="2"/>
  <c r="T42" i="2" s="1"/>
  <c r="W40" i="2"/>
  <c r="V40" i="2"/>
  <c r="O40" i="2"/>
  <c r="N40" i="2"/>
  <c r="M40" i="2"/>
  <c r="S40" i="2" s="1"/>
  <c r="L40" i="2"/>
  <c r="R40" i="2" s="1"/>
  <c r="K40" i="2"/>
  <c r="J40" i="2"/>
  <c r="I40" i="2"/>
  <c r="H40" i="2"/>
  <c r="G40" i="2"/>
  <c r="F40" i="2"/>
  <c r="C40" i="2"/>
  <c r="B40" i="2"/>
  <c r="E40" i="2" s="1"/>
  <c r="S39" i="2"/>
  <c r="R39" i="2"/>
  <c r="Q39" i="2"/>
  <c r="P39" i="2"/>
  <c r="E39" i="2"/>
  <c r="U39" i="2" s="1"/>
  <c r="T38" i="2"/>
  <c r="S38" i="2"/>
  <c r="R38" i="2"/>
  <c r="Q38" i="2"/>
  <c r="P38" i="2"/>
  <c r="E38" i="2"/>
  <c r="U38" i="2" s="1"/>
  <c r="S37" i="2"/>
  <c r="R37" i="2"/>
  <c r="Q37" i="2"/>
  <c r="P37" i="2"/>
  <c r="E37" i="2"/>
  <c r="T37" i="2" s="1"/>
  <c r="S36" i="2"/>
  <c r="R36" i="2"/>
  <c r="Q36" i="2"/>
  <c r="P36" i="2"/>
  <c r="E36" i="2"/>
  <c r="T36" i="2" s="1"/>
  <c r="S35" i="2"/>
  <c r="R35" i="2"/>
  <c r="Q35" i="2"/>
  <c r="P35" i="2"/>
  <c r="E35" i="2"/>
  <c r="U35" i="2" s="1"/>
  <c r="W33" i="2"/>
  <c r="V33" i="2"/>
  <c r="O33" i="2"/>
  <c r="N33" i="2"/>
  <c r="M33" i="2"/>
  <c r="S33" i="2" s="1"/>
  <c r="L33" i="2"/>
  <c r="R33" i="2" s="1"/>
  <c r="K33" i="2"/>
  <c r="J33" i="2"/>
  <c r="I33" i="2"/>
  <c r="H33" i="2"/>
  <c r="G33" i="2"/>
  <c r="F33" i="2"/>
  <c r="C33" i="2"/>
  <c r="B33" i="2"/>
  <c r="E33" i="2" s="1"/>
  <c r="S32" i="2"/>
  <c r="R32" i="2"/>
  <c r="Q32" i="2"/>
  <c r="P32" i="2"/>
  <c r="E32" i="2"/>
  <c r="W30" i="2"/>
  <c r="V30" i="2"/>
  <c r="O30" i="2"/>
  <c r="N30" i="2"/>
  <c r="R30" i="2" s="1"/>
  <c r="M30" i="2"/>
  <c r="S30" i="2" s="1"/>
  <c r="L30" i="2"/>
  <c r="K30" i="2"/>
  <c r="J30" i="2"/>
  <c r="I30" i="2"/>
  <c r="H30" i="2"/>
  <c r="G30" i="2"/>
  <c r="F30" i="2"/>
  <c r="E30" i="2"/>
  <c r="C30" i="2"/>
  <c r="B30" i="2"/>
  <c r="S29" i="2"/>
  <c r="R29" i="2"/>
  <c r="Q29" i="2"/>
  <c r="P29" i="2"/>
  <c r="E29" i="2"/>
  <c r="T28" i="2"/>
  <c r="S28" i="2"/>
  <c r="R28" i="2"/>
  <c r="Q28" i="2"/>
  <c r="P28" i="2"/>
  <c r="E28" i="2"/>
  <c r="U28" i="2" s="1"/>
  <c r="S27" i="2"/>
  <c r="R27" i="2"/>
  <c r="Q27" i="2"/>
  <c r="P27" i="2"/>
  <c r="E27" i="2"/>
  <c r="T27" i="2" s="1"/>
  <c r="S26" i="2"/>
  <c r="R26" i="2"/>
  <c r="Q26" i="2"/>
  <c r="P26" i="2"/>
  <c r="E26" i="2"/>
  <c r="T26" i="2" s="1"/>
  <c r="W24" i="2"/>
  <c r="V24" i="2"/>
  <c r="O24" i="2"/>
  <c r="N24" i="2"/>
  <c r="M24" i="2"/>
  <c r="S24" i="2" s="1"/>
  <c r="L24" i="2"/>
  <c r="R24" i="2" s="1"/>
  <c r="K24" i="2"/>
  <c r="J24" i="2"/>
  <c r="I24" i="2"/>
  <c r="H24" i="2"/>
  <c r="G24" i="2"/>
  <c r="F24" i="2"/>
  <c r="C24" i="2"/>
  <c r="B24" i="2"/>
  <c r="E24" i="2" s="1"/>
  <c r="T23" i="2"/>
  <c r="S23" i="2"/>
  <c r="R23" i="2"/>
  <c r="Q23" i="2"/>
  <c r="P23" i="2"/>
  <c r="E23" i="2"/>
  <c r="U23" i="2" s="1"/>
  <c r="S22" i="2"/>
  <c r="R22" i="2"/>
  <c r="Q22" i="2"/>
  <c r="P22" i="2"/>
  <c r="E22" i="2"/>
  <c r="T22" i="2" s="1"/>
  <c r="S21" i="2"/>
  <c r="R21" i="2"/>
  <c r="Q21" i="2"/>
  <c r="P21" i="2"/>
  <c r="E21" i="2"/>
  <c r="T21" i="2" s="1"/>
  <c r="S20" i="2"/>
  <c r="R20" i="2"/>
  <c r="Q20" i="2"/>
  <c r="P20" i="2"/>
  <c r="E20" i="2"/>
  <c r="U20" i="2" s="1"/>
  <c r="S19" i="2"/>
  <c r="R19" i="2"/>
  <c r="Q19" i="2"/>
  <c r="P19" i="2"/>
  <c r="T19" i="2" s="1"/>
  <c r="E19" i="2"/>
  <c r="S18" i="2"/>
  <c r="R18" i="2"/>
  <c r="Q18" i="2"/>
  <c r="P18" i="2"/>
  <c r="E18" i="2"/>
  <c r="T18" i="2" s="1"/>
  <c r="S17" i="2"/>
  <c r="R17" i="2"/>
  <c r="Q17" i="2"/>
  <c r="P17" i="2"/>
  <c r="E17" i="2"/>
  <c r="T17" i="2" s="1"/>
  <c r="W15" i="2"/>
  <c r="V15" i="2"/>
  <c r="O15" i="2"/>
  <c r="N15" i="2"/>
  <c r="M15" i="2"/>
  <c r="L15" i="2"/>
  <c r="R15" i="2" s="1"/>
  <c r="K15" i="2"/>
  <c r="J15" i="2"/>
  <c r="I15" i="2"/>
  <c r="Q15" i="2" s="1"/>
  <c r="H15" i="2"/>
  <c r="G15" i="2"/>
  <c r="F15" i="2"/>
  <c r="C15" i="2"/>
  <c r="B15" i="2"/>
  <c r="E15" i="2" s="1"/>
  <c r="T14" i="2"/>
  <c r="S14" i="2"/>
  <c r="R14" i="2"/>
  <c r="Q14" i="2"/>
  <c r="P14" i="2"/>
  <c r="E14" i="2"/>
  <c r="U14" i="2" s="1"/>
  <c r="S13" i="2"/>
  <c r="R13" i="2"/>
  <c r="Q13" i="2"/>
  <c r="P13" i="2"/>
  <c r="E13" i="2"/>
  <c r="T13" i="2" s="1"/>
  <c r="S12" i="2"/>
  <c r="R12" i="2"/>
  <c r="Q12" i="2"/>
  <c r="P12" i="2"/>
  <c r="E12" i="2"/>
  <c r="T12" i="2" s="1"/>
  <c r="U11" i="2"/>
  <c r="S11" i="2"/>
  <c r="R11" i="2"/>
  <c r="Q11" i="2"/>
  <c r="P11" i="2"/>
  <c r="E11" i="2"/>
  <c r="T11" i="2" s="1"/>
  <c r="S10" i="2"/>
  <c r="R10" i="2"/>
  <c r="Q10" i="2"/>
  <c r="P10" i="2"/>
  <c r="T10" i="2" s="1"/>
  <c r="E10" i="2"/>
  <c r="S9" i="2"/>
  <c r="R9" i="2"/>
  <c r="Q9" i="2"/>
  <c r="P9" i="2"/>
  <c r="E9" i="2"/>
  <c r="U9" i="2" s="1"/>
  <c r="S93" i="1"/>
  <c r="R93" i="1"/>
  <c r="Q93" i="1"/>
  <c r="P93" i="1"/>
  <c r="E93" i="1"/>
  <c r="T93" i="1" s="1"/>
  <c r="U92" i="1"/>
  <c r="T92" i="1"/>
  <c r="S92" i="1"/>
  <c r="R92" i="1"/>
  <c r="Q92" i="1"/>
  <c r="P92" i="1"/>
  <c r="E92" i="1"/>
  <c r="T91" i="1"/>
  <c r="S91" i="1"/>
  <c r="R91" i="1"/>
  <c r="Q91" i="1"/>
  <c r="P91" i="1"/>
  <c r="E91" i="1"/>
  <c r="U91" i="1" s="1"/>
  <c r="S90" i="1"/>
  <c r="R90" i="1"/>
  <c r="Q90" i="1"/>
  <c r="P90" i="1"/>
  <c r="E90" i="1"/>
  <c r="T90" i="1" s="1"/>
  <c r="S89" i="1"/>
  <c r="R89" i="1"/>
  <c r="Q89" i="1"/>
  <c r="P89" i="1"/>
  <c r="E89" i="1"/>
  <c r="T89" i="1" s="1"/>
  <c r="U88" i="1"/>
  <c r="T88" i="1"/>
  <c r="S88" i="1"/>
  <c r="R88" i="1"/>
  <c r="Q88" i="1"/>
  <c r="P88" i="1"/>
  <c r="E88" i="1"/>
  <c r="T87" i="1"/>
  <c r="S87" i="1"/>
  <c r="R87" i="1"/>
  <c r="Q87" i="1"/>
  <c r="P87" i="1"/>
  <c r="E87" i="1"/>
  <c r="U87" i="1" s="1"/>
  <c r="S86" i="1"/>
  <c r="R86" i="1"/>
  <c r="Q86" i="1"/>
  <c r="P86" i="1"/>
  <c r="E86" i="1"/>
  <c r="T86" i="1" s="1"/>
  <c r="W72" i="1"/>
  <c r="V72" i="1"/>
  <c r="O72" i="1"/>
  <c r="N72" i="1"/>
  <c r="M72" i="1"/>
  <c r="L72" i="1"/>
  <c r="K72" i="1"/>
  <c r="J72" i="1"/>
  <c r="I72" i="1"/>
  <c r="H72" i="1"/>
  <c r="G72" i="1"/>
  <c r="F72" i="1"/>
  <c r="C72" i="1"/>
  <c r="B72" i="1"/>
  <c r="W71" i="1"/>
  <c r="V71" i="1"/>
  <c r="O71" i="1"/>
  <c r="N71" i="1"/>
  <c r="M71" i="1"/>
  <c r="S71" i="1" s="1"/>
  <c r="L71" i="1"/>
  <c r="R71" i="1" s="1"/>
  <c r="K71" i="1"/>
  <c r="J71" i="1"/>
  <c r="I71" i="1"/>
  <c r="Q71" i="1" s="1"/>
  <c r="H71" i="1"/>
  <c r="P71" i="1" s="1"/>
  <c r="G71" i="1"/>
  <c r="F71" i="1"/>
  <c r="E71" i="1"/>
  <c r="C71" i="1"/>
  <c r="B71" i="1"/>
  <c r="W70" i="1"/>
  <c r="V70" i="1"/>
  <c r="O70" i="1"/>
  <c r="S70" i="1" s="1"/>
  <c r="N70" i="1"/>
  <c r="M70" i="1"/>
  <c r="L70" i="1"/>
  <c r="R70" i="1" s="1"/>
  <c r="K70" i="1"/>
  <c r="J70" i="1"/>
  <c r="I70" i="1"/>
  <c r="H70" i="1"/>
  <c r="P70" i="1" s="1"/>
  <c r="G70" i="1"/>
  <c r="F70" i="1"/>
  <c r="C70" i="1"/>
  <c r="B70" i="1"/>
  <c r="E70" i="1" s="1"/>
  <c r="S69" i="1"/>
  <c r="R69" i="1"/>
  <c r="Q69" i="1"/>
  <c r="P69" i="1"/>
  <c r="E69" i="1"/>
  <c r="U69" i="1" s="1"/>
  <c r="W67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W66" i="1"/>
  <c r="V66" i="1"/>
  <c r="O66" i="1"/>
  <c r="N66" i="1"/>
  <c r="M66" i="1"/>
  <c r="S66" i="1" s="1"/>
  <c r="L66" i="1"/>
  <c r="R66" i="1" s="1"/>
  <c r="K66" i="1"/>
  <c r="J66" i="1"/>
  <c r="I66" i="1"/>
  <c r="Q66" i="1" s="1"/>
  <c r="H66" i="1"/>
  <c r="P66" i="1" s="1"/>
  <c r="G66" i="1"/>
  <c r="F66" i="1"/>
  <c r="E66" i="1"/>
  <c r="C66" i="1"/>
  <c r="B66" i="1"/>
  <c r="T65" i="1"/>
  <c r="S65" i="1"/>
  <c r="R65" i="1"/>
  <c r="Q65" i="1"/>
  <c r="P65" i="1"/>
  <c r="E65" i="1"/>
  <c r="U65" i="1" s="1"/>
  <c r="S64" i="1"/>
  <c r="R64" i="1"/>
  <c r="Q64" i="1"/>
  <c r="P64" i="1"/>
  <c r="E64" i="1"/>
  <c r="T64" i="1" s="1"/>
  <c r="S63" i="1"/>
  <c r="R63" i="1"/>
  <c r="Q63" i="1"/>
  <c r="P63" i="1"/>
  <c r="E63" i="1"/>
  <c r="T63" i="1" s="1"/>
  <c r="U62" i="1"/>
  <c r="T62" i="1"/>
  <c r="S62" i="1"/>
  <c r="R62" i="1"/>
  <c r="Q62" i="1"/>
  <c r="P62" i="1"/>
  <c r="E62" i="1"/>
  <c r="T61" i="1"/>
  <c r="S61" i="1"/>
  <c r="R61" i="1"/>
  <c r="Q61" i="1"/>
  <c r="P61" i="1"/>
  <c r="E61" i="1"/>
  <c r="V59" i="1"/>
  <c r="O59" i="1"/>
  <c r="N59" i="1"/>
  <c r="M59" i="1"/>
  <c r="S59" i="1" s="1"/>
  <c r="L59" i="1"/>
  <c r="R59" i="1" s="1"/>
  <c r="K59" i="1"/>
  <c r="J59" i="1"/>
  <c r="I59" i="1"/>
  <c r="H59" i="1"/>
  <c r="G59" i="1"/>
  <c r="F59" i="1"/>
  <c r="C59" i="1"/>
  <c r="B59" i="1"/>
  <c r="E59" i="1" s="1"/>
  <c r="S58" i="1"/>
  <c r="R58" i="1"/>
  <c r="Q58" i="1"/>
  <c r="P58" i="1"/>
  <c r="E58" i="1"/>
  <c r="U58" i="1" s="1"/>
  <c r="T57" i="1"/>
  <c r="S57" i="1"/>
  <c r="R57" i="1"/>
  <c r="Q57" i="1"/>
  <c r="P57" i="1"/>
  <c r="E57" i="1"/>
  <c r="U57" i="1" s="1"/>
  <c r="S56" i="1"/>
  <c r="R56" i="1"/>
  <c r="Q56" i="1"/>
  <c r="P56" i="1"/>
  <c r="E56" i="1"/>
  <c r="T56" i="1" s="1"/>
  <c r="S55" i="1"/>
  <c r="R55" i="1"/>
  <c r="Q55" i="1"/>
  <c r="P55" i="1"/>
  <c r="E55" i="1"/>
  <c r="T55" i="1" s="1"/>
  <c r="W53" i="1"/>
  <c r="V53" i="1"/>
  <c r="O53" i="1"/>
  <c r="N53" i="1"/>
  <c r="M53" i="1"/>
  <c r="S53" i="1" s="1"/>
  <c r="L53" i="1"/>
  <c r="R53" i="1" s="1"/>
  <c r="K53" i="1"/>
  <c r="J53" i="1"/>
  <c r="I53" i="1"/>
  <c r="Q53" i="1" s="1"/>
  <c r="H53" i="1"/>
  <c r="P53" i="1" s="1"/>
  <c r="G53" i="1"/>
  <c r="F53" i="1"/>
  <c r="E53" i="1"/>
  <c r="C53" i="1"/>
  <c r="B53" i="1"/>
  <c r="S52" i="1"/>
  <c r="R52" i="1"/>
  <c r="Q52" i="1"/>
  <c r="P52" i="1"/>
  <c r="T52" i="1" s="1"/>
  <c r="E52" i="1"/>
  <c r="S51" i="1"/>
  <c r="R51" i="1"/>
  <c r="Q51" i="1"/>
  <c r="P51" i="1"/>
  <c r="E51" i="1"/>
  <c r="U51" i="1" s="1"/>
  <c r="U50" i="1"/>
  <c r="S50" i="1"/>
  <c r="R50" i="1"/>
  <c r="Q50" i="1"/>
  <c r="P50" i="1"/>
  <c r="E50" i="1"/>
  <c r="T50" i="1" s="1"/>
  <c r="U49" i="1"/>
  <c r="T49" i="1"/>
  <c r="S49" i="1"/>
  <c r="R49" i="1"/>
  <c r="Q49" i="1"/>
  <c r="P49" i="1"/>
  <c r="E49" i="1"/>
  <c r="S48" i="1"/>
  <c r="R48" i="1"/>
  <c r="Q48" i="1"/>
  <c r="P48" i="1"/>
  <c r="E48" i="1"/>
  <c r="U48" i="1" s="1"/>
  <c r="S47" i="1"/>
  <c r="R47" i="1"/>
  <c r="Q47" i="1"/>
  <c r="P47" i="1"/>
  <c r="E47" i="1"/>
  <c r="T47" i="1" s="1"/>
  <c r="U46" i="1"/>
  <c r="S46" i="1"/>
  <c r="R46" i="1"/>
  <c r="Q46" i="1"/>
  <c r="P46" i="1"/>
  <c r="E46" i="1"/>
  <c r="T46" i="1" s="1"/>
  <c r="U45" i="1"/>
  <c r="T45" i="1"/>
  <c r="S45" i="1"/>
  <c r="R45" i="1"/>
  <c r="Q45" i="1"/>
  <c r="P45" i="1"/>
  <c r="E45" i="1"/>
  <c r="S44" i="1"/>
  <c r="R44" i="1"/>
  <c r="Q44" i="1"/>
  <c r="P44" i="1"/>
  <c r="T44" i="1" s="1"/>
  <c r="E44" i="1"/>
  <c r="S43" i="1"/>
  <c r="R43" i="1"/>
  <c r="Q43" i="1"/>
  <c r="P43" i="1"/>
  <c r="E43" i="1"/>
  <c r="U43" i="1" s="1"/>
  <c r="U42" i="1"/>
  <c r="S42" i="1"/>
  <c r="R42" i="1"/>
  <c r="Q42" i="1"/>
  <c r="P42" i="1"/>
  <c r="E42" i="1"/>
  <c r="T42" i="1" s="1"/>
  <c r="W40" i="1"/>
  <c r="V40" i="1"/>
  <c r="O40" i="1"/>
  <c r="N40" i="1"/>
  <c r="M40" i="1"/>
  <c r="L40" i="1"/>
  <c r="K40" i="1"/>
  <c r="J40" i="1"/>
  <c r="I40" i="1"/>
  <c r="H40" i="1"/>
  <c r="G40" i="1"/>
  <c r="F40" i="1"/>
  <c r="C40" i="1"/>
  <c r="E40" i="1" s="1"/>
  <c r="B40" i="1"/>
  <c r="S39" i="1"/>
  <c r="R39" i="1"/>
  <c r="Q39" i="1"/>
  <c r="P39" i="1"/>
  <c r="E39" i="1"/>
  <c r="U39" i="1" s="1"/>
  <c r="S38" i="1"/>
  <c r="R38" i="1"/>
  <c r="Q38" i="1"/>
  <c r="P38" i="1"/>
  <c r="E38" i="1"/>
  <c r="T38" i="1" s="1"/>
  <c r="U37" i="1"/>
  <c r="S37" i="1"/>
  <c r="R37" i="1"/>
  <c r="Q37" i="1"/>
  <c r="P37" i="1"/>
  <c r="E37" i="1"/>
  <c r="T37" i="1" s="1"/>
  <c r="S36" i="1"/>
  <c r="R36" i="1"/>
  <c r="Q36" i="1"/>
  <c r="U36" i="1" s="1"/>
  <c r="P36" i="1"/>
  <c r="T36" i="1" s="1"/>
  <c r="E36" i="1"/>
  <c r="S35" i="1"/>
  <c r="R35" i="1"/>
  <c r="Q35" i="1"/>
  <c r="P35" i="1"/>
  <c r="E35" i="1"/>
  <c r="W33" i="1"/>
  <c r="V33" i="1"/>
  <c r="O33" i="1"/>
  <c r="S33" i="1" s="1"/>
  <c r="N33" i="1"/>
  <c r="R33" i="1" s="1"/>
  <c r="M33" i="1"/>
  <c r="L33" i="1"/>
  <c r="K33" i="1"/>
  <c r="J33" i="1"/>
  <c r="I33" i="1"/>
  <c r="Q33" i="1" s="1"/>
  <c r="H33" i="1"/>
  <c r="G33" i="1"/>
  <c r="F33" i="1"/>
  <c r="C33" i="1"/>
  <c r="B33" i="1"/>
  <c r="S32" i="1"/>
  <c r="R32" i="1"/>
  <c r="Q32" i="1"/>
  <c r="U32" i="1" s="1"/>
  <c r="P32" i="1"/>
  <c r="E32" i="1"/>
  <c r="W30" i="1"/>
  <c r="V30" i="1"/>
  <c r="O30" i="1"/>
  <c r="N30" i="1"/>
  <c r="M30" i="1"/>
  <c r="S30" i="1" s="1"/>
  <c r="L30" i="1"/>
  <c r="R30" i="1" s="1"/>
  <c r="K30" i="1"/>
  <c r="J30" i="1"/>
  <c r="I30" i="1"/>
  <c r="H30" i="1"/>
  <c r="G30" i="1"/>
  <c r="F30" i="1"/>
  <c r="C30" i="1"/>
  <c r="B30" i="1"/>
  <c r="S29" i="1"/>
  <c r="R29" i="1"/>
  <c r="Q29" i="1"/>
  <c r="P29" i="1"/>
  <c r="E29" i="1"/>
  <c r="S28" i="1"/>
  <c r="R28" i="1"/>
  <c r="Q28" i="1"/>
  <c r="P28" i="1"/>
  <c r="E28" i="1"/>
  <c r="S27" i="1"/>
  <c r="R27" i="1"/>
  <c r="Q27" i="1"/>
  <c r="P27" i="1"/>
  <c r="E27" i="1"/>
  <c r="T27" i="1" s="1"/>
  <c r="U26" i="1"/>
  <c r="S26" i="1"/>
  <c r="R26" i="1"/>
  <c r="Q26" i="1"/>
  <c r="P26" i="1"/>
  <c r="E26" i="1"/>
  <c r="T26" i="1" s="1"/>
  <c r="W24" i="1"/>
  <c r="V24" i="1"/>
  <c r="O24" i="1"/>
  <c r="S24" i="1" s="1"/>
  <c r="N24" i="1"/>
  <c r="M24" i="1"/>
  <c r="L24" i="1"/>
  <c r="R24" i="1" s="1"/>
  <c r="K24" i="1"/>
  <c r="J24" i="1"/>
  <c r="I24" i="1"/>
  <c r="Q24" i="1" s="1"/>
  <c r="H24" i="1"/>
  <c r="P24" i="1" s="1"/>
  <c r="G24" i="1"/>
  <c r="F24" i="1"/>
  <c r="C24" i="1"/>
  <c r="B24" i="1"/>
  <c r="E24" i="1" s="1"/>
  <c r="S23" i="1"/>
  <c r="R23" i="1"/>
  <c r="Q23" i="1"/>
  <c r="P23" i="1"/>
  <c r="E23" i="1"/>
  <c r="U23" i="1" s="1"/>
  <c r="S22" i="1"/>
  <c r="R22" i="1"/>
  <c r="Q22" i="1"/>
  <c r="P22" i="1"/>
  <c r="E22" i="1"/>
  <c r="T22" i="1" s="1"/>
  <c r="U21" i="1"/>
  <c r="S21" i="1"/>
  <c r="R21" i="1"/>
  <c r="Q21" i="1"/>
  <c r="P21" i="1"/>
  <c r="E21" i="1"/>
  <c r="T21" i="1" s="1"/>
  <c r="S20" i="1"/>
  <c r="R20" i="1"/>
  <c r="Q20" i="1"/>
  <c r="P20" i="1"/>
  <c r="E20" i="1"/>
  <c r="S19" i="1"/>
  <c r="R19" i="1"/>
  <c r="Q19" i="1"/>
  <c r="P19" i="1"/>
  <c r="E19" i="1"/>
  <c r="T19" i="1" s="1"/>
  <c r="S18" i="1"/>
  <c r="R18" i="1"/>
  <c r="Q18" i="1"/>
  <c r="P18" i="1"/>
  <c r="E18" i="1"/>
  <c r="T18" i="1" s="1"/>
  <c r="S17" i="1"/>
  <c r="R17" i="1"/>
  <c r="Q17" i="1"/>
  <c r="U17" i="1" s="1"/>
  <c r="P17" i="1"/>
  <c r="T17" i="1" s="1"/>
  <c r="E17" i="1"/>
  <c r="W15" i="1"/>
  <c r="V15" i="1"/>
  <c r="O15" i="1"/>
  <c r="N15" i="1"/>
  <c r="M15" i="1"/>
  <c r="L15" i="1"/>
  <c r="K15" i="1"/>
  <c r="J15" i="1"/>
  <c r="I15" i="1"/>
  <c r="H15" i="1"/>
  <c r="G15" i="1"/>
  <c r="F15" i="1"/>
  <c r="C15" i="1"/>
  <c r="B15" i="1"/>
  <c r="S14" i="1"/>
  <c r="R14" i="1"/>
  <c r="Q14" i="1"/>
  <c r="P14" i="1"/>
  <c r="E14" i="1"/>
  <c r="U14" i="1" s="1"/>
  <c r="S13" i="1"/>
  <c r="R13" i="1"/>
  <c r="Q13" i="1"/>
  <c r="U13" i="1" s="1"/>
  <c r="P13" i="1"/>
  <c r="E13" i="1"/>
  <c r="T13" i="1" s="1"/>
  <c r="U12" i="1"/>
  <c r="S12" i="1"/>
  <c r="R12" i="1"/>
  <c r="Q12" i="1"/>
  <c r="P12" i="1"/>
  <c r="E12" i="1"/>
  <c r="T12" i="1" s="1"/>
  <c r="S11" i="1"/>
  <c r="R11" i="1"/>
  <c r="Q11" i="1"/>
  <c r="P11" i="1"/>
  <c r="E11" i="1"/>
  <c r="U11" i="1" s="1"/>
  <c r="S10" i="1"/>
  <c r="R10" i="1"/>
  <c r="Q10" i="1"/>
  <c r="P10" i="1"/>
  <c r="E10" i="1"/>
  <c r="U10" i="1" s="1"/>
  <c r="S9" i="1"/>
  <c r="R9" i="1"/>
  <c r="Q9" i="1"/>
  <c r="P9" i="1"/>
  <c r="E9" i="1"/>
  <c r="T9" i="1" s="1"/>
  <c r="U27" i="6" l="1"/>
  <c r="T27" i="6"/>
  <c r="T55" i="7"/>
  <c r="U55" i="7"/>
  <c r="U56" i="8"/>
  <c r="T56" i="8"/>
  <c r="U44" i="26"/>
  <c r="T44" i="26"/>
  <c r="T52" i="2"/>
  <c r="T52" i="4"/>
  <c r="U91" i="8"/>
  <c r="T91" i="8"/>
  <c r="T50" i="14"/>
  <c r="U50" i="14"/>
  <c r="U48" i="15"/>
  <c r="T48" i="15"/>
  <c r="U106" i="8"/>
  <c r="T106" i="8"/>
  <c r="E30" i="1"/>
  <c r="Q70" i="1"/>
  <c r="T29" i="2"/>
  <c r="U52" i="2"/>
  <c r="U69" i="2"/>
  <c r="Q40" i="3"/>
  <c r="T29" i="4"/>
  <c r="U52" i="4"/>
  <c r="P53" i="4"/>
  <c r="R67" i="4"/>
  <c r="Q33" i="5"/>
  <c r="Q59" i="5"/>
  <c r="U88" i="7"/>
  <c r="T88" i="7"/>
  <c r="U19" i="9"/>
  <c r="T19" i="9"/>
  <c r="T89" i="10"/>
  <c r="U89" i="10"/>
  <c r="U27" i="13"/>
  <c r="T27" i="13"/>
  <c r="T45" i="15"/>
  <c r="U45" i="15"/>
  <c r="U88" i="16"/>
  <c r="T88" i="16"/>
  <c r="T28" i="17"/>
  <c r="U28" i="17"/>
  <c r="U56" i="18"/>
  <c r="T56" i="18"/>
  <c r="T69" i="20"/>
  <c r="U42" i="6"/>
  <c r="T42" i="6"/>
  <c r="T88" i="8"/>
  <c r="U88" i="8"/>
  <c r="U9" i="1"/>
  <c r="P15" i="1"/>
  <c r="Q40" i="1"/>
  <c r="T48" i="1"/>
  <c r="U29" i="2"/>
  <c r="P30" i="2"/>
  <c r="E67" i="2"/>
  <c r="S15" i="3"/>
  <c r="P30" i="3"/>
  <c r="R67" i="3"/>
  <c r="U29" i="4"/>
  <c r="P30" i="4"/>
  <c r="Q53" i="4"/>
  <c r="U53" i="4" s="1"/>
  <c r="S67" i="4"/>
  <c r="R72" i="4"/>
  <c r="T10" i="5"/>
  <c r="P15" i="5"/>
  <c r="R30" i="5"/>
  <c r="U37" i="6"/>
  <c r="T37" i="6"/>
  <c r="U11" i="8"/>
  <c r="T11" i="8"/>
  <c r="E30" i="10"/>
  <c r="T64" i="13"/>
  <c r="U64" i="13"/>
  <c r="P40" i="1"/>
  <c r="Q15" i="1"/>
  <c r="T29" i="1"/>
  <c r="E33" i="1"/>
  <c r="U33" i="1" s="1"/>
  <c r="T39" i="1"/>
  <c r="P59" i="1"/>
  <c r="R72" i="1"/>
  <c r="S15" i="2"/>
  <c r="U19" i="2"/>
  <c r="Q30" i="2"/>
  <c r="T44" i="2"/>
  <c r="T51" i="2"/>
  <c r="P15" i="3"/>
  <c r="P24" i="3"/>
  <c r="Q30" i="3"/>
  <c r="E53" i="3"/>
  <c r="R72" i="3"/>
  <c r="Q30" i="4"/>
  <c r="P40" i="4"/>
  <c r="T51" i="4"/>
  <c r="U10" i="5"/>
  <c r="Q15" i="5"/>
  <c r="P40" i="5"/>
  <c r="T63" i="7"/>
  <c r="U63" i="7"/>
  <c r="T93" i="7"/>
  <c r="U93" i="7"/>
  <c r="U87" i="8"/>
  <c r="T87" i="8"/>
  <c r="E71" i="9"/>
  <c r="U26" i="10"/>
  <c r="T26" i="10"/>
  <c r="U48" i="11"/>
  <c r="T48" i="11"/>
  <c r="U87" i="11"/>
  <c r="T87" i="11"/>
  <c r="U22" i="13"/>
  <c r="T22" i="13"/>
  <c r="U51" i="8"/>
  <c r="T51" i="8"/>
  <c r="T65" i="12"/>
  <c r="U65" i="12"/>
  <c r="U22" i="9"/>
  <c r="T22" i="9"/>
  <c r="T49" i="11"/>
  <c r="U49" i="11"/>
  <c r="T88" i="11"/>
  <c r="U88" i="11"/>
  <c r="T61" i="16"/>
  <c r="U61" i="16"/>
  <c r="U20" i="1"/>
  <c r="P30" i="1"/>
  <c r="T30" i="1" s="1"/>
  <c r="U10" i="2"/>
  <c r="U21" i="2"/>
  <c r="U26" i="2"/>
  <c r="T32" i="2"/>
  <c r="U36" i="2"/>
  <c r="P40" i="2"/>
  <c r="U44" i="2"/>
  <c r="U45" i="2"/>
  <c r="U49" i="2"/>
  <c r="U56" i="2"/>
  <c r="P59" i="2"/>
  <c r="U86" i="2"/>
  <c r="T89" i="2"/>
  <c r="T20" i="3"/>
  <c r="Q24" i="3"/>
  <c r="T32" i="3"/>
  <c r="R33" i="3"/>
  <c r="T19" i="4"/>
  <c r="U21" i="4"/>
  <c r="U26" i="4"/>
  <c r="S33" i="4"/>
  <c r="T35" i="4"/>
  <c r="T39" i="4"/>
  <c r="Q40" i="4"/>
  <c r="U49" i="4"/>
  <c r="U62" i="4"/>
  <c r="P66" i="4"/>
  <c r="R71" i="4"/>
  <c r="P30" i="5"/>
  <c r="Q40" i="5"/>
  <c r="Q66" i="5"/>
  <c r="U18" i="6"/>
  <c r="T18" i="6"/>
  <c r="T28" i="6"/>
  <c r="U28" i="6"/>
  <c r="U46" i="6"/>
  <c r="T46" i="6"/>
  <c r="T22" i="7"/>
  <c r="U22" i="7"/>
  <c r="U29" i="8"/>
  <c r="T29" i="8"/>
  <c r="U64" i="8"/>
  <c r="T64" i="8"/>
  <c r="U13" i="9"/>
  <c r="T13" i="9"/>
  <c r="U18" i="9"/>
  <c r="T18" i="9"/>
  <c r="U88" i="10"/>
  <c r="T88" i="10"/>
  <c r="U29" i="11"/>
  <c r="T29" i="11"/>
  <c r="T45" i="11"/>
  <c r="U45" i="11"/>
  <c r="T19" i="13"/>
  <c r="U19" i="13"/>
  <c r="U91" i="11"/>
  <c r="T91" i="11"/>
  <c r="U18" i="13"/>
  <c r="T18" i="13"/>
  <c r="T39" i="25"/>
  <c r="U39" i="25"/>
  <c r="P33" i="1"/>
  <c r="U22" i="1"/>
  <c r="U27" i="1"/>
  <c r="Q30" i="1"/>
  <c r="R40" i="1"/>
  <c r="U52" i="1"/>
  <c r="U12" i="2"/>
  <c r="U17" i="2"/>
  <c r="T20" i="2"/>
  <c r="P24" i="2"/>
  <c r="P33" i="2"/>
  <c r="T33" i="2" s="1"/>
  <c r="T35" i="2"/>
  <c r="T39" i="2"/>
  <c r="Q40" i="2"/>
  <c r="T48" i="2"/>
  <c r="U64" i="2"/>
  <c r="S33" i="3"/>
  <c r="U44" i="3"/>
  <c r="U55" i="3"/>
  <c r="U58" i="3"/>
  <c r="U63" i="3"/>
  <c r="T10" i="4"/>
  <c r="U12" i="4"/>
  <c r="U17" i="4"/>
  <c r="T20" i="4"/>
  <c r="P24" i="4"/>
  <c r="P33" i="4"/>
  <c r="T33" i="4" s="1"/>
  <c r="U45" i="4"/>
  <c r="T48" i="4"/>
  <c r="T56" i="4"/>
  <c r="T61" i="4"/>
  <c r="T65" i="4"/>
  <c r="Q66" i="4"/>
  <c r="U69" i="4"/>
  <c r="Q72" i="4"/>
  <c r="U72" i="4" s="1"/>
  <c r="U29" i="5"/>
  <c r="Q30" i="5"/>
  <c r="E33" i="5"/>
  <c r="U13" i="6"/>
  <c r="T13" i="6"/>
  <c r="T43" i="6"/>
  <c r="U43" i="6"/>
  <c r="U55" i="6"/>
  <c r="T55" i="6"/>
  <c r="T92" i="8"/>
  <c r="U92" i="8"/>
  <c r="U23" i="9"/>
  <c r="T23" i="9"/>
  <c r="T26" i="11"/>
  <c r="U26" i="11"/>
  <c r="U61" i="11"/>
  <c r="T61" i="11"/>
  <c r="T13" i="7"/>
  <c r="U13" i="7"/>
  <c r="U20" i="8"/>
  <c r="T20" i="8"/>
  <c r="U52" i="11"/>
  <c r="T52" i="11"/>
  <c r="U22" i="28"/>
  <c r="T22" i="28"/>
  <c r="U92" i="10"/>
  <c r="T92" i="10"/>
  <c r="U39" i="11"/>
  <c r="T39" i="11"/>
  <c r="T88" i="15"/>
  <c r="U88" i="15"/>
  <c r="U92" i="16"/>
  <c r="T92" i="16"/>
  <c r="U12" i="28"/>
  <c r="T12" i="28"/>
  <c r="U98" i="8"/>
  <c r="T98" i="8"/>
  <c r="S15" i="1"/>
  <c r="E15" i="1"/>
  <c r="R15" i="1"/>
  <c r="U18" i="1"/>
  <c r="U28" i="1"/>
  <c r="T32" i="1"/>
  <c r="S40" i="1"/>
  <c r="U44" i="1"/>
  <c r="U55" i="1"/>
  <c r="U63" i="1"/>
  <c r="U89" i="1"/>
  <c r="U93" i="1"/>
  <c r="P15" i="2"/>
  <c r="Q24" i="2"/>
  <c r="Q33" i="2"/>
  <c r="Q67" i="2"/>
  <c r="Q72" i="2"/>
  <c r="R30" i="3"/>
  <c r="U46" i="3"/>
  <c r="U50" i="3"/>
  <c r="P53" i="3"/>
  <c r="E59" i="3"/>
  <c r="P66" i="3"/>
  <c r="T69" i="3"/>
  <c r="P71" i="3"/>
  <c r="Q72" i="3"/>
  <c r="U89" i="3"/>
  <c r="U93" i="3"/>
  <c r="P15" i="4"/>
  <c r="Q24" i="4"/>
  <c r="Q33" i="4"/>
  <c r="T38" i="4"/>
  <c r="S53" i="4"/>
  <c r="T69" i="4"/>
  <c r="P71" i="4"/>
  <c r="T71" i="4" s="1"/>
  <c r="U92" i="4"/>
  <c r="U39" i="5"/>
  <c r="U52" i="5"/>
  <c r="U57" i="5"/>
  <c r="U65" i="5"/>
  <c r="U58" i="7"/>
  <c r="T58" i="7"/>
  <c r="U62" i="7"/>
  <c r="T62" i="7"/>
  <c r="T89" i="7"/>
  <c r="U89" i="7"/>
  <c r="U92" i="7"/>
  <c r="T92" i="7"/>
  <c r="P71" i="5"/>
  <c r="P72" i="5"/>
  <c r="Q15" i="6"/>
  <c r="U15" i="6" s="1"/>
  <c r="U19" i="6"/>
  <c r="R33" i="6"/>
  <c r="E70" i="6"/>
  <c r="U32" i="7"/>
  <c r="Q33" i="7"/>
  <c r="T36" i="7"/>
  <c r="P40" i="7"/>
  <c r="R72" i="7"/>
  <c r="S15" i="8"/>
  <c r="T38" i="8"/>
  <c r="P40" i="8"/>
  <c r="Q66" i="8"/>
  <c r="U69" i="8"/>
  <c r="Q72" i="8"/>
  <c r="T10" i="9"/>
  <c r="P15" i="9"/>
  <c r="U35" i="9"/>
  <c r="S40" i="9"/>
  <c r="T56" i="9"/>
  <c r="P59" i="9"/>
  <c r="E70" i="9"/>
  <c r="P72" i="9"/>
  <c r="T89" i="9"/>
  <c r="T93" i="9"/>
  <c r="T12" i="10"/>
  <c r="T18" i="10"/>
  <c r="T22" i="10"/>
  <c r="U38" i="10"/>
  <c r="Q53" i="10"/>
  <c r="P15" i="11"/>
  <c r="Q33" i="11"/>
  <c r="P67" i="11"/>
  <c r="T67" i="11" s="1"/>
  <c r="E70" i="11"/>
  <c r="S70" i="11"/>
  <c r="R71" i="11"/>
  <c r="P72" i="11"/>
  <c r="P33" i="12"/>
  <c r="T36" i="12"/>
  <c r="U44" i="12"/>
  <c r="U47" i="12"/>
  <c r="U87" i="12"/>
  <c r="T90" i="12"/>
  <c r="P15" i="13"/>
  <c r="Q24" i="13"/>
  <c r="T32" i="13"/>
  <c r="U36" i="13"/>
  <c r="P53" i="13"/>
  <c r="P70" i="13"/>
  <c r="T70" i="13" s="1"/>
  <c r="U21" i="14"/>
  <c r="T21" i="14"/>
  <c r="T29" i="16"/>
  <c r="U29" i="16"/>
  <c r="T52" i="16"/>
  <c r="U52" i="16"/>
  <c r="U91" i="17"/>
  <c r="T91" i="17"/>
  <c r="T29" i="20"/>
  <c r="U29" i="20"/>
  <c r="E72" i="21"/>
  <c r="U45" i="22"/>
  <c r="T45" i="22"/>
  <c r="T11" i="26"/>
  <c r="U11" i="26"/>
  <c r="P70" i="5"/>
  <c r="Q71" i="5"/>
  <c r="U10" i="6"/>
  <c r="U23" i="6"/>
  <c r="T32" i="6"/>
  <c r="U51" i="6"/>
  <c r="S71" i="6"/>
  <c r="E30" i="7"/>
  <c r="U36" i="7"/>
  <c r="Q40" i="7"/>
  <c r="P59" i="7"/>
  <c r="U10" i="8"/>
  <c r="Q40" i="8"/>
  <c r="Q53" i="8"/>
  <c r="P71" i="8"/>
  <c r="U10" i="9"/>
  <c r="Q15" i="9"/>
  <c r="U15" i="9" s="1"/>
  <c r="P24" i="9"/>
  <c r="P30" i="9"/>
  <c r="P40" i="9"/>
  <c r="S71" i="9"/>
  <c r="U10" i="10"/>
  <c r="S15" i="10"/>
  <c r="E33" i="10"/>
  <c r="T52" i="10"/>
  <c r="R71" i="10"/>
  <c r="U12" i="11"/>
  <c r="Q15" i="11"/>
  <c r="P53" i="11"/>
  <c r="P66" i="11"/>
  <c r="Q33" i="12"/>
  <c r="P66" i="12"/>
  <c r="R71" i="12"/>
  <c r="T10" i="13"/>
  <c r="U14" i="13"/>
  <c r="Q15" i="13"/>
  <c r="U32" i="13"/>
  <c r="P33" i="13"/>
  <c r="U38" i="13"/>
  <c r="U43" i="13"/>
  <c r="Q53" i="13"/>
  <c r="U69" i="13"/>
  <c r="Q70" i="13"/>
  <c r="T10" i="14"/>
  <c r="T18" i="14"/>
  <c r="U18" i="14"/>
  <c r="U49" i="14"/>
  <c r="T49" i="14"/>
  <c r="E70" i="15"/>
  <c r="U70" i="15" s="1"/>
  <c r="U87" i="15"/>
  <c r="T87" i="15"/>
  <c r="T23" i="17"/>
  <c r="U23" i="17"/>
  <c r="U61" i="17"/>
  <c r="T61" i="17"/>
  <c r="T88" i="17"/>
  <c r="U88" i="17"/>
  <c r="U88" i="18"/>
  <c r="T88" i="18"/>
  <c r="T49" i="19"/>
  <c r="U49" i="19"/>
  <c r="T52" i="19"/>
  <c r="E24" i="20"/>
  <c r="T14" i="21"/>
  <c r="U14" i="21"/>
  <c r="U18" i="21"/>
  <c r="T18" i="21"/>
  <c r="U63" i="21"/>
  <c r="T63" i="21"/>
  <c r="U87" i="25"/>
  <c r="T87" i="25"/>
  <c r="T69" i="5"/>
  <c r="Q70" i="5"/>
  <c r="T22" i="6"/>
  <c r="U32" i="6"/>
  <c r="P33" i="6"/>
  <c r="U38" i="6"/>
  <c r="U47" i="6"/>
  <c r="T50" i="6"/>
  <c r="U56" i="6"/>
  <c r="Q59" i="6"/>
  <c r="P66" i="6"/>
  <c r="Q67" i="6"/>
  <c r="R70" i="6"/>
  <c r="P71" i="6"/>
  <c r="Q59" i="7"/>
  <c r="P66" i="7"/>
  <c r="P30" i="8"/>
  <c r="P70" i="8"/>
  <c r="T70" i="8" s="1"/>
  <c r="Q71" i="8"/>
  <c r="Q24" i="9"/>
  <c r="Q30" i="9"/>
  <c r="Q40" i="9"/>
  <c r="P66" i="9"/>
  <c r="P71" i="9"/>
  <c r="P15" i="10"/>
  <c r="P30" i="10"/>
  <c r="Q66" i="11"/>
  <c r="P71" i="11"/>
  <c r="Q66" i="12"/>
  <c r="Q33" i="13"/>
  <c r="T13" i="14"/>
  <c r="U13" i="14"/>
  <c r="T46" i="14"/>
  <c r="U46" i="14"/>
  <c r="U52" i="15"/>
  <c r="T52" i="15"/>
  <c r="T65" i="16"/>
  <c r="U65" i="16"/>
  <c r="T52" i="20"/>
  <c r="U56" i="20"/>
  <c r="T56" i="20"/>
  <c r="T62" i="25"/>
  <c r="U62" i="25"/>
  <c r="T9" i="27"/>
  <c r="U9" i="27"/>
  <c r="U99" i="22"/>
  <c r="E95" i="22"/>
  <c r="U95" i="22" s="1"/>
  <c r="P66" i="5"/>
  <c r="E15" i="6"/>
  <c r="Q33" i="6"/>
  <c r="U33" i="6" s="1"/>
  <c r="P53" i="6"/>
  <c r="Q66" i="6"/>
  <c r="T69" i="6"/>
  <c r="S70" i="6"/>
  <c r="Q71" i="6"/>
  <c r="E33" i="7"/>
  <c r="Q66" i="7"/>
  <c r="P70" i="7"/>
  <c r="T70" i="7" s="1"/>
  <c r="P71" i="7"/>
  <c r="Q72" i="7"/>
  <c r="P15" i="8"/>
  <c r="P24" i="8"/>
  <c r="Q30" i="8"/>
  <c r="Q70" i="8"/>
  <c r="Q66" i="9"/>
  <c r="S70" i="9"/>
  <c r="Q71" i="9"/>
  <c r="Q15" i="10"/>
  <c r="P24" i="10"/>
  <c r="Q30" i="10"/>
  <c r="R33" i="10"/>
  <c r="E40" i="10"/>
  <c r="P59" i="10"/>
  <c r="P72" i="10"/>
  <c r="T72" i="10" s="1"/>
  <c r="P30" i="11"/>
  <c r="E33" i="11"/>
  <c r="P40" i="11"/>
  <c r="P70" i="11"/>
  <c r="Q71" i="11"/>
  <c r="P30" i="12"/>
  <c r="P40" i="12"/>
  <c r="P71" i="12"/>
  <c r="T71" i="12" s="1"/>
  <c r="E24" i="13"/>
  <c r="P40" i="13"/>
  <c r="T49" i="15"/>
  <c r="U49" i="15"/>
  <c r="T56" i="21"/>
  <c r="U56" i="21"/>
  <c r="U23" i="24"/>
  <c r="T23" i="24"/>
  <c r="U65" i="24"/>
  <c r="T65" i="24"/>
  <c r="U17" i="25"/>
  <c r="T17" i="25"/>
  <c r="U100" i="14"/>
  <c r="T100" i="14"/>
  <c r="P40" i="6"/>
  <c r="T44" i="6"/>
  <c r="P70" i="6"/>
  <c r="P30" i="7"/>
  <c r="R40" i="7"/>
  <c r="P53" i="7"/>
  <c r="E67" i="7"/>
  <c r="Q70" i="7"/>
  <c r="Q71" i="7"/>
  <c r="Q15" i="8"/>
  <c r="U15" i="8" s="1"/>
  <c r="Q24" i="8"/>
  <c r="R33" i="9"/>
  <c r="P70" i="9"/>
  <c r="R72" i="9"/>
  <c r="Q24" i="10"/>
  <c r="S33" i="10"/>
  <c r="R15" i="11"/>
  <c r="Q30" i="11"/>
  <c r="Q40" i="11"/>
  <c r="Q70" i="11"/>
  <c r="R15" i="12"/>
  <c r="Q30" i="12"/>
  <c r="Q40" i="12"/>
  <c r="Q71" i="12"/>
  <c r="P30" i="13"/>
  <c r="Q40" i="13"/>
  <c r="U40" i="13" s="1"/>
  <c r="P72" i="13"/>
  <c r="T27" i="14"/>
  <c r="U27" i="14"/>
  <c r="T17" i="15"/>
  <c r="U17" i="15"/>
  <c r="T39" i="16"/>
  <c r="U39" i="16"/>
  <c r="U11" i="17"/>
  <c r="T11" i="17"/>
  <c r="U87" i="17"/>
  <c r="T87" i="17"/>
  <c r="U48" i="19"/>
  <c r="T48" i="19"/>
  <c r="U23" i="20"/>
  <c r="T23" i="20"/>
  <c r="U12" i="24"/>
  <c r="T12" i="24"/>
  <c r="T44" i="25"/>
  <c r="U44" i="25"/>
  <c r="U91" i="5"/>
  <c r="P30" i="6"/>
  <c r="Q40" i="6"/>
  <c r="Q70" i="6"/>
  <c r="U9" i="7"/>
  <c r="U18" i="7"/>
  <c r="U27" i="7"/>
  <c r="Q30" i="7"/>
  <c r="U50" i="7"/>
  <c r="T32" i="8"/>
  <c r="T36" i="8"/>
  <c r="S40" i="8"/>
  <c r="S15" i="9"/>
  <c r="E24" i="9"/>
  <c r="E30" i="9"/>
  <c r="T36" i="9"/>
  <c r="E40" i="9"/>
  <c r="R40" i="9"/>
  <c r="E53" i="9"/>
  <c r="Q70" i="9"/>
  <c r="T32" i="10"/>
  <c r="P33" i="10"/>
  <c r="T36" i="10"/>
  <c r="U63" i="10"/>
  <c r="P66" i="10"/>
  <c r="S70" i="10"/>
  <c r="P71" i="10"/>
  <c r="E15" i="11"/>
  <c r="S15" i="11"/>
  <c r="P24" i="11"/>
  <c r="E53" i="11"/>
  <c r="P59" i="11"/>
  <c r="P24" i="12"/>
  <c r="E33" i="12"/>
  <c r="U52" i="12"/>
  <c r="U57" i="12"/>
  <c r="U61" i="12"/>
  <c r="E66" i="12"/>
  <c r="U69" i="12"/>
  <c r="P70" i="12"/>
  <c r="R24" i="13"/>
  <c r="Q30" i="13"/>
  <c r="S71" i="13"/>
  <c r="T22" i="14"/>
  <c r="U22" i="14"/>
  <c r="U91" i="15"/>
  <c r="T91" i="15"/>
  <c r="U64" i="16"/>
  <c r="T64" i="16"/>
  <c r="E15" i="18"/>
  <c r="U19" i="18"/>
  <c r="T19" i="18"/>
  <c r="U13" i="19"/>
  <c r="T13" i="19"/>
  <c r="T17" i="19"/>
  <c r="U17" i="19"/>
  <c r="T45" i="19"/>
  <c r="U45" i="19"/>
  <c r="T20" i="20"/>
  <c r="U20" i="20"/>
  <c r="U38" i="20"/>
  <c r="T38" i="20"/>
  <c r="U86" i="20"/>
  <c r="T86" i="20"/>
  <c r="T38" i="21"/>
  <c r="U38" i="21"/>
  <c r="U39" i="23"/>
  <c r="T39" i="23"/>
  <c r="T49" i="23"/>
  <c r="U49" i="23"/>
  <c r="T58" i="28"/>
  <c r="U58" i="28"/>
  <c r="T87" i="28"/>
  <c r="U87" i="28"/>
  <c r="E30" i="14"/>
  <c r="P66" i="14"/>
  <c r="Q67" i="14"/>
  <c r="U67" i="14" s="1"/>
  <c r="P71" i="14"/>
  <c r="Q72" i="14"/>
  <c r="U20" i="15"/>
  <c r="Q24" i="15"/>
  <c r="T32" i="15"/>
  <c r="P66" i="15"/>
  <c r="P66" i="16"/>
  <c r="P67" i="16"/>
  <c r="T67" i="16" s="1"/>
  <c r="R71" i="16"/>
  <c r="P72" i="16"/>
  <c r="R15" i="17"/>
  <c r="S24" i="17"/>
  <c r="Q30" i="17"/>
  <c r="U35" i="17"/>
  <c r="E70" i="17"/>
  <c r="R71" i="17"/>
  <c r="U20" i="18"/>
  <c r="E30" i="18"/>
  <c r="Q33" i="18"/>
  <c r="Q40" i="18"/>
  <c r="U43" i="18"/>
  <c r="U44" i="18"/>
  <c r="T47" i="18"/>
  <c r="U52" i="18"/>
  <c r="T11" i="19"/>
  <c r="U26" i="19"/>
  <c r="Q30" i="19"/>
  <c r="U52" i="19"/>
  <c r="T57" i="19"/>
  <c r="U62" i="19"/>
  <c r="T65" i="19"/>
  <c r="Q66" i="19"/>
  <c r="U69" i="19"/>
  <c r="P71" i="19"/>
  <c r="U92" i="19"/>
  <c r="U57" i="20"/>
  <c r="U61" i="20"/>
  <c r="T64" i="20"/>
  <c r="P15" i="21"/>
  <c r="U42" i="21"/>
  <c r="T42" i="21"/>
  <c r="Q53" i="22"/>
  <c r="P72" i="22"/>
  <c r="U52" i="23"/>
  <c r="U19" i="24"/>
  <c r="T19" i="24"/>
  <c r="P66" i="24"/>
  <c r="U26" i="25"/>
  <c r="T29" i="25"/>
  <c r="Q24" i="26"/>
  <c r="U86" i="26"/>
  <c r="U22" i="27"/>
  <c r="Q40" i="27"/>
  <c r="U55" i="14"/>
  <c r="T58" i="14"/>
  <c r="U63" i="14"/>
  <c r="Q66" i="14"/>
  <c r="T69" i="14"/>
  <c r="S70" i="14"/>
  <c r="Q71" i="14"/>
  <c r="P33" i="15"/>
  <c r="U62" i="15"/>
  <c r="T65" i="15"/>
  <c r="Q66" i="15"/>
  <c r="U69" i="15"/>
  <c r="P71" i="15"/>
  <c r="P30" i="16"/>
  <c r="P40" i="16"/>
  <c r="Q66" i="16"/>
  <c r="Q67" i="16"/>
  <c r="S71" i="16"/>
  <c r="Q72" i="16"/>
  <c r="U72" i="16" s="1"/>
  <c r="S15" i="17"/>
  <c r="P24" i="17"/>
  <c r="P66" i="17"/>
  <c r="R15" i="18"/>
  <c r="P24" i="18"/>
  <c r="U65" i="18"/>
  <c r="T86" i="18"/>
  <c r="P24" i="19"/>
  <c r="T29" i="19"/>
  <c r="S33" i="19"/>
  <c r="T61" i="19"/>
  <c r="P70" i="19"/>
  <c r="Q71" i="19"/>
  <c r="U88" i="19"/>
  <c r="T91" i="19"/>
  <c r="P30" i="20"/>
  <c r="U39" i="20"/>
  <c r="U44" i="20"/>
  <c r="T48" i="20"/>
  <c r="U48" i="20"/>
  <c r="E71" i="20"/>
  <c r="U87" i="20"/>
  <c r="T90" i="20"/>
  <c r="U13" i="21"/>
  <c r="T13" i="21"/>
  <c r="U19" i="21"/>
  <c r="T22" i="21"/>
  <c r="P30" i="21"/>
  <c r="T93" i="22"/>
  <c r="U93" i="22"/>
  <c r="Q40" i="23"/>
  <c r="T64" i="24"/>
  <c r="U64" i="24"/>
  <c r="P71" i="24"/>
  <c r="P24" i="25"/>
  <c r="P71" i="25"/>
  <c r="U88" i="25"/>
  <c r="U20" i="26"/>
  <c r="Q33" i="26"/>
  <c r="U48" i="26"/>
  <c r="T51" i="26"/>
  <c r="U13" i="27"/>
  <c r="E67" i="27"/>
  <c r="U21" i="28"/>
  <c r="T21" i="28"/>
  <c r="U96" i="1"/>
  <c r="E95" i="1"/>
  <c r="T95" i="1" s="1"/>
  <c r="L112" i="5"/>
  <c r="R112" i="5" s="1"/>
  <c r="R95" i="5"/>
  <c r="P71" i="13"/>
  <c r="T62" i="14"/>
  <c r="P70" i="14"/>
  <c r="Q33" i="15"/>
  <c r="R40" i="15"/>
  <c r="U57" i="15"/>
  <c r="T61" i="15"/>
  <c r="P70" i="15"/>
  <c r="Q71" i="15"/>
  <c r="Q30" i="16"/>
  <c r="Q40" i="16"/>
  <c r="Q53" i="16"/>
  <c r="R70" i="16"/>
  <c r="P71" i="16"/>
  <c r="P15" i="17"/>
  <c r="T15" i="17" s="1"/>
  <c r="Q24" i="17"/>
  <c r="T29" i="17"/>
  <c r="U32" i="17"/>
  <c r="U52" i="17"/>
  <c r="T57" i="17"/>
  <c r="U62" i="17"/>
  <c r="T65" i="17"/>
  <c r="Q66" i="17"/>
  <c r="U69" i="17"/>
  <c r="P71" i="17"/>
  <c r="U92" i="17"/>
  <c r="T14" i="18"/>
  <c r="Q24" i="18"/>
  <c r="U38" i="18"/>
  <c r="U39" i="18"/>
  <c r="E66" i="18"/>
  <c r="P72" i="18"/>
  <c r="T92" i="18"/>
  <c r="S15" i="19"/>
  <c r="T18" i="19"/>
  <c r="U21" i="19"/>
  <c r="Q24" i="19"/>
  <c r="P33" i="19"/>
  <c r="R40" i="19"/>
  <c r="Q70" i="19"/>
  <c r="Q30" i="20"/>
  <c r="Q30" i="21"/>
  <c r="U37" i="21"/>
  <c r="T37" i="21"/>
  <c r="E70" i="21"/>
  <c r="P72" i="21"/>
  <c r="T44" i="22"/>
  <c r="U44" i="22"/>
  <c r="P71" i="22"/>
  <c r="Q33" i="24"/>
  <c r="Q40" i="24"/>
  <c r="P70" i="24"/>
  <c r="T21" i="25"/>
  <c r="P40" i="25"/>
  <c r="T58" i="25"/>
  <c r="Q66" i="25"/>
  <c r="U93" i="27"/>
  <c r="T93" i="27"/>
  <c r="U18" i="28"/>
  <c r="T18" i="28"/>
  <c r="U37" i="28"/>
  <c r="T37" i="28"/>
  <c r="U101" i="14"/>
  <c r="T101" i="14"/>
  <c r="Q71" i="13"/>
  <c r="P30" i="14"/>
  <c r="E40" i="14"/>
  <c r="S40" i="14"/>
  <c r="Q70" i="14"/>
  <c r="R24" i="15"/>
  <c r="U36" i="15"/>
  <c r="Q70" i="15"/>
  <c r="U20" i="16"/>
  <c r="E33" i="16"/>
  <c r="Q71" i="16"/>
  <c r="Q15" i="17"/>
  <c r="P33" i="17"/>
  <c r="S40" i="17"/>
  <c r="P70" i="17"/>
  <c r="T70" i="17" s="1"/>
  <c r="Q71" i="17"/>
  <c r="U14" i="18"/>
  <c r="P15" i="18"/>
  <c r="U35" i="18"/>
  <c r="P59" i="18"/>
  <c r="P71" i="18"/>
  <c r="Q72" i="18"/>
  <c r="Q33" i="19"/>
  <c r="U33" i="19" s="1"/>
  <c r="U36" i="19"/>
  <c r="E53" i="19"/>
  <c r="P59" i="19"/>
  <c r="P24" i="20"/>
  <c r="P66" i="20"/>
  <c r="P67" i="20"/>
  <c r="T28" i="21"/>
  <c r="U28" i="21"/>
  <c r="P59" i="21"/>
  <c r="P67" i="21"/>
  <c r="Q72" i="21"/>
  <c r="T37" i="22"/>
  <c r="U37" i="22"/>
  <c r="Q15" i="23"/>
  <c r="U10" i="24"/>
  <c r="P15" i="24"/>
  <c r="T15" i="24" s="1"/>
  <c r="Q15" i="26"/>
  <c r="Q66" i="26"/>
  <c r="P70" i="28"/>
  <c r="R72" i="13"/>
  <c r="Q30" i="14"/>
  <c r="R33" i="14"/>
  <c r="S67" i="14"/>
  <c r="R71" i="14"/>
  <c r="S72" i="14"/>
  <c r="U10" i="15"/>
  <c r="P15" i="15"/>
  <c r="P40" i="15"/>
  <c r="R15" i="16"/>
  <c r="P24" i="16"/>
  <c r="R67" i="16"/>
  <c r="P70" i="16"/>
  <c r="R72" i="16"/>
  <c r="Q70" i="17"/>
  <c r="U13" i="18"/>
  <c r="Q15" i="18"/>
  <c r="P30" i="18"/>
  <c r="E33" i="18"/>
  <c r="S33" i="18"/>
  <c r="P70" i="18"/>
  <c r="Q71" i="18"/>
  <c r="P40" i="19"/>
  <c r="T10" i="20"/>
  <c r="P15" i="20"/>
  <c r="Q24" i="20"/>
  <c r="U32" i="20"/>
  <c r="Q66" i="20"/>
  <c r="P24" i="21"/>
  <c r="P66" i="21"/>
  <c r="R70" i="21"/>
  <c r="P71" i="21"/>
  <c r="T86" i="21"/>
  <c r="U86" i="21"/>
  <c r="P30" i="23"/>
  <c r="R33" i="23"/>
  <c r="P59" i="23"/>
  <c r="Q70" i="23"/>
  <c r="Q15" i="28"/>
  <c r="P24" i="28"/>
  <c r="U99" i="14"/>
  <c r="T99" i="14"/>
  <c r="P24" i="14"/>
  <c r="T32" i="14"/>
  <c r="U42" i="14"/>
  <c r="S71" i="14"/>
  <c r="U12" i="15"/>
  <c r="Q15" i="15"/>
  <c r="P30" i="15"/>
  <c r="E33" i="15"/>
  <c r="R33" i="15"/>
  <c r="Q40" i="15"/>
  <c r="E53" i="15"/>
  <c r="Q59" i="15"/>
  <c r="Q24" i="16"/>
  <c r="E30" i="16"/>
  <c r="U32" i="16"/>
  <c r="U35" i="16"/>
  <c r="E40" i="16"/>
  <c r="U48" i="16"/>
  <c r="P59" i="16"/>
  <c r="Q70" i="16"/>
  <c r="U14" i="17"/>
  <c r="U19" i="17"/>
  <c r="E24" i="17"/>
  <c r="E53" i="17"/>
  <c r="P59" i="17"/>
  <c r="U17" i="18"/>
  <c r="Q30" i="18"/>
  <c r="U30" i="18" s="1"/>
  <c r="R40" i="18"/>
  <c r="Q70" i="18"/>
  <c r="P15" i="19"/>
  <c r="R24" i="19"/>
  <c r="T35" i="19"/>
  <c r="Q40" i="19"/>
  <c r="R70" i="19"/>
  <c r="S71" i="19"/>
  <c r="U10" i="20"/>
  <c r="Q15" i="20"/>
  <c r="E30" i="20"/>
  <c r="P33" i="20"/>
  <c r="R70" i="20"/>
  <c r="P71" i="20"/>
  <c r="Q72" i="20"/>
  <c r="Q24" i="21"/>
  <c r="E30" i="21"/>
  <c r="U51" i="21"/>
  <c r="Q30" i="22"/>
  <c r="R33" i="22"/>
  <c r="U11" i="23"/>
  <c r="U91" i="23"/>
  <c r="T91" i="23"/>
  <c r="T58" i="24"/>
  <c r="U58" i="24"/>
  <c r="E71" i="24"/>
  <c r="R71" i="24"/>
  <c r="U89" i="27"/>
  <c r="T89" i="27"/>
  <c r="U17" i="28"/>
  <c r="T17" i="28"/>
  <c r="T45" i="28"/>
  <c r="E79" i="19"/>
  <c r="L112" i="1"/>
  <c r="R112" i="1" s="1"/>
  <c r="R95" i="1"/>
  <c r="E95" i="13"/>
  <c r="T95" i="13" s="1"/>
  <c r="T102" i="13"/>
  <c r="T104" i="13"/>
  <c r="E95" i="7"/>
  <c r="U113" i="5"/>
  <c r="T113" i="5"/>
  <c r="P40" i="20"/>
  <c r="U69" i="20"/>
  <c r="P70" i="20"/>
  <c r="Q33" i="21"/>
  <c r="S40" i="21"/>
  <c r="R71" i="21"/>
  <c r="U90" i="21"/>
  <c r="T93" i="21"/>
  <c r="T10" i="22"/>
  <c r="P15" i="22"/>
  <c r="Q24" i="22"/>
  <c r="P33" i="22"/>
  <c r="T36" i="22"/>
  <c r="P40" i="22"/>
  <c r="E53" i="22"/>
  <c r="S53" i="22"/>
  <c r="Q66" i="22"/>
  <c r="P70" i="22"/>
  <c r="P33" i="23"/>
  <c r="Q66" i="23"/>
  <c r="U69" i="23"/>
  <c r="P71" i="23"/>
  <c r="Q24" i="24"/>
  <c r="U32" i="24"/>
  <c r="S33" i="24"/>
  <c r="P59" i="24"/>
  <c r="Q33" i="25"/>
  <c r="T36" i="25"/>
  <c r="R40" i="25"/>
  <c r="E70" i="25"/>
  <c r="R71" i="25"/>
  <c r="T10" i="26"/>
  <c r="P30" i="26"/>
  <c r="T35" i="26"/>
  <c r="P40" i="26"/>
  <c r="Q59" i="26"/>
  <c r="Q70" i="26"/>
  <c r="P24" i="27"/>
  <c r="P30" i="27"/>
  <c r="U35" i="27"/>
  <c r="R71" i="27"/>
  <c r="Q30" i="28"/>
  <c r="R33" i="28"/>
  <c r="T39" i="28"/>
  <c r="U49" i="28"/>
  <c r="U62" i="28"/>
  <c r="P66" i="28"/>
  <c r="R70" i="28"/>
  <c r="P71" i="28"/>
  <c r="E79" i="15"/>
  <c r="T110" i="24"/>
  <c r="T98" i="20"/>
  <c r="T105" i="11"/>
  <c r="Q40" i="20"/>
  <c r="Q70" i="20"/>
  <c r="U70" i="20" s="1"/>
  <c r="U35" i="21"/>
  <c r="P40" i="21"/>
  <c r="Q15" i="22"/>
  <c r="U32" i="22"/>
  <c r="Q33" i="22"/>
  <c r="U36" i="22"/>
  <c r="Q40" i="22"/>
  <c r="E67" i="22"/>
  <c r="Q70" i="22"/>
  <c r="P15" i="23"/>
  <c r="Q33" i="23"/>
  <c r="T44" i="23"/>
  <c r="E53" i="23"/>
  <c r="P70" i="23"/>
  <c r="Q71" i="23"/>
  <c r="P33" i="24"/>
  <c r="P40" i="24"/>
  <c r="E66" i="24"/>
  <c r="U36" i="25"/>
  <c r="T38" i="25"/>
  <c r="P53" i="25"/>
  <c r="P66" i="25"/>
  <c r="U10" i="26"/>
  <c r="P15" i="26"/>
  <c r="T15" i="26" s="1"/>
  <c r="P24" i="26"/>
  <c r="Q30" i="26"/>
  <c r="U35" i="26"/>
  <c r="Q40" i="26"/>
  <c r="E71" i="26"/>
  <c r="Q24" i="27"/>
  <c r="Q30" i="27"/>
  <c r="P40" i="27"/>
  <c r="T40" i="27" s="1"/>
  <c r="E70" i="27"/>
  <c r="E15" i="28"/>
  <c r="R15" i="28"/>
  <c r="T29" i="28"/>
  <c r="S33" i="28"/>
  <c r="T35" i="28"/>
  <c r="T44" i="28"/>
  <c r="Q66" i="28"/>
  <c r="T69" i="28"/>
  <c r="Q71" i="28"/>
  <c r="E79" i="11"/>
  <c r="E24" i="22"/>
  <c r="P53" i="22"/>
  <c r="E59" i="22"/>
  <c r="E71" i="22"/>
  <c r="S71" i="22"/>
  <c r="E24" i="23"/>
  <c r="P40" i="23"/>
  <c r="R53" i="23"/>
  <c r="Q59" i="23"/>
  <c r="S15" i="24"/>
  <c r="T52" i="24"/>
  <c r="S71" i="24"/>
  <c r="P30" i="25"/>
  <c r="E33" i="25"/>
  <c r="R33" i="25"/>
  <c r="T35" i="25"/>
  <c r="Q40" i="25"/>
  <c r="P70" i="25"/>
  <c r="Q71" i="25"/>
  <c r="P66" i="26"/>
  <c r="R71" i="26"/>
  <c r="P66" i="27"/>
  <c r="Q67" i="27"/>
  <c r="R70" i="27"/>
  <c r="P72" i="27"/>
  <c r="Q33" i="28"/>
  <c r="T36" i="28"/>
  <c r="Q70" i="28"/>
  <c r="E79" i="21"/>
  <c r="Q53" i="27"/>
  <c r="Q66" i="27"/>
  <c r="P71" i="27"/>
  <c r="Q72" i="27"/>
  <c r="U10" i="28"/>
  <c r="S15" i="28"/>
  <c r="U36" i="28"/>
  <c r="R71" i="28"/>
  <c r="E79" i="17"/>
  <c r="E79" i="2"/>
  <c r="T102" i="26"/>
  <c r="T105" i="3"/>
  <c r="T97" i="2"/>
  <c r="T36" i="20"/>
  <c r="U52" i="20"/>
  <c r="Q53" i="20"/>
  <c r="Q15" i="21"/>
  <c r="R33" i="21"/>
  <c r="E40" i="21"/>
  <c r="R40" i="21"/>
  <c r="T52" i="21"/>
  <c r="Q66" i="21"/>
  <c r="T69" i="21"/>
  <c r="S70" i="21"/>
  <c r="Q71" i="21"/>
  <c r="U22" i="22"/>
  <c r="P30" i="22"/>
  <c r="E40" i="22"/>
  <c r="S40" i="22"/>
  <c r="U51" i="22"/>
  <c r="R15" i="23"/>
  <c r="Q30" i="23"/>
  <c r="T52" i="23"/>
  <c r="R70" i="23"/>
  <c r="T10" i="24"/>
  <c r="P30" i="24"/>
  <c r="E33" i="24"/>
  <c r="R33" i="24"/>
  <c r="T43" i="24"/>
  <c r="Q53" i="24"/>
  <c r="Q66" i="24"/>
  <c r="P15" i="25"/>
  <c r="Q24" i="25"/>
  <c r="E53" i="25"/>
  <c r="Q59" i="25"/>
  <c r="P33" i="26"/>
  <c r="T47" i="26"/>
  <c r="E53" i="26"/>
  <c r="P71" i="26"/>
  <c r="P33" i="27"/>
  <c r="T36" i="27"/>
  <c r="E40" i="27"/>
  <c r="R40" i="27"/>
  <c r="T69" i="27"/>
  <c r="P70" i="27"/>
  <c r="Q71" i="27"/>
  <c r="U71" i="27" s="1"/>
  <c r="P15" i="28"/>
  <c r="E79" i="13"/>
  <c r="P53" i="28"/>
  <c r="P72" i="28"/>
  <c r="R72" i="28"/>
  <c r="Q53" i="28"/>
  <c r="P59" i="28"/>
  <c r="P67" i="28"/>
  <c r="T67" i="28" s="1"/>
  <c r="R67" i="28"/>
  <c r="E72" i="28"/>
  <c r="T57" i="28"/>
  <c r="Q59" i="28"/>
  <c r="E67" i="28"/>
  <c r="Q67" i="28"/>
  <c r="S67" i="28"/>
  <c r="Q72" i="28"/>
  <c r="U72" i="28" s="1"/>
  <c r="S72" i="28"/>
  <c r="E95" i="28"/>
  <c r="E112" i="28" s="1"/>
  <c r="T97" i="28"/>
  <c r="E53" i="27"/>
  <c r="P53" i="27"/>
  <c r="E72" i="27"/>
  <c r="P59" i="27"/>
  <c r="E59" i="27"/>
  <c r="U59" i="27" s="1"/>
  <c r="P67" i="27"/>
  <c r="R67" i="27"/>
  <c r="E95" i="27"/>
  <c r="E112" i="27" s="1"/>
  <c r="T102" i="27"/>
  <c r="E79" i="27"/>
  <c r="P53" i="26"/>
  <c r="P67" i="26"/>
  <c r="R67" i="26"/>
  <c r="Q53" i="26"/>
  <c r="Q67" i="26"/>
  <c r="E72" i="26"/>
  <c r="P72" i="26"/>
  <c r="R72" i="26"/>
  <c r="E59" i="26"/>
  <c r="P59" i="26"/>
  <c r="Q72" i="26"/>
  <c r="U72" i="26" s="1"/>
  <c r="E67" i="26"/>
  <c r="T106" i="26"/>
  <c r="T110" i="26"/>
  <c r="E67" i="25"/>
  <c r="P67" i="25"/>
  <c r="Q53" i="25"/>
  <c r="E72" i="25"/>
  <c r="T57" i="25"/>
  <c r="Q67" i="25"/>
  <c r="P72" i="25"/>
  <c r="E59" i="25"/>
  <c r="P59" i="25"/>
  <c r="R67" i="25"/>
  <c r="Q72" i="25"/>
  <c r="T101" i="25"/>
  <c r="T47" i="24"/>
  <c r="Q72" i="24"/>
  <c r="S72" i="24"/>
  <c r="P53" i="24"/>
  <c r="P67" i="24"/>
  <c r="R67" i="24"/>
  <c r="R72" i="24"/>
  <c r="Q59" i="24"/>
  <c r="E67" i="24"/>
  <c r="Q67" i="24"/>
  <c r="S67" i="24"/>
  <c r="T106" i="24"/>
  <c r="T98" i="24"/>
  <c r="P53" i="23"/>
  <c r="Q53" i="23"/>
  <c r="E67" i="23"/>
  <c r="P67" i="23"/>
  <c r="T67" i="23" s="1"/>
  <c r="Q67" i="23"/>
  <c r="E72" i="23"/>
  <c r="P72" i="23"/>
  <c r="E59" i="23"/>
  <c r="P67" i="22"/>
  <c r="P59" i="22"/>
  <c r="Q67" i="22"/>
  <c r="S67" i="22"/>
  <c r="Q72" i="22"/>
  <c r="S72" i="22"/>
  <c r="Q59" i="22"/>
  <c r="R67" i="22"/>
  <c r="R72" i="22"/>
  <c r="U47" i="21"/>
  <c r="E53" i="21"/>
  <c r="P53" i="21"/>
  <c r="E59" i="21"/>
  <c r="Q59" i="21"/>
  <c r="E67" i="21"/>
  <c r="Q67" i="21"/>
  <c r="S67" i="21"/>
  <c r="E95" i="21"/>
  <c r="T95" i="21" s="1"/>
  <c r="T98" i="21"/>
  <c r="T47" i="20"/>
  <c r="E53" i="20"/>
  <c r="E59" i="20"/>
  <c r="P59" i="20"/>
  <c r="Q67" i="20"/>
  <c r="Q59" i="20"/>
  <c r="E72" i="20"/>
  <c r="P72" i="20"/>
  <c r="R72" i="20"/>
  <c r="E95" i="20"/>
  <c r="E112" i="20" s="1"/>
  <c r="P53" i="19"/>
  <c r="Q53" i="19"/>
  <c r="Q59" i="19"/>
  <c r="E67" i="19"/>
  <c r="P67" i="19"/>
  <c r="E72" i="19"/>
  <c r="P72" i="19"/>
  <c r="T72" i="19" s="1"/>
  <c r="Q67" i="19"/>
  <c r="S67" i="19"/>
  <c r="Q72" i="19"/>
  <c r="S72" i="19"/>
  <c r="E95" i="19"/>
  <c r="T101" i="19"/>
  <c r="Q53" i="18"/>
  <c r="R53" i="18"/>
  <c r="Q59" i="18"/>
  <c r="U57" i="18"/>
  <c r="E67" i="18"/>
  <c r="E72" i="18"/>
  <c r="T104" i="18"/>
  <c r="E95" i="18"/>
  <c r="U95" i="18" s="1"/>
  <c r="P53" i="17"/>
  <c r="E67" i="17"/>
  <c r="E72" i="17"/>
  <c r="Q53" i="17"/>
  <c r="Q59" i="17"/>
  <c r="P67" i="17"/>
  <c r="P72" i="17"/>
  <c r="Q67" i="17"/>
  <c r="Q72" i="17"/>
  <c r="S72" i="17"/>
  <c r="T101" i="17"/>
  <c r="E53" i="16"/>
  <c r="P53" i="16"/>
  <c r="Q59" i="16"/>
  <c r="U57" i="16"/>
  <c r="S67" i="16"/>
  <c r="S72" i="16"/>
  <c r="E67" i="16"/>
  <c r="E72" i="16"/>
  <c r="T97" i="16"/>
  <c r="T109" i="16"/>
  <c r="T110" i="16"/>
  <c r="P53" i="15"/>
  <c r="Q67" i="15"/>
  <c r="Q53" i="15"/>
  <c r="U58" i="15"/>
  <c r="R67" i="15"/>
  <c r="Q72" i="15"/>
  <c r="E59" i="15"/>
  <c r="P59" i="15"/>
  <c r="R72" i="15"/>
  <c r="E67" i="15"/>
  <c r="T104" i="15"/>
  <c r="T105" i="15"/>
  <c r="T106" i="15"/>
  <c r="P53" i="14"/>
  <c r="E53" i="14"/>
  <c r="Q53" i="14"/>
  <c r="P59" i="14"/>
  <c r="Q59" i="14"/>
  <c r="P67" i="14"/>
  <c r="P72" i="14"/>
  <c r="T72" i="14" s="1"/>
  <c r="T97" i="14"/>
  <c r="E95" i="14"/>
  <c r="T103" i="14"/>
  <c r="T104" i="14"/>
  <c r="T105" i="14"/>
  <c r="U47" i="13"/>
  <c r="E53" i="13"/>
  <c r="P59" i="13"/>
  <c r="P67" i="13"/>
  <c r="R67" i="13"/>
  <c r="E72" i="13"/>
  <c r="Q72" i="13"/>
  <c r="S72" i="13"/>
  <c r="E59" i="13"/>
  <c r="Q59" i="13"/>
  <c r="E67" i="13"/>
  <c r="Q67" i="13"/>
  <c r="S67" i="13"/>
  <c r="P53" i="12"/>
  <c r="Q53" i="12"/>
  <c r="E67" i="12"/>
  <c r="P67" i="12"/>
  <c r="R67" i="12"/>
  <c r="Q72" i="12"/>
  <c r="U72" i="12" s="1"/>
  <c r="E59" i="12"/>
  <c r="P59" i="12"/>
  <c r="Q67" i="12"/>
  <c r="Q59" i="12"/>
  <c r="E72" i="12"/>
  <c r="P72" i="12"/>
  <c r="R72" i="12"/>
  <c r="Q53" i="11"/>
  <c r="Q67" i="11"/>
  <c r="Q72" i="11"/>
  <c r="U58" i="11"/>
  <c r="R67" i="11"/>
  <c r="R72" i="11"/>
  <c r="E59" i="11"/>
  <c r="S95" i="11"/>
  <c r="T103" i="11"/>
  <c r="Q67" i="10"/>
  <c r="S67" i="10"/>
  <c r="R67" i="10"/>
  <c r="T58" i="10"/>
  <c r="Q59" i="10"/>
  <c r="Q72" i="10"/>
  <c r="S72" i="10"/>
  <c r="P67" i="10"/>
  <c r="T67" i="10" s="1"/>
  <c r="R72" i="10"/>
  <c r="R95" i="10"/>
  <c r="S95" i="10"/>
  <c r="P53" i="9"/>
  <c r="Q53" i="9"/>
  <c r="E59" i="9"/>
  <c r="Q59" i="9"/>
  <c r="P67" i="9"/>
  <c r="T67" i="9" s="1"/>
  <c r="R67" i="9"/>
  <c r="E72" i="9"/>
  <c r="Q72" i="9"/>
  <c r="S72" i="9"/>
  <c r="E67" i="9"/>
  <c r="Q67" i="9"/>
  <c r="S67" i="9"/>
  <c r="T47" i="8"/>
  <c r="P53" i="8"/>
  <c r="T57" i="8"/>
  <c r="E59" i="8"/>
  <c r="P59" i="8"/>
  <c r="E67" i="8"/>
  <c r="P67" i="8"/>
  <c r="R67" i="8"/>
  <c r="S72" i="8"/>
  <c r="Q59" i="8"/>
  <c r="Q67" i="8"/>
  <c r="E72" i="8"/>
  <c r="P72" i="8"/>
  <c r="R72" i="8"/>
  <c r="T102" i="8"/>
  <c r="P67" i="7"/>
  <c r="T67" i="7" s="1"/>
  <c r="E53" i="7"/>
  <c r="Q53" i="7"/>
  <c r="Q67" i="7"/>
  <c r="R67" i="7"/>
  <c r="P72" i="7"/>
  <c r="Q53" i="6"/>
  <c r="E72" i="6"/>
  <c r="P72" i="6"/>
  <c r="R72" i="6"/>
  <c r="P59" i="6"/>
  <c r="P67" i="6"/>
  <c r="R67" i="6"/>
  <c r="Q72" i="6"/>
  <c r="S72" i="6"/>
  <c r="S95" i="6"/>
  <c r="E53" i="5"/>
  <c r="P53" i="5"/>
  <c r="Q72" i="5"/>
  <c r="Q53" i="5"/>
  <c r="E67" i="5"/>
  <c r="P67" i="5"/>
  <c r="R67" i="5"/>
  <c r="Q67" i="5"/>
  <c r="P59" i="5"/>
  <c r="E72" i="5"/>
  <c r="R72" i="5"/>
  <c r="T99" i="5"/>
  <c r="T100" i="5"/>
  <c r="U101" i="5"/>
  <c r="T102" i="5"/>
  <c r="T103" i="5"/>
  <c r="T104" i="5"/>
  <c r="T47" i="4"/>
  <c r="R53" i="4"/>
  <c r="E67" i="4"/>
  <c r="P67" i="4"/>
  <c r="S72" i="4"/>
  <c r="Q67" i="4"/>
  <c r="E72" i="4"/>
  <c r="P72" i="4"/>
  <c r="T72" i="4" s="1"/>
  <c r="E59" i="4"/>
  <c r="U59" i="4" s="1"/>
  <c r="U109" i="4"/>
  <c r="T110" i="4"/>
  <c r="E67" i="3"/>
  <c r="T57" i="3"/>
  <c r="P59" i="3"/>
  <c r="P67" i="3"/>
  <c r="Q59" i="3"/>
  <c r="Q67" i="3"/>
  <c r="U67" i="3" s="1"/>
  <c r="S67" i="3"/>
  <c r="P72" i="3"/>
  <c r="T101" i="3"/>
  <c r="T102" i="3"/>
  <c r="Q53" i="2"/>
  <c r="S53" i="2"/>
  <c r="R53" i="2"/>
  <c r="E72" i="2"/>
  <c r="Q59" i="2"/>
  <c r="P67" i="2"/>
  <c r="P72" i="2"/>
  <c r="T72" i="2" s="1"/>
  <c r="R72" i="2"/>
  <c r="U107" i="2"/>
  <c r="T108" i="2"/>
  <c r="T109" i="2"/>
  <c r="U103" i="2"/>
  <c r="T104" i="2"/>
  <c r="T105" i="2"/>
  <c r="E67" i="1"/>
  <c r="P67" i="1"/>
  <c r="E72" i="1"/>
  <c r="T58" i="1"/>
  <c r="Q59" i="1"/>
  <c r="Q67" i="1"/>
  <c r="U67" i="1" s="1"/>
  <c r="S67" i="1"/>
  <c r="P72" i="1"/>
  <c r="R67" i="1"/>
  <c r="Q72" i="1"/>
  <c r="S72" i="1"/>
  <c r="S95" i="1"/>
  <c r="U24" i="1"/>
  <c r="T24" i="1"/>
  <c r="U33" i="2"/>
  <c r="U30" i="1"/>
  <c r="U70" i="1"/>
  <c r="T70" i="1"/>
  <c r="T11" i="1"/>
  <c r="T10" i="1"/>
  <c r="T14" i="1"/>
  <c r="T23" i="1"/>
  <c r="T28" i="1"/>
  <c r="U29" i="1"/>
  <c r="T43" i="1"/>
  <c r="T51" i="1"/>
  <c r="T69" i="1"/>
  <c r="U19" i="1"/>
  <c r="U38" i="1"/>
  <c r="U47" i="1"/>
  <c r="U56" i="1"/>
  <c r="U64" i="1"/>
  <c r="U86" i="1"/>
  <c r="U90" i="1"/>
  <c r="U13" i="2"/>
  <c r="U18" i="2"/>
  <c r="U22" i="2"/>
  <c r="U27" i="2"/>
  <c r="U32" i="2"/>
  <c r="U40" i="2"/>
  <c r="T40" i="2"/>
  <c r="U37" i="2"/>
  <c r="U42" i="2"/>
  <c r="U46" i="2"/>
  <c r="U50" i="2"/>
  <c r="U55" i="2"/>
  <c r="T57" i="2"/>
  <c r="T65" i="2"/>
  <c r="R67" i="2"/>
  <c r="E24" i="3"/>
  <c r="Q33" i="3"/>
  <c r="T39" i="3"/>
  <c r="U53" i="3"/>
  <c r="T53" i="3"/>
  <c r="T43" i="3"/>
  <c r="U43" i="3"/>
  <c r="T47" i="3"/>
  <c r="U47" i="3"/>
  <c r="T51" i="3"/>
  <c r="U51" i="3"/>
  <c r="U33" i="5"/>
  <c r="T33" i="5"/>
  <c r="U30" i="6"/>
  <c r="T30" i="6"/>
  <c r="U30" i="7"/>
  <c r="T30" i="7"/>
  <c r="U33" i="8"/>
  <c r="T33" i="8"/>
  <c r="U24" i="10"/>
  <c r="T24" i="10"/>
  <c r="U30" i="10"/>
  <c r="T30" i="10"/>
  <c r="U40" i="1"/>
  <c r="T40" i="1"/>
  <c r="U59" i="1"/>
  <c r="T59" i="1"/>
  <c r="U66" i="1"/>
  <c r="T66" i="1"/>
  <c r="U30" i="2"/>
  <c r="T30" i="2"/>
  <c r="U53" i="2"/>
  <c r="T53" i="2"/>
  <c r="U66" i="2"/>
  <c r="T66" i="2"/>
  <c r="U61" i="2"/>
  <c r="T87" i="2"/>
  <c r="U87" i="2"/>
  <c r="T91" i="2"/>
  <c r="U91" i="2"/>
  <c r="T10" i="3"/>
  <c r="U10" i="3"/>
  <c r="T14" i="3"/>
  <c r="U14" i="3"/>
  <c r="T28" i="3"/>
  <c r="U28" i="3"/>
  <c r="T56" i="3"/>
  <c r="U56" i="3"/>
  <c r="U33" i="4"/>
  <c r="U59" i="5"/>
  <c r="T59" i="5"/>
  <c r="U24" i="6"/>
  <c r="T24" i="6"/>
  <c r="U59" i="6"/>
  <c r="T59" i="6"/>
  <c r="U71" i="6"/>
  <c r="T71" i="6"/>
  <c r="U24" i="7"/>
  <c r="T24" i="7"/>
  <c r="U70" i="7"/>
  <c r="U24" i="9"/>
  <c r="T24" i="9"/>
  <c r="U30" i="9"/>
  <c r="T30" i="9"/>
  <c r="U70" i="9"/>
  <c r="T70" i="9"/>
  <c r="U53" i="1"/>
  <c r="T53" i="1"/>
  <c r="U71" i="1"/>
  <c r="T71" i="1"/>
  <c r="U72" i="2"/>
  <c r="U67" i="2"/>
  <c r="T67" i="2"/>
  <c r="U15" i="2"/>
  <c r="T15" i="2"/>
  <c r="U24" i="2"/>
  <c r="T24" i="2"/>
  <c r="U59" i="2"/>
  <c r="T59" i="2"/>
  <c r="T70" i="2"/>
  <c r="T71" i="2"/>
  <c r="U30" i="3"/>
  <c r="T30" i="3"/>
  <c r="T38" i="3"/>
  <c r="U38" i="3"/>
  <c r="T44" i="3"/>
  <c r="U71" i="5"/>
  <c r="T71" i="5"/>
  <c r="U33" i="7"/>
  <c r="T33" i="7"/>
  <c r="U59" i="8"/>
  <c r="T59" i="8"/>
  <c r="U59" i="9"/>
  <c r="T59" i="9"/>
  <c r="U33" i="10"/>
  <c r="T33" i="10"/>
  <c r="T20" i="1"/>
  <c r="T35" i="1"/>
  <c r="T67" i="1"/>
  <c r="U72" i="1"/>
  <c r="T72" i="1"/>
  <c r="U15" i="1"/>
  <c r="T15" i="1"/>
  <c r="U35" i="1"/>
  <c r="U61" i="1"/>
  <c r="T9" i="2"/>
  <c r="U43" i="2"/>
  <c r="Q70" i="2"/>
  <c r="U70" i="2" s="1"/>
  <c r="Q71" i="2"/>
  <c r="U71" i="2" s="1"/>
  <c r="T88" i="2"/>
  <c r="T92" i="2"/>
  <c r="T11" i="3"/>
  <c r="Q15" i="3"/>
  <c r="T19" i="3"/>
  <c r="U19" i="3"/>
  <c r="T23" i="3"/>
  <c r="U23" i="3"/>
  <c r="T29" i="3"/>
  <c r="U33" i="3"/>
  <c r="T33" i="3"/>
  <c r="P33" i="3"/>
  <c r="U40" i="3"/>
  <c r="T40" i="3"/>
  <c r="U35" i="3"/>
  <c r="U70" i="3"/>
  <c r="T70" i="3"/>
  <c r="U30" i="5"/>
  <c r="T30" i="5"/>
  <c r="U70" i="6"/>
  <c r="T70" i="6"/>
  <c r="U71" i="9"/>
  <c r="T71" i="9"/>
  <c r="U64" i="3"/>
  <c r="U69" i="3"/>
  <c r="U86" i="3"/>
  <c r="U90" i="3"/>
  <c r="U13" i="4"/>
  <c r="U18" i="4"/>
  <c r="U22" i="4"/>
  <c r="U27" i="4"/>
  <c r="U32" i="4"/>
  <c r="U40" i="4"/>
  <c r="T40" i="4"/>
  <c r="U37" i="4"/>
  <c r="U42" i="4"/>
  <c r="U46" i="4"/>
  <c r="U50" i="4"/>
  <c r="U55" i="4"/>
  <c r="U66" i="4"/>
  <c r="T66" i="4"/>
  <c r="U63" i="4"/>
  <c r="U89" i="4"/>
  <c r="U93" i="4"/>
  <c r="U12" i="5"/>
  <c r="U17" i="5"/>
  <c r="U21" i="5"/>
  <c r="U26" i="5"/>
  <c r="U36" i="5"/>
  <c r="U53" i="5"/>
  <c r="T53" i="5"/>
  <c r="U45" i="5"/>
  <c r="U49" i="5"/>
  <c r="U58" i="5"/>
  <c r="U62" i="5"/>
  <c r="U88" i="5"/>
  <c r="U92" i="5"/>
  <c r="U72" i="6"/>
  <c r="U67" i="6"/>
  <c r="T72" i="6"/>
  <c r="T67" i="6"/>
  <c r="T15" i="6"/>
  <c r="U11" i="6"/>
  <c r="U20" i="6"/>
  <c r="U29" i="6"/>
  <c r="U39" i="6"/>
  <c r="U44" i="6"/>
  <c r="U48" i="6"/>
  <c r="U52" i="6"/>
  <c r="U57" i="6"/>
  <c r="U65" i="6"/>
  <c r="U87" i="6"/>
  <c r="U91" i="6"/>
  <c r="U10" i="7"/>
  <c r="U14" i="7"/>
  <c r="U19" i="7"/>
  <c r="U23" i="7"/>
  <c r="U28" i="7"/>
  <c r="U38" i="7"/>
  <c r="U47" i="7"/>
  <c r="U51" i="7"/>
  <c r="U56" i="7"/>
  <c r="U64" i="7"/>
  <c r="U69" i="7"/>
  <c r="U86" i="7"/>
  <c r="U90" i="7"/>
  <c r="U13" i="8"/>
  <c r="U18" i="8"/>
  <c r="U22" i="8"/>
  <c r="U27" i="8"/>
  <c r="U32" i="8"/>
  <c r="U40" i="8"/>
  <c r="T40" i="8"/>
  <c r="U37" i="8"/>
  <c r="U42" i="8"/>
  <c r="U46" i="8"/>
  <c r="U50" i="8"/>
  <c r="U55" i="8"/>
  <c r="U66" i="8"/>
  <c r="T66" i="8"/>
  <c r="T62" i="8"/>
  <c r="U63" i="8"/>
  <c r="U89" i="8"/>
  <c r="U93" i="8"/>
  <c r="T11" i="9"/>
  <c r="U12" i="9"/>
  <c r="U17" i="9"/>
  <c r="T20" i="9"/>
  <c r="U21" i="9"/>
  <c r="U26" i="9"/>
  <c r="T29" i="9"/>
  <c r="T35" i="9"/>
  <c r="U36" i="9"/>
  <c r="T39" i="9"/>
  <c r="U53" i="9"/>
  <c r="T53" i="9"/>
  <c r="T44" i="9"/>
  <c r="U45" i="9"/>
  <c r="T48" i="9"/>
  <c r="U49" i="9"/>
  <c r="T52" i="9"/>
  <c r="T57" i="9"/>
  <c r="U58" i="9"/>
  <c r="T61" i="9"/>
  <c r="U62" i="9"/>
  <c r="T65" i="9"/>
  <c r="T87" i="9"/>
  <c r="U88" i="9"/>
  <c r="T91" i="9"/>
  <c r="U92" i="9"/>
  <c r="U72" i="10"/>
  <c r="U67" i="10"/>
  <c r="U15" i="10"/>
  <c r="T15" i="10"/>
  <c r="T10" i="10"/>
  <c r="U11" i="10"/>
  <c r="T14" i="10"/>
  <c r="T19" i="10"/>
  <c r="U20" i="10"/>
  <c r="T23" i="10"/>
  <c r="T28" i="10"/>
  <c r="U29" i="10"/>
  <c r="T38" i="10"/>
  <c r="U39" i="10"/>
  <c r="T43" i="10"/>
  <c r="U44" i="10"/>
  <c r="T47" i="10"/>
  <c r="U48" i="10"/>
  <c r="T51" i="10"/>
  <c r="T56" i="10"/>
  <c r="U57" i="10"/>
  <c r="T65" i="10"/>
  <c r="E70" i="10"/>
  <c r="U91" i="10"/>
  <c r="T91" i="10"/>
  <c r="U59" i="11"/>
  <c r="T59" i="11"/>
  <c r="U30" i="12"/>
  <c r="T30" i="12"/>
  <c r="U71" i="14"/>
  <c r="T71" i="14"/>
  <c r="U33" i="15"/>
  <c r="T33" i="15"/>
  <c r="U30" i="17"/>
  <c r="T30" i="17"/>
  <c r="U59" i="3"/>
  <c r="T59" i="3"/>
  <c r="U66" i="3"/>
  <c r="T66" i="3"/>
  <c r="U30" i="4"/>
  <c r="T30" i="4"/>
  <c r="T53" i="4"/>
  <c r="U71" i="4"/>
  <c r="U67" i="5"/>
  <c r="T67" i="5"/>
  <c r="U72" i="5"/>
  <c r="T72" i="5"/>
  <c r="U15" i="5"/>
  <c r="T15" i="5"/>
  <c r="U24" i="5"/>
  <c r="T24" i="5"/>
  <c r="U70" i="5"/>
  <c r="T70" i="5"/>
  <c r="T33" i="6"/>
  <c r="U40" i="7"/>
  <c r="T40" i="7"/>
  <c r="U59" i="7"/>
  <c r="T59" i="7"/>
  <c r="U66" i="7"/>
  <c r="T66" i="7"/>
  <c r="U30" i="8"/>
  <c r="T30" i="8"/>
  <c r="U53" i="8"/>
  <c r="T53" i="8"/>
  <c r="U71" i="8"/>
  <c r="T71" i="8"/>
  <c r="U67" i="9"/>
  <c r="U72" i="9"/>
  <c r="T72" i="9"/>
  <c r="T15" i="9"/>
  <c r="Q70" i="10"/>
  <c r="U87" i="10"/>
  <c r="T87" i="10"/>
  <c r="U70" i="11"/>
  <c r="T70" i="11"/>
  <c r="U71" i="12"/>
  <c r="U70" i="13"/>
  <c r="U30" i="14"/>
  <c r="T30" i="14"/>
  <c r="U70" i="14"/>
  <c r="T70" i="14"/>
  <c r="U33" i="16"/>
  <c r="T33" i="16"/>
  <c r="U71" i="3"/>
  <c r="T71" i="3"/>
  <c r="U67" i="4"/>
  <c r="T67" i="4"/>
  <c r="U15" i="4"/>
  <c r="T15" i="4"/>
  <c r="U24" i="4"/>
  <c r="T24" i="4"/>
  <c r="U70" i="4"/>
  <c r="T70" i="4"/>
  <c r="T86" i="4"/>
  <c r="T90" i="4"/>
  <c r="T9" i="5"/>
  <c r="T13" i="5"/>
  <c r="T18" i="5"/>
  <c r="T22" i="5"/>
  <c r="T27" i="5"/>
  <c r="T32" i="5"/>
  <c r="T37" i="5"/>
  <c r="T42" i="5"/>
  <c r="T46" i="5"/>
  <c r="T50" i="5"/>
  <c r="T55" i="5"/>
  <c r="T63" i="5"/>
  <c r="T89" i="5"/>
  <c r="T93" i="5"/>
  <c r="T12" i="6"/>
  <c r="T17" i="6"/>
  <c r="T21" i="6"/>
  <c r="T26" i="6"/>
  <c r="U40" i="6"/>
  <c r="T40" i="6"/>
  <c r="T36" i="6"/>
  <c r="T45" i="6"/>
  <c r="T49" i="6"/>
  <c r="T58" i="6"/>
  <c r="U66" i="6"/>
  <c r="T66" i="6"/>
  <c r="T62" i="6"/>
  <c r="T88" i="6"/>
  <c r="T92" i="6"/>
  <c r="T11" i="7"/>
  <c r="T20" i="7"/>
  <c r="T29" i="7"/>
  <c r="T35" i="7"/>
  <c r="T39" i="7"/>
  <c r="U53" i="7"/>
  <c r="T53" i="7"/>
  <c r="T44" i="7"/>
  <c r="T48" i="7"/>
  <c r="T52" i="7"/>
  <c r="T57" i="7"/>
  <c r="T61" i="7"/>
  <c r="T65" i="7"/>
  <c r="U71" i="7"/>
  <c r="T71" i="7"/>
  <c r="U72" i="8"/>
  <c r="U67" i="8"/>
  <c r="T72" i="8"/>
  <c r="T67" i="8"/>
  <c r="T15" i="8"/>
  <c r="U24" i="8"/>
  <c r="T24" i="8"/>
  <c r="U70" i="8"/>
  <c r="U33" i="9"/>
  <c r="T33" i="9"/>
  <c r="U40" i="10"/>
  <c r="T40" i="10"/>
  <c r="U59" i="10"/>
  <c r="T59" i="10"/>
  <c r="U66" i="10"/>
  <c r="T66" i="10"/>
  <c r="T64" i="10"/>
  <c r="U64" i="10"/>
  <c r="U71" i="10"/>
  <c r="T71" i="10"/>
  <c r="U14" i="11"/>
  <c r="T14" i="11"/>
  <c r="U24" i="11"/>
  <c r="T24" i="11"/>
  <c r="U33" i="12"/>
  <c r="T33" i="12"/>
  <c r="U24" i="13"/>
  <c r="T24" i="13"/>
  <c r="U24" i="14"/>
  <c r="T24" i="14"/>
  <c r="U59" i="16"/>
  <c r="T59" i="16"/>
  <c r="U24" i="17"/>
  <c r="T24" i="17"/>
  <c r="T67" i="3"/>
  <c r="U72" i="3"/>
  <c r="T72" i="3"/>
  <c r="U15" i="3"/>
  <c r="T15" i="3"/>
  <c r="U61" i="3"/>
  <c r="T9" i="4"/>
  <c r="U43" i="4"/>
  <c r="U9" i="5"/>
  <c r="U40" i="5"/>
  <c r="T40" i="5"/>
  <c r="U66" i="5"/>
  <c r="T66" i="5"/>
  <c r="T35" i="6"/>
  <c r="U53" i="6"/>
  <c r="T53" i="6"/>
  <c r="T61" i="6"/>
  <c r="U67" i="7"/>
  <c r="U72" i="7"/>
  <c r="T72" i="7"/>
  <c r="U15" i="7"/>
  <c r="T15" i="7"/>
  <c r="U35" i="7"/>
  <c r="T43" i="7"/>
  <c r="U61" i="7"/>
  <c r="T9" i="8"/>
  <c r="U43" i="8"/>
  <c r="U9" i="9"/>
  <c r="U40" i="9"/>
  <c r="T40" i="9"/>
  <c r="U66" i="9"/>
  <c r="T66" i="9"/>
  <c r="T35" i="10"/>
  <c r="U53" i="10"/>
  <c r="T53" i="10"/>
  <c r="T61" i="10"/>
  <c r="T69" i="10"/>
  <c r="U69" i="10"/>
  <c r="U10" i="11"/>
  <c r="T10" i="11"/>
  <c r="U33" i="11"/>
  <c r="T33" i="11"/>
  <c r="U59" i="12"/>
  <c r="T59" i="12"/>
  <c r="U30" i="13"/>
  <c r="T30" i="13"/>
  <c r="U59" i="13"/>
  <c r="T59" i="13"/>
  <c r="U71" i="13"/>
  <c r="T71" i="13"/>
  <c r="U33" i="14"/>
  <c r="T33" i="14"/>
  <c r="U24" i="15"/>
  <c r="T24" i="15"/>
  <c r="U59" i="15"/>
  <c r="T59" i="15"/>
  <c r="U30" i="16"/>
  <c r="T30" i="16"/>
  <c r="U71" i="16"/>
  <c r="T71" i="16"/>
  <c r="U86" i="10"/>
  <c r="U90" i="10"/>
  <c r="U13" i="11"/>
  <c r="U18" i="11"/>
  <c r="U22" i="11"/>
  <c r="U27" i="11"/>
  <c r="U32" i="11"/>
  <c r="U40" i="11"/>
  <c r="T40" i="11"/>
  <c r="U37" i="11"/>
  <c r="U42" i="11"/>
  <c r="U46" i="11"/>
  <c r="U50" i="11"/>
  <c r="U55" i="11"/>
  <c r="U66" i="11"/>
  <c r="T66" i="11"/>
  <c r="U63" i="11"/>
  <c r="U89" i="11"/>
  <c r="U93" i="11"/>
  <c r="U12" i="12"/>
  <c r="U17" i="12"/>
  <c r="U21" i="12"/>
  <c r="U26" i="12"/>
  <c r="U36" i="12"/>
  <c r="U53" i="12"/>
  <c r="T53" i="12"/>
  <c r="U45" i="12"/>
  <c r="U49" i="12"/>
  <c r="U58" i="12"/>
  <c r="U62" i="12"/>
  <c r="U88" i="12"/>
  <c r="U92" i="12"/>
  <c r="U67" i="13"/>
  <c r="T67" i="13"/>
  <c r="U72" i="13"/>
  <c r="T72" i="13"/>
  <c r="U15" i="13"/>
  <c r="T15" i="13"/>
  <c r="U11" i="13"/>
  <c r="U20" i="13"/>
  <c r="U29" i="13"/>
  <c r="U39" i="13"/>
  <c r="U44" i="13"/>
  <c r="U48" i="13"/>
  <c r="U52" i="13"/>
  <c r="U57" i="13"/>
  <c r="U65" i="13"/>
  <c r="U87" i="13"/>
  <c r="U91" i="13"/>
  <c r="U10" i="14"/>
  <c r="U14" i="14"/>
  <c r="U19" i="14"/>
  <c r="U23" i="14"/>
  <c r="U28" i="14"/>
  <c r="U38" i="14"/>
  <c r="U47" i="14"/>
  <c r="U51" i="14"/>
  <c r="U56" i="14"/>
  <c r="U64" i="14"/>
  <c r="U69" i="14"/>
  <c r="U86" i="14"/>
  <c r="U90" i="14"/>
  <c r="U13" i="15"/>
  <c r="U18" i="15"/>
  <c r="U22" i="15"/>
  <c r="U27" i="15"/>
  <c r="U32" i="15"/>
  <c r="U40" i="15"/>
  <c r="T40" i="15"/>
  <c r="U37" i="15"/>
  <c r="U42" i="15"/>
  <c r="U46" i="15"/>
  <c r="U50" i="15"/>
  <c r="U55" i="15"/>
  <c r="U66" i="15"/>
  <c r="T66" i="15"/>
  <c r="U63" i="15"/>
  <c r="U89" i="15"/>
  <c r="U93" i="15"/>
  <c r="U12" i="16"/>
  <c r="U17" i="16"/>
  <c r="U21" i="16"/>
  <c r="U26" i="16"/>
  <c r="U36" i="16"/>
  <c r="U53" i="16"/>
  <c r="T53" i="16"/>
  <c r="U45" i="16"/>
  <c r="U49" i="16"/>
  <c r="U58" i="16"/>
  <c r="U62" i="16"/>
  <c r="U67" i="17"/>
  <c r="T67" i="17"/>
  <c r="U72" i="17"/>
  <c r="T72" i="17"/>
  <c r="U15" i="17"/>
  <c r="Q33" i="17"/>
  <c r="U33" i="20"/>
  <c r="T33" i="20"/>
  <c r="U71" i="20"/>
  <c r="T71" i="20"/>
  <c r="U30" i="21"/>
  <c r="T30" i="21"/>
  <c r="U59" i="21"/>
  <c r="T59" i="21"/>
  <c r="U71" i="21"/>
  <c r="T71" i="21"/>
  <c r="U33" i="22"/>
  <c r="T33" i="22"/>
  <c r="U30" i="11"/>
  <c r="T30" i="11"/>
  <c r="U53" i="11"/>
  <c r="T53" i="11"/>
  <c r="U71" i="11"/>
  <c r="T71" i="11"/>
  <c r="U67" i="12"/>
  <c r="T72" i="12"/>
  <c r="T67" i="12"/>
  <c r="U15" i="12"/>
  <c r="T15" i="12"/>
  <c r="U24" i="12"/>
  <c r="T24" i="12"/>
  <c r="U70" i="12"/>
  <c r="T70" i="12"/>
  <c r="U33" i="13"/>
  <c r="T33" i="13"/>
  <c r="U40" i="14"/>
  <c r="T40" i="14"/>
  <c r="U59" i="14"/>
  <c r="T59" i="14"/>
  <c r="U66" i="14"/>
  <c r="T66" i="14"/>
  <c r="U30" i="15"/>
  <c r="T30" i="15"/>
  <c r="U53" i="15"/>
  <c r="T53" i="15"/>
  <c r="U71" i="15"/>
  <c r="T71" i="15"/>
  <c r="U67" i="16"/>
  <c r="T72" i="16"/>
  <c r="U15" i="16"/>
  <c r="T15" i="16"/>
  <c r="U24" i="16"/>
  <c r="T24" i="16"/>
  <c r="U70" i="16"/>
  <c r="T70" i="16"/>
  <c r="U59" i="17"/>
  <c r="T59" i="17"/>
  <c r="U24" i="21"/>
  <c r="T24" i="21"/>
  <c r="U67" i="11"/>
  <c r="U72" i="11"/>
  <c r="T72" i="11"/>
  <c r="U15" i="11"/>
  <c r="T15" i="11"/>
  <c r="T19" i="11"/>
  <c r="T23" i="11"/>
  <c r="T28" i="11"/>
  <c r="T38" i="11"/>
  <c r="T43" i="11"/>
  <c r="T47" i="11"/>
  <c r="T51" i="11"/>
  <c r="T56" i="11"/>
  <c r="T64" i="11"/>
  <c r="T69" i="11"/>
  <c r="T86" i="11"/>
  <c r="T90" i="11"/>
  <c r="T9" i="12"/>
  <c r="T13" i="12"/>
  <c r="T18" i="12"/>
  <c r="T22" i="12"/>
  <c r="T27" i="12"/>
  <c r="T32" i="12"/>
  <c r="T37" i="12"/>
  <c r="T42" i="12"/>
  <c r="T46" i="12"/>
  <c r="T50" i="12"/>
  <c r="T55" i="12"/>
  <c r="T63" i="12"/>
  <c r="T89" i="12"/>
  <c r="T93" i="12"/>
  <c r="T12" i="13"/>
  <c r="T17" i="13"/>
  <c r="T21" i="13"/>
  <c r="T26" i="13"/>
  <c r="T40" i="13"/>
  <c r="T36" i="13"/>
  <c r="T45" i="13"/>
  <c r="T49" i="13"/>
  <c r="T58" i="13"/>
  <c r="U66" i="13"/>
  <c r="T66" i="13"/>
  <c r="T62" i="13"/>
  <c r="T88" i="13"/>
  <c r="T92" i="13"/>
  <c r="T11" i="14"/>
  <c r="T20" i="14"/>
  <c r="T29" i="14"/>
  <c r="T35" i="14"/>
  <c r="T39" i="14"/>
  <c r="U53" i="14"/>
  <c r="T53" i="14"/>
  <c r="T44" i="14"/>
  <c r="T48" i="14"/>
  <c r="T52" i="14"/>
  <c r="T57" i="14"/>
  <c r="T61" i="14"/>
  <c r="T65" i="14"/>
  <c r="T87" i="14"/>
  <c r="T91" i="14"/>
  <c r="U67" i="15"/>
  <c r="T67" i="15"/>
  <c r="U72" i="15"/>
  <c r="T72" i="15"/>
  <c r="U15" i="15"/>
  <c r="T15" i="15"/>
  <c r="T10" i="15"/>
  <c r="T14" i="15"/>
  <c r="T19" i="15"/>
  <c r="T23" i="15"/>
  <c r="T28" i="15"/>
  <c r="T38" i="15"/>
  <c r="T43" i="15"/>
  <c r="T47" i="15"/>
  <c r="T51" i="15"/>
  <c r="T56" i="15"/>
  <c r="T64" i="15"/>
  <c r="T69" i="15"/>
  <c r="T86" i="15"/>
  <c r="T90" i="15"/>
  <c r="T9" i="16"/>
  <c r="T13" i="16"/>
  <c r="T18" i="16"/>
  <c r="T22" i="16"/>
  <c r="T27" i="16"/>
  <c r="T32" i="16"/>
  <c r="T37" i="16"/>
  <c r="T42" i="16"/>
  <c r="T46" i="16"/>
  <c r="T50" i="16"/>
  <c r="T55" i="16"/>
  <c r="T63" i="16"/>
  <c r="T89" i="16"/>
  <c r="T93" i="16"/>
  <c r="T12" i="17"/>
  <c r="T17" i="17"/>
  <c r="T21" i="17"/>
  <c r="T26" i="17"/>
  <c r="U70" i="17"/>
  <c r="T30" i="18"/>
  <c r="U33" i="18"/>
  <c r="T33" i="18"/>
  <c r="U24" i="19"/>
  <c r="T24" i="19"/>
  <c r="T33" i="19"/>
  <c r="U59" i="19"/>
  <c r="T59" i="19"/>
  <c r="U30" i="20"/>
  <c r="T30" i="20"/>
  <c r="U59" i="20"/>
  <c r="T59" i="20"/>
  <c r="U70" i="21"/>
  <c r="T70" i="21"/>
  <c r="U30" i="22"/>
  <c r="T30" i="22"/>
  <c r="T9" i="11"/>
  <c r="U43" i="11"/>
  <c r="U9" i="12"/>
  <c r="U40" i="12"/>
  <c r="T40" i="12"/>
  <c r="U66" i="12"/>
  <c r="T66" i="12"/>
  <c r="T35" i="13"/>
  <c r="U53" i="13"/>
  <c r="T53" i="13"/>
  <c r="T61" i="13"/>
  <c r="U72" i="14"/>
  <c r="T67" i="14"/>
  <c r="U15" i="14"/>
  <c r="T15" i="14"/>
  <c r="U35" i="14"/>
  <c r="T43" i="14"/>
  <c r="U61" i="14"/>
  <c r="T9" i="15"/>
  <c r="U43" i="15"/>
  <c r="U9" i="16"/>
  <c r="U40" i="16"/>
  <c r="T40" i="16"/>
  <c r="U66" i="16"/>
  <c r="T66" i="16"/>
  <c r="U33" i="17"/>
  <c r="T33" i="17"/>
  <c r="U59" i="18"/>
  <c r="T59" i="18"/>
  <c r="U71" i="18"/>
  <c r="T71" i="18"/>
  <c r="U70" i="19"/>
  <c r="T70" i="19"/>
  <c r="U24" i="22"/>
  <c r="T24" i="22"/>
  <c r="T38" i="17"/>
  <c r="T43" i="17"/>
  <c r="T47" i="17"/>
  <c r="T51" i="17"/>
  <c r="T56" i="17"/>
  <c r="T64" i="17"/>
  <c r="T69" i="17"/>
  <c r="T86" i="17"/>
  <c r="T90" i="17"/>
  <c r="T9" i="18"/>
  <c r="T13" i="18"/>
  <c r="T18" i="18"/>
  <c r="T22" i="18"/>
  <c r="T27" i="18"/>
  <c r="T32" i="18"/>
  <c r="T37" i="18"/>
  <c r="T42" i="18"/>
  <c r="T46" i="18"/>
  <c r="T50" i="18"/>
  <c r="T55" i="18"/>
  <c r="T63" i="18"/>
  <c r="T89" i="18"/>
  <c r="T93" i="18"/>
  <c r="T12" i="19"/>
  <c r="U22" i="19"/>
  <c r="U32" i="19"/>
  <c r="U40" i="19"/>
  <c r="T40" i="19"/>
  <c r="U37" i="19"/>
  <c r="U42" i="19"/>
  <c r="U46" i="19"/>
  <c r="U50" i="19"/>
  <c r="U55" i="19"/>
  <c r="U66" i="19"/>
  <c r="T66" i="19"/>
  <c r="U63" i="19"/>
  <c r="U89" i="19"/>
  <c r="U93" i="19"/>
  <c r="U12" i="20"/>
  <c r="U17" i="20"/>
  <c r="U21" i="20"/>
  <c r="U26" i="20"/>
  <c r="U36" i="20"/>
  <c r="U53" i="20"/>
  <c r="T53" i="20"/>
  <c r="U45" i="20"/>
  <c r="U49" i="20"/>
  <c r="U58" i="20"/>
  <c r="U62" i="20"/>
  <c r="U88" i="20"/>
  <c r="U92" i="20"/>
  <c r="U67" i="21"/>
  <c r="T67" i="21"/>
  <c r="U72" i="21"/>
  <c r="T72" i="21"/>
  <c r="U15" i="21"/>
  <c r="T15" i="21"/>
  <c r="U11" i="21"/>
  <c r="U20" i="21"/>
  <c r="U29" i="21"/>
  <c r="U39" i="21"/>
  <c r="U44" i="21"/>
  <c r="U48" i="21"/>
  <c r="U52" i="21"/>
  <c r="U57" i="21"/>
  <c r="U65" i="21"/>
  <c r="U87" i="21"/>
  <c r="U91" i="21"/>
  <c r="U10" i="22"/>
  <c r="U14" i="22"/>
  <c r="U19" i="22"/>
  <c r="U23" i="22"/>
  <c r="U28" i="22"/>
  <c r="U38" i="22"/>
  <c r="U42" i="22"/>
  <c r="U48" i="22"/>
  <c r="T48" i="22"/>
  <c r="U33" i="24"/>
  <c r="T33" i="24"/>
  <c r="T32" i="17"/>
  <c r="T37" i="17"/>
  <c r="T42" i="17"/>
  <c r="T46" i="17"/>
  <c r="T50" i="17"/>
  <c r="T55" i="17"/>
  <c r="T63" i="17"/>
  <c r="T89" i="17"/>
  <c r="T93" i="17"/>
  <c r="T12" i="18"/>
  <c r="T17" i="18"/>
  <c r="T21" i="18"/>
  <c r="T26" i="18"/>
  <c r="U40" i="18"/>
  <c r="T40" i="18"/>
  <c r="T36" i="18"/>
  <c r="T45" i="18"/>
  <c r="T49" i="18"/>
  <c r="T58" i="18"/>
  <c r="U66" i="18"/>
  <c r="T66" i="18"/>
  <c r="T62" i="18"/>
  <c r="U30" i="19"/>
  <c r="T30" i="19"/>
  <c r="U53" i="19"/>
  <c r="T53" i="19"/>
  <c r="U71" i="19"/>
  <c r="T71" i="19"/>
  <c r="U72" i="20"/>
  <c r="U67" i="20"/>
  <c r="T72" i="20"/>
  <c r="T67" i="20"/>
  <c r="U15" i="20"/>
  <c r="T15" i="20"/>
  <c r="U24" i="20"/>
  <c r="T24" i="20"/>
  <c r="T70" i="20"/>
  <c r="U33" i="21"/>
  <c r="T33" i="21"/>
  <c r="U40" i="22"/>
  <c r="T40" i="22"/>
  <c r="U53" i="22"/>
  <c r="T53" i="22"/>
  <c r="U43" i="22"/>
  <c r="U71" i="22"/>
  <c r="T71" i="22"/>
  <c r="U70" i="23"/>
  <c r="T70" i="23"/>
  <c r="U30" i="24"/>
  <c r="T30" i="24"/>
  <c r="U40" i="17"/>
  <c r="T40" i="17"/>
  <c r="U66" i="17"/>
  <c r="T66" i="17"/>
  <c r="T35" i="18"/>
  <c r="U53" i="18"/>
  <c r="T53" i="18"/>
  <c r="T61" i="18"/>
  <c r="T87" i="18"/>
  <c r="T91" i="18"/>
  <c r="U67" i="19"/>
  <c r="T67" i="19"/>
  <c r="U72" i="19"/>
  <c r="U15" i="19"/>
  <c r="T15" i="19"/>
  <c r="T10" i="19"/>
  <c r="T14" i="19"/>
  <c r="T19" i="19"/>
  <c r="T23" i="19"/>
  <c r="T28" i="19"/>
  <c r="U35" i="19"/>
  <c r="T38" i="19"/>
  <c r="T43" i="19"/>
  <c r="T47" i="19"/>
  <c r="T51" i="19"/>
  <c r="T56" i="19"/>
  <c r="T64" i="19"/>
  <c r="T69" i="19"/>
  <c r="T86" i="19"/>
  <c r="T90" i="19"/>
  <c r="T9" i="20"/>
  <c r="T13" i="20"/>
  <c r="T18" i="20"/>
  <c r="T22" i="20"/>
  <c r="T27" i="20"/>
  <c r="T32" i="20"/>
  <c r="T37" i="20"/>
  <c r="T42" i="20"/>
  <c r="T46" i="20"/>
  <c r="T50" i="20"/>
  <c r="T55" i="20"/>
  <c r="T63" i="20"/>
  <c r="T89" i="20"/>
  <c r="T93" i="20"/>
  <c r="T12" i="21"/>
  <c r="T17" i="21"/>
  <c r="T21" i="21"/>
  <c r="T26" i="21"/>
  <c r="U40" i="21"/>
  <c r="T40" i="21"/>
  <c r="T36" i="21"/>
  <c r="T45" i="21"/>
  <c r="T49" i="21"/>
  <c r="T58" i="21"/>
  <c r="U66" i="21"/>
  <c r="T66" i="21"/>
  <c r="T62" i="21"/>
  <c r="T88" i="21"/>
  <c r="T92" i="21"/>
  <c r="T11" i="22"/>
  <c r="T20" i="22"/>
  <c r="T29" i="22"/>
  <c r="T35" i="22"/>
  <c r="T39" i="22"/>
  <c r="T43" i="22"/>
  <c r="U70" i="22"/>
  <c r="T70" i="22"/>
  <c r="U24" i="23"/>
  <c r="T24" i="23"/>
  <c r="U59" i="23"/>
  <c r="T59" i="23"/>
  <c r="U59" i="24"/>
  <c r="T59" i="24"/>
  <c r="U53" i="17"/>
  <c r="T53" i="17"/>
  <c r="U71" i="17"/>
  <c r="T71" i="17"/>
  <c r="U72" i="18"/>
  <c r="U67" i="18"/>
  <c r="T72" i="18"/>
  <c r="T67" i="18"/>
  <c r="U15" i="18"/>
  <c r="T15" i="18"/>
  <c r="U24" i="18"/>
  <c r="T24" i="18"/>
  <c r="U70" i="18"/>
  <c r="T70" i="18"/>
  <c r="U43" i="19"/>
  <c r="U9" i="20"/>
  <c r="U40" i="20"/>
  <c r="T40" i="20"/>
  <c r="U66" i="20"/>
  <c r="T66" i="20"/>
  <c r="T35" i="21"/>
  <c r="U53" i="21"/>
  <c r="T53" i="21"/>
  <c r="T61" i="21"/>
  <c r="U72" i="22"/>
  <c r="U67" i="22"/>
  <c r="T72" i="22"/>
  <c r="T67" i="22"/>
  <c r="U15" i="22"/>
  <c r="T15" i="22"/>
  <c r="U35" i="22"/>
  <c r="U33" i="23"/>
  <c r="T33" i="23"/>
  <c r="T52" i="22"/>
  <c r="T57" i="22"/>
  <c r="T61" i="22"/>
  <c r="T65" i="22"/>
  <c r="T87" i="22"/>
  <c r="T91" i="22"/>
  <c r="U67" i="23"/>
  <c r="U72" i="23"/>
  <c r="T72" i="23"/>
  <c r="U15" i="23"/>
  <c r="T15" i="23"/>
  <c r="T10" i="23"/>
  <c r="T14" i="23"/>
  <c r="T19" i="23"/>
  <c r="T23" i="23"/>
  <c r="T28" i="23"/>
  <c r="T38" i="23"/>
  <c r="T43" i="23"/>
  <c r="T47" i="23"/>
  <c r="T51" i="23"/>
  <c r="T56" i="23"/>
  <c r="T64" i="23"/>
  <c r="T69" i="23"/>
  <c r="T86" i="23"/>
  <c r="T90" i="23"/>
  <c r="T9" i="24"/>
  <c r="T13" i="24"/>
  <c r="T18" i="24"/>
  <c r="T22" i="24"/>
  <c r="T27" i="24"/>
  <c r="T32" i="24"/>
  <c r="T37" i="24"/>
  <c r="T42" i="24"/>
  <c r="T46" i="24"/>
  <c r="T50" i="24"/>
  <c r="T55" i="24"/>
  <c r="U66" i="24"/>
  <c r="T66" i="24"/>
  <c r="U61" i="24"/>
  <c r="U69" i="24"/>
  <c r="T69" i="24"/>
  <c r="U33" i="25"/>
  <c r="T33" i="25"/>
  <c r="U33" i="26"/>
  <c r="T33" i="26"/>
  <c r="U59" i="26"/>
  <c r="T59" i="26"/>
  <c r="U71" i="26"/>
  <c r="T71" i="26"/>
  <c r="U24" i="27"/>
  <c r="T24" i="27"/>
  <c r="U30" i="27"/>
  <c r="T30" i="27"/>
  <c r="U59" i="28"/>
  <c r="T59" i="28"/>
  <c r="T47" i="22"/>
  <c r="T51" i="22"/>
  <c r="T56" i="22"/>
  <c r="T64" i="22"/>
  <c r="T69" i="22"/>
  <c r="T86" i="22"/>
  <c r="T90" i="22"/>
  <c r="T9" i="23"/>
  <c r="T13" i="23"/>
  <c r="T18" i="23"/>
  <c r="T22" i="23"/>
  <c r="T27" i="23"/>
  <c r="T32" i="23"/>
  <c r="T37" i="23"/>
  <c r="T42" i="23"/>
  <c r="T46" i="23"/>
  <c r="T50" i="23"/>
  <c r="T55" i="23"/>
  <c r="U40" i="24"/>
  <c r="T40" i="24"/>
  <c r="U70" i="24"/>
  <c r="T70" i="24"/>
  <c r="T91" i="24"/>
  <c r="U91" i="24"/>
  <c r="T10" i="25"/>
  <c r="U10" i="25"/>
  <c r="T14" i="25"/>
  <c r="U14" i="25"/>
  <c r="U70" i="25"/>
  <c r="T70" i="25"/>
  <c r="T71" i="27"/>
  <c r="U9" i="23"/>
  <c r="U40" i="23"/>
  <c r="T40" i="23"/>
  <c r="U66" i="23"/>
  <c r="T66" i="23"/>
  <c r="T35" i="24"/>
  <c r="T39" i="24"/>
  <c r="U53" i="24"/>
  <c r="T53" i="24"/>
  <c r="T44" i="24"/>
  <c r="T48" i="24"/>
  <c r="T57" i="24"/>
  <c r="U24" i="25"/>
  <c r="T24" i="25"/>
  <c r="U59" i="25"/>
  <c r="T59" i="25"/>
  <c r="U30" i="26"/>
  <c r="T30" i="26"/>
  <c r="U70" i="27"/>
  <c r="T70" i="27"/>
  <c r="U59" i="22"/>
  <c r="T59" i="22"/>
  <c r="U66" i="22"/>
  <c r="T66" i="22"/>
  <c r="U30" i="23"/>
  <c r="T30" i="23"/>
  <c r="U53" i="23"/>
  <c r="T53" i="23"/>
  <c r="U71" i="23"/>
  <c r="T71" i="23"/>
  <c r="U72" i="24"/>
  <c r="U67" i="24"/>
  <c r="T67" i="24"/>
  <c r="U15" i="24"/>
  <c r="U24" i="24"/>
  <c r="T24" i="24"/>
  <c r="U71" i="24"/>
  <c r="T71" i="24"/>
  <c r="P72" i="24"/>
  <c r="T72" i="24" s="1"/>
  <c r="U86" i="24"/>
  <c r="T86" i="24"/>
  <c r="U24" i="28"/>
  <c r="T24" i="28"/>
  <c r="U33" i="28"/>
  <c r="T33" i="28"/>
  <c r="T90" i="24"/>
  <c r="T9" i="25"/>
  <c r="T13" i="25"/>
  <c r="T18" i="25"/>
  <c r="U19" i="25"/>
  <c r="T22" i="25"/>
  <c r="U23" i="25"/>
  <c r="T27" i="25"/>
  <c r="U28" i="25"/>
  <c r="T32" i="25"/>
  <c r="T37" i="25"/>
  <c r="U38" i="25"/>
  <c r="T42" i="25"/>
  <c r="T46" i="25"/>
  <c r="U47" i="25"/>
  <c r="T50" i="25"/>
  <c r="U51" i="25"/>
  <c r="T55" i="25"/>
  <c r="U56" i="25"/>
  <c r="T63" i="25"/>
  <c r="U64" i="25"/>
  <c r="U69" i="25"/>
  <c r="U86" i="25"/>
  <c r="T89" i="25"/>
  <c r="U90" i="25"/>
  <c r="T93" i="25"/>
  <c r="T12" i="26"/>
  <c r="U13" i="26"/>
  <c r="T17" i="26"/>
  <c r="U18" i="26"/>
  <c r="T21" i="26"/>
  <c r="U22" i="26"/>
  <c r="T26" i="26"/>
  <c r="U27" i="26"/>
  <c r="U32" i="26"/>
  <c r="U40" i="26"/>
  <c r="T40" i="26"/>
  <c r="T36" i="26"/>
  <c r="U37" i="26"/>
  <c r="U42" i="26"/>
  <c r="T45" i="26"/>
  <c r="U46" i="26"/>
  <c r="T49" i="26"/>
  <c r="U50" i="26"/>
  <c r="U55" i="26"/>
  <c r="T58" i="26"/>
  <c r="U66" i="26"/>
  <c r="T66" i="26"/>
  <c r="T62" i="26"/>
  <c r="U63" i="26"/>
  <c r="T88" i="26"/>
  <c r="U89" i="26"/>
  <c r="T92" i="26"/>
  <c r="U93" i="26"/>
  <c r="T11" i="27"/>
  <c r="U12" i="27"/>
  <c r="U17" i="27"/>
  <c r="T20" i="27"/>
  <c r="U21" i="27"/>
  <c r="U26" i="27"/>
  <c r="T29" i="27"/>
  <c r="T35" i="27"/>
  <c r="U36" i="27"/>
  <c r="T39" i="27"/>
  <c r="U53" i="27"/>
  <c r="T53" i="27"/>
  <c r="T44" i="27"/>
  <c r="U45" i="27"/>
  <c r="T48" i="27"/>
  <c r="U49" i="27"/>
  <c r="T52" i="27"/>
  <c r="T57" i="27"/>
  <c r="U58" i="27"/>
  <c r="T61" i="27"/>
  <c r="U62" i="27"/>
  <c r="T65" i="27"/>
  <c r="T87" i="27"/>
  <c r="U88" i="27"/>
  <c r="T91" i="27"/>
  <c r="U92" i="27"/>
  <c r="U67" i="28"/>
  <c r="T72" i="28"/>
  <c r="U15" i="28"/>
  <c r="T15" i="28"/>
  <c r="T10" i="28"/>
  <c r="U11" i="28"/>
  <c r="T14" i="28"/>
  <c r="T19" i="28"/>
  <c r="U20" i="28"/>
  <c r="T23" i="28"/>
  <c r="T28" i="28"/>
  <c r="T38" i="28"/>
  <c r="T43" i="28"/>
  <c r="T47" i="28"/>
  <c r="T51" i="28"/>
  <c r="T56" i="28"/>
  <c r="T64" i="28"/>
  <c r="U71" i="28"/>
  <c r="T71" i="28"/>
  <c r="U40" i="25"/>
  <c r="T40" i="25"/>
  <c r="U66" i="25"/>
  <c r="T66" i="25"/>
  <c r="U53" i="26"/>
  <c r="T53" i="26"/>
  <c r="U67" i="27"/>
  <c r="T67" i="27"/>
  <c r="U72" i="27"/>
  <c r="T72" i="27"/>
  <c r="U15" i="27"/>
  <c r="T15" i="27"/>
  <c r="U30" i="25"/>
  <c r="T30" i="25"/>
  <c r="U53" i="25"/>
  <c r="T53" i="25"/>
  <c r="U71" i="25"/>
  <c r="T71" i="25"/>
  <c r="U67" i="26"/>
  <c r="T72" i="26"/>
  <c r="T67" i="26"/>
  <c r="U15" i="26"/>
  <c r="U24" i="26"/>
  <c r="T24" i="26"/>
  <c r="U70" i="26"/>
  <c r="T70" i="26"/>
  <c r="U33" i="27"/>
  <c r="T33" i="27"/>
  <c r="U40" i="28"/>
  <c r="T40" i="28"/>
  <c r="U66" i="28"/>
  <c r="T66" i="28"/>
  <c r="U70" i="28"/>
  <c r="T70" i="28"/>
  <c r="U67" i="25"/>
  <c r="T67" i="25"/>
  <c r="U72" i="25"/>
  <c r="T72" i="25"/>
  <c r="U15" i="25"/>
  <c r="T15" i="25"/>
  <c r="T43" i="25"/>
  <c r="T9" i="26"/>
  <c r="U40" i="27"/>
  <c r="U66" i="27"/>
  <c r="T66" i="27"/>
  <c r="U30" i="28"/>
  <c r="T30" i="28"/>
  <c r="U53" i="28"/>
  <c r="T53" i="28"/>
  <c r="U88" i="28"/>
  <c r="T91" i="28"/>
  <c r="U92" i="28"/>
  <c r="E79" i="1"/>
  <c r="E79" i="24"/>
  <c r="E79" i="8"/>
  <c r="T101" i="28"/>
  <c r="R95" i="27"/>
  <c r="T108" i="27"/>
  <c r="T96" i="26"/>
  <c r="T104" i="26"/>
  <c r="T97" i="25"/>
  <c r="T96" i="24"/>
  <c r="T104" i="24"/>
  <c r="T113" i="24"/>
  <c r="T99" i="22"/>
  <c r="S95" i="21"/>
  <c r="T100" i="21"/>
  <c r="T102" i="18"/>
  <c r="T113" i="17"/>
  <c r="T108" i="15"/>
  <c r="T109" i="15"/>
  <c r="T110" i="15"/>
  <c r="S95" i="14"/>
  <c r="T106" i="13"/>
  <c r="T107" i="13"/>
  <c r="T108" i="13"/>
  <c r="T103" i="12"/>
  <c r="T104" i="12"/>
  <c r="U105" i="12"/>
  <c r="T106" i="12"/>
  <c r="U107" i="12"/>
  <c r="T108" i="12"/>
  <c r="U109" i="12"/>
  <c r="T110" i="12"/>
  <c r="T99" i="11"/>
  <c r="T107" i="11"/>
  <c r="T105" i="9"/>
  <c r="T110" i="8"/>
  <c r="T98" i="7"/>
  <c r="U99" i="7"/>
  <c r="T100" i="7"/>
  <c r="R95" i="6"/>
  <c r="E95" i="6"/>
  <c r="U106" i="5"/>
  <c r="T107" i="5"/>
  <c r="T108" i="5"/>
  <c r="L112" i="4"/>
  <c r="R112" i="4" s="1"/>
  <c r="T97" i="3"/>
  <c r="T98" i="3"/>
  <c r="U108" i="3"/>
  <c r="T109" i="3"/>
  <c r="T110" i="3"/>
  <c r="U99" i="2"/>
  <c r="T100" i="2"/>
  <c r="T101" i="2"/>
  <c r="T90" i="28"/>
  <c r="E79" i="25"/>
  <c r="E79" i="20"/>
  <c r="T98" i="1"/>
  <c r="T104" i="1"/>
  <c r="T105" i="28"/>
  <c r="T98" i="27"/>
  <c r="T106" i="27"/>
  <c r="E95" i="26"/>
  <c r="U95" i="26" s="1"/>
  <c r="E95" i="24"/>
  <c r="E112" i="24" s="1"/>
  <c r="T101" i="23"/>
  <c r="R95" i="22"/>
  <c r="T103" i="22"/>
  <c r="T109" i="22"/>
  <c r="T109" i="20"/>
  <c r="S95" i="18"/>
  <c r="T100" i="18"/>
  <c r="T99" i="17"/>
  <c r="T107" i="17"/>
  <c r="T99" i="16"/>
  <c r="U100" i="16"/>
  <c r="T101" i="16"/>
  <c r="S95" i="15"/>
  <c r="T113" i="15"/>
  <c r="R95" i="13"/>
  <c r="T113" i="13"/>
  <c r="T113" i="10"/>
  <c r="T103" i="9"/>
  <c r="S95" i="8"/>
  <c r="T100" i="8"/>
  <c r="T108" i="8"/>
  <c r="T113" i="8"/>
  <c r="T96" i="7"/>
  <c r="T109" i="7"/>
  <c r="T110" i="7"/>
  <c r="T100" i="6"/>
  <c r="T101" i="6"/>
  <c r="U102" i="6"/>
  <c r="T103" i="6"/>
  <c r="T104" i="6"/>
  <c r="T105" i="6"/>
  <c r="T89" i="28"/>
  <c r="T93" i="28"/>
  <c r="E79" i="16"/>
  <c r="E79" i="4"/>
  <c r="T96" i="1"/>
  <c r="T108" i="1"/>
  <c r="T96" i="27"/>
  <c r="T104" i="27"/>
  <c r="S95" i="26"/>
  <c r="T100" i="26"/>
  <c r="T108" i="26"/>
  <c r="T105" i="25"/>
  <c r="R95" i="24"/>
  <c r="T100" i="24"/>
  <c r="T108" i="24"/>
  <c r="E95" i="23"/>
  <c r="E112" i="23" s="1"/>
  <c r="U112" i="23" s="1"/>
  <c r="T105" i="23"/>
  <c r="T107" i="22"/>
  <c r="T96" i="21"/>
  <c r="T104" i="21"/>
  <c r="T102" i="20"/>
  <c r="S95" i="19"/>
  <c r="T99" i="19"/>
  <c r="T105" i="19"/>
  <c r="T98" i="18"/>
  <c r="T106" i="18"/>
  <c r="T97" i="17"/>
  <c r="T105" i="17"/>
  <c r="T100" i="15"/>
  <c r="T101" i="15"/>
  <c r="T102" i="15"/>
  <c r="T113" i="14"/>
  <c r="T98" i="13"/>
  <c r="T99" i="13"/>
  <c r="T100" i="13"/>
  <c r="T113" i="12"/>
  <c r="U113" i="11"/>
  <c r="T99" i="9"/>
  <c r="U100" i="9"/>
  <c r="T101" i="9"/>
  <c r="L112" i="8"/>
  <c r="R112" i="8" s="1"/>
  <c r="M112" i="5"/>
  <c r="S112" i="5" s="1"/>
  <c r="T98" i="4"/>
  <c r="T99" i="4"/>
  <c r="E95" i="2"/>
  <c r="E79" i="28"/>
  <c r="E79" i="12"/>
  <c r="T97" i="23"/>
  <c r="U98" i="23"/>
  <c r="T109" i="23"/>
  <c r="R95" i="21"/>
  <c r="T108" i="21"/>
  <c r="T106" i="20"/>
  <c r="T97" i="19"/>
  <c r="T109" i="19"/>
  <c r="T105" i="16"/>
  <c r="T106" i="16"/>
  <c r="T107" i="16"/>
  <c r="T96" i="15"/>
  <c r="T97" i="15"/>
  <c r="T98" i="15"/>
  <c r="R95" i="14"/>
  <c r="T107" i="14"/>
  <c r="T108" i="14"/>
  <c r="T109" i="14"/>
  <c r="T96" i="13"/>
  <c r="T110" i="13"/>
  <c r="T97" i="12"/>
  <c r="T98" i="12"/>
  <c r="T99" i="12"/>
  <c r="T101" i="11"/>
  <c r="T109" i="11"/>
  <c r="T96" i="10"/>
  <c r="U97" i="10"/>
  <c r="T98" i="10"/>
  <c r="U99" i="10"/>
  <c r="T100" i="10"/>
  <c r="U101" i="10"/>
  <c r="T102" i="10"/>
  <c r="U103" i="10"/>
  <c r="T104" i="10"/>
  <c r="U105" i="10"/>
  <c r="T106" i="10"/>
  <c r="U107" i="10"/>
  <c r="T108" i="10"/>
  <c r="U109" i="10"/>
  <c r="T110" i="10"/>
  <c r="T97" i="9"/>
  <c r="T107" i="9"/>
  <c r="U108" i="9"/>
  <c r="T109" i="9"/>
  <c r="M112" i="9"/>
  <c r="S112" i="9" s="1"/>
  <c r="U113" i="9"/>
  <c r="T96" i="8"/>
  <c r="T104" i="8"/>
  <c r="S95" i="7"/>
  <c r="T102" i="7"/>
  <c r="U103" i="7"/>
  <c r="T104" i="7"/>
  <c r="T105" i="7"/>
  <c r="T106" i="7"/>
  <c r="T96" i="6"/>
  <c r="T97" i="6"/>
  <c r="T108" i="6"/>
  <c r="T109" i="6"/>
  <c r="U110" i="6"/>
  <c r="T113" i="6"/>
  <c r="T96" i="5"/>
  <c r="T106" i="4"/>
  <c r="T107" i="4"/>
  <c r="S95" i="2"/>
  <c r="T113" i="2"/>
  <c r="U112" i="24"/>
  <c r="T112" i="24"/>
  <c r="U112" i="28"/>
  <c r="T112" i="28"/>
  <c r="U112" i="27"/>
  <c r="T112" i="27"/>
  <c r="U95" i="1"/>
  <c r="U97" i="1"/>
  <c r="U101" i="1"/>
  <c r="T102" i="1"/>
  <c r="U105" i="1"/>
  <c r="T106" i="1"/>
  <c r="U109" i="1"/>
  <c r="T110" i="1"/>
  <c r="T95" i="28"/>
  <c r="U96" i="28"/>
  <c r="U100" i="28"/>
  <c r="U104" i="28"/>
  <c r="U108" i="28"/>
  <c r="T109" i="28"/>
  <c r="U113" i="28"/>
  <c r="S95" i="27"/>
  <c r="U99" i="27"/>
  <c r="U103" i="27"/>
  <c r="U107" i="27"/>
  <c r="T113" i="27"/>
  <c r="R95" i="26"/>
  <c r="T99" i="26"/>
  <c r="T103" i="26"/>
  <c r="T107" i="26"/>
  <c r="E95" i="25"/>
  <c r="T98" i="25"/>
  <c r="T102" i="25"/>
  <c r="T106" i="25"/>
  <c r="T110" i="25"/>
  <c r="L112" i="25"/>
  <c r="R112" i="25" s="1"/>
  <c r="T95" i="24"/>
  <c r="T97" i="24"/>
  <c r="T101" i="24"/>
  <c r="T105" i="24"/>
  <c r="T109" i="24"/>
  <c r="S95" i="23"/>
  <c r="T96" i="23"/>
  <c r="U112" i="20"/>
  <c r="T112" i="20"/>
  <c r="E112" i="19"/>
  <c r="U95" i="19"/>
  <c r="T95" i="19"/>
  <c r="T99" i="1"/>
  <c r="T103" i="1"/>
  <c r="T107" i="1"/>
  <c r="E112" i="1"/>
  <c r="U95" i="28"/>
  <c r="T98" i="28"/>
  <c r="T102" i="28"/>
  <c r="T106" i="28"/>
  <c r="T110" i="28"/>
  <c r="L112" i="28"/>
  <c r="R112" i="28" s="1"/>
  <c r="T95" i="27"/>
  <c r="T97" i="27"/>
  <c r="T101" i="27"/>
  <c r="T105" i="27"/>
  <c r="T109" i="27"/>
  <c r="T113" i="26"/>
  <c r="T99" i="25"/>
  <c r="T103" i="25"/>
  <c r="T107" i="25"/>
  <c r="M112" i="25"/>
  <c r="S112" i="25" s="1"/>
  <c r="U95" i="24"/>
  <c r="T113" i="1"/>
  <c r="T99" i="28"/>
  <c r="T103" i="28"/>
  <c r="T107" i="28"/>
  <c r="M112" i="28"/>
  <c r="S112" i="28" s="1"/>
  <c r="U95" i="27"/>
  <c r="T97" i="26"/>
  <c r="T101" i="26"/>
  <c r="T105" i="26"/>
  <c r="T109" i="26"/>
  <c r="T96" i="25"/>
  <c r="T100" i="25"/>
  <c r="T104" i="25"/>
  <c r="T108" i="25"/>
  <c r="T113" i="25"/>
  <c r="T99" i="24"/>
  <c r="T103" i="24"/>
  <c r="T107" i="24"/>
  <c r="M112" i="24"/>
  <c r="S112" i="24" s="1"/>
  <c r="R95" i="23"/>
  <c r="T99" i="23"/>
  <c r="U99" i="23"/>
  <c r="T100" i="23"/>
  <c r="U103" i="23"/>
  <c r="T104" i="23"/>
  <c r="U107" i="23"/>
  <c r="T108" i="23"/>
  <c r="T113" i="23"/>
  <c r="U98" i="22"/>
  <c r="U102" i="22"/>
  <c r="U106" i="22"/>
  <c r="U110" i="22"/>
  <c r="E112" i="22"/>
  <c r="M112" i="22"/>
  <c r="S112" i="22" s="1"/>
  <c r="U95" i="21"/>
  <c r="U97" i="21"/>
  <c r="U101" i="21"/>
  <c r="U105" i="21"/>
  <c r="T106" i="21"/>
  <c r="U109" i="21"/>
  <c r="T110" i="21"/>
  <c r="T95" i="20"/>
  <c r="U96" i="20"/>
  <c r="T97" i="20"/>
  <c r="U100" i="20"/>
  <c r="T101" i="20"/>
  <c r="U104" i="20"/>
  <c r="T105" i="20"/>
  <c r="U108" i="20"/>
  <c r="U113" i="20"/>
  <c r="T96" i="19"/>
  <c r="T100" i="19"/>
  <c r="U103" i="19"/>
  <c r="T104" i="19"/>
  <c r="U107" i="19"/>
  <c r="T108" i="19"/>
  <c r="T113" i="19"/>
  <c r="R95" i="18"/>
  <c r="T99" i="18"/>
  <c r="T103" i="18"/>
  <c r="T107" i="18"/>
  <c r="E112" i="18"/>
  <c r="E95" i="17"/>
  <c r="T98" i="17"/>
  <c r="T102" i="17"/>
  <c r="T106" i="17"/>
  <c r="M112" i="17"/>
  <c r="S112" i="17" s="1"/>
  <c r="T96" i="22"/>
  <c r="T100" i="22"/>
  <c r="T104" i="22"/>
  <c r="T108" i="22"/>
  <c r="T113" i="22"/>
  <c r="T99" i="21"/>
  <c r="T103" i="21"/>
  <c r="T107" i="21"/>
  <c r="E112" i="21"/>
  <c r="U95" i="20"/>
  <c r="T110" i="20"/>
  <c r="L112" i="20"/>
  <c r="R112" i="20" s="1"/>
  <c r="U96" i="19"/>
  <c r="T108" i="18"/>
  <c r="T113" i="18"/>
  <c r="R95" i="17"/>
  <c r="R95" i="16"/>
  <c r="T96" i="16"/>
  <c r="E95" i="16"/>
  <c r="T102" i="23"/>
  <c r="T106" i="23"/>
  <c r="T110" i="23"/>
  <c r="T95" i="22"/>
  <c r="T97" i="22"/>
  <c r="T101" i="22"/>
  <c r="T105" i="22"/>
  <c r="T113" i="21"/>
  <c r="T99" i="20"/>
  <c r="T103" i="20"/>
  <c r="T107" i="20"/>
  <c r="M112" i="20"/>
  <c r="S112" i="20" s="1"/>
  <c r="T98" i="19"/>
  <c r="T102" i="19"/>
  <c r="T106" i="19"/>
  <c r="T110" i="19"/>
  <c r="L112" i="19"/>
  <c r="R112" i="19" s="1"/>
  <c r="T95" i="18"/>
  <c r="T97" i="18"/>
  <c r="T101" i="18"/>
  <c r="T105" i="18"/>
  <c r="T109" i="18"/>
  <c r="T96" i="17"/>
  <c r="T100" i="17"/>
  <c r="T104" i="17"/>
  <c r="T108" i="17"/>
  <c r="U109" i="17"/>
  <c r="T110" i="17"/>
  <c r="U104" i="16"/>
  <c r="U95" i="14"/>
  <c r="T95" i="14"/>
  <c r="E112" i="14"/>
  <c r="U108" i="16"/>
  <c r="U113" i="16"/>
  <c r="U99" i="15"/>
  <c r="U103" i="15"/>
  <c r="U107" i="15"/>
  <c r="U98" i="14"/>
  <c r="U102" i="14"/>
  <c r="U106" i="14"/>
  <c r="U110" i="14"/>
  <c r="U95" i="13"/>
  <c r="U97" i="13"/>
  <c r="U101" i="13"/>
  <c r="U105" i="13"/>
  <c r="U109" i="13"/>
  <c r="U96" i="12"/>
  <c r="U102" i="12"/>
  <c r="L112" i="12"/>
  <c r="R112" i="12" s="1"/>
  <c r="E95" i="11"/>
  <c r="T96" i="11"/>
  <c r="E95" i="10"/>
  <c r="R95" i="9"/>
  <c r="L112" i="9"/>
  <c r="R112" i="9" s="1"/>
  <c r="T103" i="8"/>
  <c r="U103" i="8"/>
  <c r="T98" i="16"/>
  <c r="T102" i="16"/>
  <c r="E112" i="13"/>
  <c r="M112" i="13"/>
  <c r="S112" i="13" s="1"/>
  <c r="E95" i="12"/>
  <c r="T96" i="9"/>
  <c r="E95" i="9"/>
  <c r="T99" i="8"/>
  <c r="E95" i="8"/>
  <c r="E112" i="7"/>
  <c r="U95" i="7"/>
  <c r="T95" i="7"/>
  <c r="M112" i="16"/>
  <c r="S112" i="16" s="1"/>
  <c r="E95" i="15"/>
  <c r="L112" i="15"/>
  <c r="R112" i="15" s="1"/>
  <c r="U96" i="14"/>
  <c r="U104" i="9"/>
  <c r="S95" i="12"/>
  <c r="T100" i="12"/>
  <c r="U101" i="12"/>
  <c r="R95" i="11"/>
  <c r="U96" i="11"/>
  <c r="U98" i="11"/>
  <c r="U100" i="11"/>
  <c r="U102" i="11"/>
  <c r="U104" i="11"/>
  <c r="U106" i="11"/>
  <c r="U108" i="11"/>
  <c r="U110" i="11"/>
  <c r="U107" i="8"/>
  <c r="U101" i="7"/>
  <c r="U95" i="6"/>
  <c r="T95" i="6"/>
  <c r="U99" i="6"/>
  <c r="E112" i="6"/>
  <c r="U98" i="5"/>
  <c r="T96" i="3"/>
  <c r="E95" i="3"/>
  <c r="E112" i="2"/>
  <c r="U95" i="2"/>
  <c r="T95" i="2"/>
  <c r="T98" i="9"/>
  <c r="T102" i="9"/>
  <c r="T106" i="9"/>
  <c r="T110" i="9"/>
  <c r="T97" i="8"/>
  <c r="T101" i="8"/>
  <c r="T105" i="8"/>
  <c r="T109" i="8"/>
  <c r="U96" i="7"/>
  <c r="T97" i="7"/>
  <c r="U107" i="7"/>
  <c r="T108" i="7"/>
  <c r="T113" i="7"/>
  <c r="U106" i="6"/>
  <c r="T107" i="6"/>
  <c r="U97" i="4"/>
  <c r="R95" i="7"/>
  <c r="L112" i="7"/>
  <c r="R112" i="7" s="1"/>
  <c r="U100" i="3"/>
  <c r="U98" i="6"/>
  <c r="E95" i="5"/>
  <c r="U97" i="5"/>
  <c r="U110" i="5"/>
  <c r="E95" i="4"/>
  <c r="S95" i="4"/>
  <c r="M112" i="4"/>
  <c r="S112" i="4" s="1"/>
  <c r="U105" i="4"/>
  <c r="R95" i="3"/>
  <c r="L112" i="3"/>
  <c r="R112" i="3" s="1"/>
  <c r="U96" i="3"/>
  <c r="U113" i="3"/>
  <c r="U96" i="6"/>
  <c r="U96" i="2"/>
  <c r="T105" i="5"/>
  <c r="T109" i="5"/>
  <c r="T96" i="4"/>
  <c r="T100" i="4"/>
  <c r="T104" i="4"/>
  <c r="T108" i="4"/>
  <c r="T113" i="4"/>
  <c r="T99" i="3"/>
  <c r="T103" i="3"/>
  <c r="T107" i="3"/>
  <c r="M112" i="3"/>
  <c r="S112" i="3" s="1"/>
  <c r="T98" i="2"/>
  <c r="T102" i="2"/>
  <c r="T106" i="2"/>
  <c r="T110" i="2"/>
  <c r="L112" i="2"/>
  <c r="R112" i="2" s="1"/>
  <c r="T70" i="15" l="1"/>
  <c r="U95" i="23"/>
  <c r="T95" i="26"/>
  <c r="T59" i="4"/>
  <c r="T112" i="23"/>
  <c r="T59" i="27"/>
  <c r="T33" i="1"/>
  <c r="T95" i="23"/>
  <c r="E112" i="26"/>
  <c r="U112" i="26" s="1"/>
  <c r="U70" i="10"/>
  <c r="T70" i="10"/>
  <c r="U24" i="3"/>
  <c r="T24" i="3"/>
  <c r="U112" i="2"/>
  <c r="T112" i="2"/>
  <c r="T112" i="6"/>
  <c r="U112" i="6"/>
  <c r="E112" i="9"/>
  <c r="U95" i="9"/>
  <c r="T95" i="9"/>
  <c r="U112" i="13"/>
  <c r="T112" i="13"/>
  <c r="T112" i="22"/>
  <c r="U112" i="22"/>
  <c r="T95" i="25"/>
  <c r="E112" i="25"/>
  <c r="U95" i="25"/>
  <c r="T95" i="5"/>
  <c r="E112" i="5"/>
  <c r="U95" i="5"/>
  <c r="E112" i="3"/>
  <c r="U95" i="3"/>
  <c r="T95" i="3"/>
  <c r="E112" i="15"/>
  <c r="U95" i="15"/>
  <c r="T95" i="15"/>
  <c r="U112" i="7"/>
  <c r="T112" i="7"/>
  <c r="U95" i="11"/>
  <c r="E112" i="11"/>
  <c r="T95" i="11"/>
  <c r="U112" i="21"/>
  <c r="T112" i="21"/>
  <c r="U112" i="19"/>
  <c r="T112" i="19"/>
  <c r="T112" i="26"/>
  <c r="E112" i="8"/>
  <c r="U95" i="8"/>
  <c r="T95" i="8"/>
  <c r="E112" i="12"/>
  <c r="U95" i="12"/>
  <c r="T95" i="12"/>
  <c r="T95" i="17"/>
  <c r="E112" i="17"/>
  <c r="U95" i="17"/>
  <c r="T95" i="4"/>
  <c r="E112" i="4"/>
  <c r="U95" i="4"/>
  <c r="T95" i="10"/>
  <c r="E112" i="10"/>
  <c r="U95" i="10"/>
  <c r="T112" i="14"/>
  <c r="U112" i="14"/>
  <c r="E112" i="16"/>
  <c r="U95" i="16"/>
  <c r="T95" i="16"/>
  <c r="T112" i="18"/>
  <c r="U112" i="18"/>
  <c r="U112" i="1"/>
  <c r="T112" i="1"/>
  <c r="U112" i="16" l="1"/>
  <c r="T112" i="16"/>
  <c r="U112" i="10"/>
  <c r="T112" i="10"/>
  <c r="T112" i="5"/>
  <c r="U112" i="5"/>
  <c r="U112" i="8"/>
  <c r="T112" i="8"/>
  <c r="T112" i="11"/>
  <c r="U112" i="11"/>
  <c r="U112" i="17"/>
  <c r="T112" i="17"/>
  <c r="U112" i="12"/>
  <c r="T112" i="12"/>
  <c r="U112" i="3"/>
  <c r="T112" i="3"/>
  <c r="U112" i="4"/>
  <c r="T112" i="4"/>
  <c r="U112" i="15"/>
  <c r="T112" i="15"/>
  <c r="U112" i="25"/>
  <c r="T112" i="25"/>
  <c r="U112" i="9"/>
  <c r="T112" i="9"/>
</calcChain>
</file>

<file path=xl/sharedStrings.xml><?xml version="1.0" encoding="utf-8"?>
<sst xmlns="http://schemas.openxmlformats.org/spreadsheetml/2006/main" count="5544" uniqueCount="152">
  <si>
    <t>Figures Finalised as at 2022/08/09</t>
  </si>
  <si>
    <t/>
  </si>
  <si>
    <t>4th Quarter Ended 30 June 2022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</si>
  <si>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</si>
  <si>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</si>
  <si>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</si>
  <si>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</si>
  <si>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</si>
  <si>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</si>
  <si>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</si>
  <si>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</si>
  <si>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</si>
  <si>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</si>
  <si>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</si>
  <si>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</si>
  <si>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</si>
  <si>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</si>
  <si>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</si>
  <si>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</si>
  <si>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</si>
  <si>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</si>
  <si>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</si>
  <si>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</si>
  <si>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</si>
  <si>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</si>
  <si>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</si>
  <si>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</si>
  <si>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</si>
  <si>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</si>
  <si>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</si>
  <si>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</si>
  <si>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</si>
  <si>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</si>
  <si>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</si>
  <si>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</si>
  <si>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</si>
  <si>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</si>
  <si>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</si>
  <si>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</si>
  <si>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</si>
  <si>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</si>
  <si>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</si>
  <si>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</si>
  <si>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</si>
  <si>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</si>
  <si>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</si>
  <si>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</si>
  <si>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</si>
  <si>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</si>
  <si>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</si>
  <si>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</si>
  <si>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</si>
  <si>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</si>
  <si>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</si>
  <si>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</si>
  <si>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</si>
  <si>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</si>
  <si>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</si>
  <si>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</si>
  <si>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</si>
  <si>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</si>
  <si>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</si>
  <si>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</si>
  <si>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</si>
  <si>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</si>
  <si>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</si>
  <si>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</si>
  <si>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</si>
  <si>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</si>
  <si>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</si>
  <si>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</si>
  <si>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</si>
  <si>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</si>
  <si>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</si>
  <si>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</si>
  <si>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</si>
  <si>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</si>
  <si>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</si>
  <si>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</si>
  <si>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</si>
  <si>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</si>
  <si>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</si>
  <si>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</si>
  <si>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</si>
  <si>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</si>
  <si>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</si>
  <si>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</si>
  <si>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</si>
  <si>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</si>
  <si>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</si>
  <si>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</si>
  <si>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</si>
  <si>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</si>
  <si>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</si>
  <si>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</si>
  <si>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</si>
  <si>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</si>
  <si>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</si>
  <si>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</si>
  <si>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</si>
  <si>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</si>
  <si>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</si>
  <si>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</si>
  <si>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</si>
  <si>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</si>
  <si>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</si>
  <si>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</si>
  <si>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</si>
  <si>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</si>
  <si>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</si>
  <si>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</si>
  <si>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LIMPOPO: MOPANI (DC33)</t>
  </si>
  <si>
    <t>LIMPOPO: VHEMBE (DC34)</t>
  </si>
  <si>
    <t>LIMPOPO: CAPRICORN (DC35)</t>
  </si>
  <si>
    <t>LIMPOPO: WATERBERG (DC36)</t>
  </si>
  <si>
    <t>LIMPOPO: SEKHUKHUNE (DC47)</t>
  </si>
  <si>
    <t>LIMPOPO: GREATER GIYANI (LIM331)</t>
  </si>
  <si>
    <t>LIMPOPO: GREATER LETABA (LIM332)</t>
  </si>
  <si>
    <t>LIMPOPO: GREATER TZANEEN (LIM333)</t>
  </si>
  <si>
    <t>LIMPOPO: BA-PHALABORWA (LIM334)</t>
  </si>
  <si>
    <t>LIMPOPO: MARULENG (LIM335)</t>
  </si>
  <si>
    <t>LIMPOPO: MUSINA (LIM341)</t>
  </si>
  <si>
    <t>LIMPOPO: THULAMELA (LIM343)</t>
  </si>
  <si>
    <t>LIMPOPO: MAKHADO (LIM344)</t>
  </si>
  <si>
    <t>LIMPOPO: COLLINS CHABANE (LIM345)</t>
  </si>
  <si>
    <t>LIMPOPO: BLOUBERG (LIM351)</t>
  </si>
  <si>
    <t>LIMPOPO: MOLEMOLE (LIM353)</t>
  </si>
  <si>
    <t>LIMPOPO: POLOKWANE (LIM354)</t>
  </si>
  <si>
    <t>LIMPOPO: LEPELLE-NKUMPI (LIM355)</t>
  </si>
  <si>
    <t>LIMPOPO: THABAZIMBI (LIM361)</t>
  </si>
  <si>
    <t>LIMPOPO: LEPHALALE (LIM362)</t>
  </si>
  <si>
    <t>LIMPOPO: BELA BELA (LIM366)</t>
  </si>
  <si>
    <t>LIMPOPO: MOGALAKWENA (LIM367)</t>
  </si>
  <si>
    <t>LIMPOPO: MODIMOLLE-MOOKGOPONG (LIM368)</t>
  </si>
  <si>
    <t>LIMPOPO: EPHRAIM MOGALE (LIM471)</t>
  </si>
  <si>
    <t>LIMPOPO: ELIAS MOTSOALEDI (LIM472)</t>
  </si>
  <si>
    <t>LIMPOPO: MAKHUDUTHAMAGA (LIM473)</t>
  </si>
  <si>
    <t>LIMPOPO: TUBATSE FETAKGOMO (LIM476)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</si>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</sst>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59900000</v>
      </c>
      <c r="C10" s="92">
        <v>0</v>
      </c>
      <c r="D10" s="92"/>
      <c r="E10" s="92">
        <f t="shared" ref="E10:E15" si="0">$B10      +$C10      +$D10</f>
        <v>59900000</v>
      </c>
      <c r="F10" s="93">
        <v>59900000</v>
      </c>
      <c r="G10" s="94">
        <v>59900000</v>
      </c>
      <c r="H10" s="93">
        <v>9781000</v>
      </c>
      <c r="I10" s="94">
        <v>8672916</v>
      </c>
      <c r="J10" s="93">
        <v>16818000</v>
      </c>
      <c r="K10" s="94">
        <v>9922493</v>
      </c>
      <c r="L10" s="93">
        <v>11064000</v>
      </c>
      <c r="M10" s="94">
        <v>11150271</v>
      </c>
      <c r="N10" s="93">
        <v>14418000</v>
      </c>
      <c r="O10" s="94">
        <v>11775763</v>
      </c>
      <c r="P10" s="93">
        <f t="shared" ref="P10:P15" si="1">$H10      +$J10      +$L10      +$N10</f>
        <v>52081000</v>
      </c>
      <c r="Q10" s="94">
        <f t="shared" ref="Q10:Q15" si="2">$I10      +$K10      +$M10      +$O10</f>
        <v>41521443</v>
      </c>
      <c r="R10" s="48">
        <f t="shared" ref="R10:R15" si="3">IF(($L10      =0),0,((($N10      -$L10      )/$L10      )*100))</f>
        <v>30.314533622559654</v>
      </c>
      <c r="S10" s="49">
        <f t="shared" ref="S10:S15" si="4">IF(($M10      =0),0,((($O10      -$M10      )/$M10      )*100))</f>
        <v>5.609657379627814</v>
      </c>
      <c r="T10" s="48">
        <f t="shared" ref="T10:T14" si="5">IF(($E10      =0),0,(($P10      /$E10      )*100))</f>
        <v>86.946577629382304</v>
      </c>
      <c r="U10" s="50">
        <f t="shared" ref="U10:U14" si="6">IF(($E10      =0),0,(($Q10      /$E10      )*100))</f>
        <v>69.317934891485805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11717000</v>
      </c>
      <c r="C11" s="92">
        <v>0</v>
      </c>
      <c r="D11" s="92"/>
      <c r="E11" s="92">
        <f t="shared" si="0"/>
        <v>11717000</v>
      </c>
      <c r="F11" s="93">
        <v>11717000</v>
      </c>
      <c r="G11" s="94">
        <v>11717000</v>
      </c>
      <c r="H11" s="93">
        <v>1996000</v>
      </c>
      <c r="I11" s="94"/>
      <c r="J11" s="93">
        <v>2314000</v>
      </c>
      <c r="K11" s="94">
        <v>3369000</v>
      </c>
      <c r="L11" s="93">
        <v>2285000</v>
      </c>
      <c r="M11" s="94">
        <v>3170791</v>
      </c>
      <c r="N11" s="93">
        <v>3718000</v>
      </c>
      <c r="O11" s="94">
        <v>4127964</v>
      </c>
      <c r="P11" s="93">
        <f t="shared" si="1"/>
        <v>10313000</v>
      </c>
      <c r="Q11" s="94">
        <f t="shared" si="2"/>
        <v>10667755</v>
      </c>
      <c r="R11" s="48">
        <f t="shared" si="3"/>
        <v>62.713347921225385</v>
      </c>
      <c r="S11" s="49">
        <f t="shared" si="4"/>
        <v>30.187199345526082</v>
      </c>
      <c r="T11" s="48">
        <f t="shared" si="5"/>
        <v>88.017410599982924</v>
      </c>
      <c r="U11" s="50">
        <f t="shared" si="6"/>
        <v>91.045105402406762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35000000</v>
      </c>
      <c r="C13" s="92">
        <v>13000000</v>
      </c>
      <c r="D13" s="92"/>
      <c r="E13" s="92">
        <f t="shared" si="0"/>
        <v>48000000</v>
      </c>
      <c r="F13" s="93">
        <v>48000000</v>
      </c>
      <c r="G13" s="94">
        <v>48000000</v>
      </c>
      <c r="H13" s="93">
        <v>6734000</v>
      </c>
      <c r="I13" s="94">
        <v>6207375</v>
      </c>
      <c r="J13" s="93">
        <v>7074000</v>
      </c>
      <c r="K13" s="94">
        <v>9865524</v>
      </c>
      <c r="L13" s="93">
        <v>3594000</v>
      </c>
      <c r="M13" s="94">
        <v>2829940</v>
      </c>
      <c r="N13" s="93">
        <v>4880000</v>
      </c>
      <c r="O13" s="94">
        <v>3042942</v>
      </c>
      <c r="P13" s="93">
        <f t="shared" si="1"/>
        <v>22282000</v>
      </c>
      <c r="Q13" s="94">
        <f t="shared" si="2"/>
        <v>21945781</v>
      </c>
      <c r="R13" s="48">
        <f t="shared" si="3"/>
        <v>35.781858653311069</v>
      </c>
      <c r="S13" s="49">
        <f t="shared" si="4"/>
        <v>7.5267320155197632</v>
      </c>
      <c r="T13" s="48">
        <f t="shared" si="5"/>
        <v>46.420833333333334</v>
      </c>
      <c r="U13" s="50">
        <f t="shared" si="6"/>
        <v>45.720377083333332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900000</v>
      </c>
      <c r="C14" s="92">
        <v>0</v>
      </c>
      <c r="D14" s="92"/>
      <c r="E14" s="92">
        <f t="shared" si="0"/>
        <v>900000</v>
      </c>
      <c r="F14" s="93">
        <v>900000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107517000</v>
      </c>
      <c r="C15" s="95">
        <f>SUM(C9:C14)</f>
        <v>13000000</v>
      </c>
      <c r="D15" s="95"/>
      <c r="E15" s="95">
        <f t="shared" si="0"/>
        <v>120517000</v>
      </c>
      <c r="F15" s="96">
        <f t="shared" ref="F15:O15" si="7">SUM(F9:F14)</f>
        <v>120517000</v>
      </c>
      <c r="G15" s="97">
        <f t="shared" si="7"/>
        <v>119617000</v>
      </c>
      <c r="H15" s="96">
        <f t="shared" si="7"/>
        <v>18511000</v>
      </c>
      <c r="I15" s="97">
        <f t="shared" si="7"/>
        <v>14880291</v>
      </c>
      <c r="J15" s="96">
        <f t="shared" si="7"/>
        <v>26206000</v>
      </c>
      <c r="K15" s="97">
        <f t="shared" si="7"/>
        <v>23157017</v>
      </c>
      <c r="L15" s="96">
        <f t="shared" si="7"/>
        <v>16943000</v>
      </c>
      <c r="M15" s="97">
        <f t="shared" si="7"/>
        <v>17151002</v>
      </c>
      <c r="N15" s="96">
        <f t="shared" si="7"/>
        <v>23016000</v>
      </c>
      <c r="O15" s="97">
        <f t="shared" si="7"/>
        <v>18946669</v>
      </c>
      <c r="P15" s="96">
        <f t="shared" si="1"/>
        <v>84676000</v>
      </c>
      <c r="Q15" s="97">
        <f t="shared" si="2"/>
        <v>74134979</v>
      </c>
      <c r="R15" s="52">
        <f t="shared" si="3"/>
        <v>35.843711267189995</v>
      </c>
      <c r="S15" s="53">
        <f t="shared" si="4"/>
        <v>10.46974981403419</v>
      </c>
      <c r="T15" s="52">
        <f>IF((SUM($E9:$E13))=0,0,(P15/(SUM($E9:$E13))*100))</f>
        <v>70.789269083825872</v>
      </c>
      <c r="U15" s="54">
        <f>IF((SUM($E9:$E13))=0,0,(Q15/(SUM($E9:$E13))*100))</f>
        <v>61.97695896068285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397532000</v>
      </c>
      <c r="C17" s="92">
        <v>0</v>
      </c>
      <c r="D17" s="92"/>
      <c r="E17" s="92">
        <f t="shared" ref="E17:E24" si="8">$B17      +$C17      +$D17</f>
        <v>397532000</v>
      </c>
      <c r="F17" s="93">
        <v>397532000</v>
      </c>
      <c r="G17" s="94">
        <v>397532000</v>
      </c>
      <c r="H17" s="93">
        <v>95011000</v>
      </c>
      <c r="I17" s="94">
        <v>91895481</v>
      </c>
      <c r="J17" s="93">
        <v>107332000</v>
      </c>
      <c r="K17" s="94">
        <v>114530384</v>
      </c>
      <c r="L17" s="93">
        <v>78476000</v>
      </c>
      <c r="M17" s="94">
        <v>84410653</v>
      </c>
      <c r="N17" s="93">
        <v>107112000</v>
      </c>
      <c r="O17" s="94">
        <v>95543793</v>
      </c>
      <c r="P17" s="93">
        <f t="shared" ref="P17:P24" si="9">$H17      +$J17      +$L17      +$N17</f>
        <v>387931000</v>
      </c>
      <c r="Q17" s="94">
        <f t="shared" ref="Q17:Q24" si="10">$I17      +$K17      +$M17      +$O17</f>
        <v>386380311</v>
      </c>
      <c r="R17" s="48">
        <f t="shared" ref="R17:R24" si="11">IF(($L17      =0),0,((($N17      -$L17      )/$L17      )*100))</f>
        <v>36.490137111983287</v>
      </c>
      <c r="S17" s="49">
        <f t="shared" ref="S17:S24" si="12">IF(($M17      =0),0,((($O17      -$M17      )/$M17      )*100))</f>
        <v>13.189259417291796</v>
      </c>
      <c r="T17" s="48">
        <f t="shared" ref="T17:T23" si="13">IF(($E17      =0),0,(($P17      /$E17      )*100))</f>
        <v>97.584848515339644</v>
      </c>
      <c r="U17" s="50">
        <f t="shared" ref="U17:U23" si="14">IF(($E17      =0),0,(($Q17      /$E17      )*100))</f>
        <v>97.194769477677269</v>
      </c>
      <c r="V17" s="93">
        <v>5378000</v>
      </c>
      <c r="W17" s="94">
        <v>5191000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19362000</v>
      </c>
      <c r="C19" s="92">
        <v>0</v>
      </c>
      <c r="D19" s="92"/>
      <c r="E19" s="92">
        <f t="shared" si="8"/>
        <v>19362000</v>
      </c>
      <c r="F19" s="93">
        <v>19362000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87125000</v>
      </c>
      <c r="C20" s="92">
        <v>0</v>
      </c>
      <c r="D20" s="92"/>
      <c r="E20" s="92">
        <f t="shared" si="8"/>
        <v>87125000</v>
      </c>
      <c r="F20" s="93">
        <v>87125000</v>
      </c>
      <c r="G20" s="94">
        <v>87125000</v>
      </c>
      <c r="H20" s="93"/>
      <c r="I20" s="94"/>
      <c r="J20" s="93">
        <v>14124000</v>
      </c>
      <c r="K20" s="94"/>
      <c r="L20" s="93">
        <v>46654000</v>
      </c>
      <c r="M20" s="94">
        <v>18692963</v>
      </c>
      <c r="N20" s="93">
        <v>20783000</v>
      </c>
      <c r="O20" s="94">
        <v>34488596</v>
      </c>
      <c r="P20" s="93">
        <f t="shared" si="9"/>
        <v>81561000</v>
      </c>
      <c r="Q20" s="94">
        <f t="shared" si="10"/>
        <v>53181559</v>
      </c>
      <c r="R20" s="48">
        <f t="shared" si="11"/>
        <v>-55.452908646632658</v>
      </c>
      <c r="S20" s="49">
        <f t="shared" si="12"/>
        <v>84.500424036574614</v>
      </c>
      <c r="T20" s="48">
        <f t="shared" si="13"/>
        <v>93.613773314203726</v>
      </c>
      <c r="U20" s="50">
        <f t="shared" si="14"/>
        <v>61.040526829268295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504019000</v>
      </c>
      <c r="C24" s="95">
        <f>SUM(C17:C23)</f>
        <v>0</v>
      </c>
      <c r="D24" s="95"/>
      <c r="E24" s="95">
        <f t="shared" si="8"/>
        <v>504019000</v>
      </c>
      <c r="F24" s="96">
        <f t="shared" ref="F24:O24" si="15">SUM(F17:F23)</f>
        <v>504019000</v>
      </c>
      <c r="G24" s="97">
        <f t="shared" si="15"/>
        <v>484657000</v>
      </c>
      <c r="H24" s="96">
        <f t="shared" si="15"/>
        <v>95011000</v>
      </c>
      <c r="I24" s="97">
        <f t="shared" si="15"/>
        <v>91895481</v>
      </c>
      <c r="J24" s="96">
        <f t="shared" si="15"/>
        <v>121456000</v>
      </c>
      <c r="K24" s="97">
        <f t="shared" si="15"/>
        <v>114530384</v>
      </c>
      <c r="L24" s="96">
        <f t="shared" si="15"/>
        <v>125130000</v>
      </c>
      <c r="M24" s="97">
        <f t="shared" si="15"/>
        <v>103103616</v>
      </c>
      <c r="N24" s="96">
        <f t="shared" si="15"/>
        <v>127895000</v>
      </c>
      <c r="O24" s="97">
        <f t="shared" si="15"/>
        <v>130032389</v>
      </c>
      <c r="P24" s="96">
        <f t="shared" si="9"/>
        <v>469492000</v>
      </c>
      <c r="Q24" s="97">
        <f t="shared" si="10"/>
        <v>439561870</v>
      </c>
      <c r="R24" s="52">
        <f t="shared" si="11"/>
        <v>2.2097019100135862</v>
      </c>
      <c r="S24" s="53">
        <f t="shared" si="12"/>
        <v>26.118165438542913</v>
      </c>
      <c r="T24" s="52">
        <f>IF(($E24-$E19-$E23)   =0,0,($P24   /($E24-$E19-$E23)   )*100)</f>
        <v>96.870982983842183</v>
      </c>
      <c r="U24" s="54">
        <f>IF(($E24-$E19-$E23)   =0,0,($Q24   /($E24-$E19-$E23)   )*100)</f>
        <v>90.695454723649931</v>
      </c>
      <c r="V24" s="96">
        <f>SUM(V17:V23)</f>
        <v>5378000</v>
      </c>
      <c r="W24" s="97">
        <f>SUM(W17:W23)</f>
        <v>5191000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178544000</v>
      </c>
      <c r="C28" s="92">
        <v>0</v>
      </c>
      <c r="D28" s="92"/>
      <c r="E28" s="92">
        <f>$B28      +$C28      +$D28</f>
        <v>178544000</v>
      </c>
      <c r="F28" s="93">
        <v>178544000</v>
      </c>
      <c r="G28" s="94">
        <v>178544000</v>
      </c>
      <c r="H28" s="93">
        <v>4010000</v>
      </c>
      <c r="I28" s="94">
        <v>3576455</v>
      </c>
      <c r="J28" s="93">
        <v>38596000</v>
      </c>
      <c r="K28" s="94">
        <v>42161216</v>
      </c>
      <c r="L28" s="93">
        <v>18483000</v>
      </c>
      <c r="M28" s="94">
        <v>23622365</v>
      </c>
      <c r="N28" s="93">
        <v>40606000</v>
      </c>
      <c r="O28" s="94">
        <v>37917777</v>
      </c>
      <c r="P28" s="93">
        <f>$H28      +$J28      +$L28      +$N28</f>
        <v>101695000</v>
      </c>
      <c r="Q28" s="94">
        <f>$I28      +$K28      +$M28      +$O28</f>
        <v>107277813</v>
      </c>
      <c r="R28" s="48">
        <f>IF(($L28      =0),0,((($N28      -$L28      )/$L28      )*100))</f>
        <v>119.69377265595411</v>
      </c>
      <c r="S28" s="49">
        <f>IF(($M28      =0),0,((($O28      -$M28      )/$M28      )*100))</f>
        <v>60.516430086487951</v>
      </c>
      <c r="T28" s="48">
        <f>IF(($E28      =0),0,(($P28      /$E28      )*100))</f>
        <v>56.957948740926611</v>
      </c>
      <c r="U28" s="50">
        <f>IF(($E28      =0),0,(($Q28      /$E28      )*100))</f>
        <v>60.084804305941397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11549000</v>
      </c>
      <c r="C29" s="92">
        <v>0</v>
      </c>
      <c r="D29" s="92"/>
      <c r="E29" s="92">
        <f>$B29      +$C29      +$D29</f>
        <v>11549000</v>
      </c>
      <c r="F29" s="93">
        <v>11549000</v>
      </c>
      <c r="G29" s="94">
        <v>11549000</v>
      </c>
      <c r="H29" s="93">
        <v>1691000</v>
      </c>
      <c r="I29" s="94">
        <v>719672</v>
      </c>
      <c r="J29" s="93">
        <v>1942000</v>
      </c>
      <c r="K29" s="94">
        <v>1032247</v>
      </c>
      <c r="L29" s="93">
        <v>3454000</v>
      </c>
      <c r="M29" s="94">
        <v>1256925</v>
      </c>
      <c r="N29" s="93">
        <v>1604000</v>
      </c>
      <c r="O29" s="94">
        <v>1268862</v>
      </c>
      <c r="P29" s="93">
        <f>$H29      +$J29      +$L29      +$N29</f>
        <v>8691000</v>
      </c>
      <c r="Q29" s="94">
        <f>$I29      +$K29      +$M29      +$O29</f>
        <v>4277706</v>
      </c>
      <c r="R29" s="48">
        <f>IF(($L29      =0),0,((($N29      -$L29      )/$L29      )*100))</f>
        <v>-53.561088592935725</v>
      </c>
      <c r="S29" s="49">
        <f>IF(($M29      =0),0,((($O29      -$M29      )/$M29      )*100))</f>
        <v>0.9496986693716809</v>
      </c>
      <c r="T29" s="48">
        <f>IF(($E29      =0),0,(($P29      /$E29      )*100))</f>
        <v>75.253268681271095</v>
      </c>
      <c r="U29" s="50">
        <f>IF(($E29      =0),0,(($Q29      /$E29      )*100))</f>
        <v>37.039622478136636</v>
      </c>
      <c r="V29" s="93">
        <v>1217000</v>
      </c>
      <c r="W29" s="94">
        <v>1217000</v>
      </c>
    </row>
    <row r="30" spans="1:23" ht="12.95" customHeight="1" x14ac:dyDescent="0.2">
      <c r="A30" s="51" t="s">
        <v>41</v>
      </c>
      <c r="B30" s="95">
        <f>SUM(B26:B29)</f>
        <v>190093000</v>
      </c>
      <c r="C30" s="95">
        <f>SUM(C26:C29)</f>
        <v>0</v>
      </c>
      <c r="D30" s="95"/>
      <c r="E30" s="95">
        <f>$B30      +$C30      +$D30</f>
        <v>190093000</v>
      </c>
      <c r="F30" s="96">
        <f t="shared" ref="F30:O30" si="16">SUM(F26:F29)</f>
        <v>190093000</v>
      </c>
      <c r="G30" s="97">
        <f t="shared" si="16"/>
        <v>190093000</v>
      </c>
      <c r="H30" s="96">
        <f t="shared" si="16"/>
        <v>5701000</v>
      </c>
      <c r="I30" s="97">
        <f t="shared" si="16"/>
        <v>4296127</v>
      </c>
      <c r="J30" s="96">
        <f t="shared" si="16"/>
        <v>40538000</v>
      </c>
      <c r="K30" s="97">
        <f t="shared" si="16"/>
        <v>43193463</v>
      </c>
      <c r="L30" s="96">
        <f t="shared" si="16"/>
        <v>21937000</v>
      </c>
      <c r="M30" s="97">
        <f t="shared" si="16"/>
        <v>24879290</v>
      </c>
      <c r="N30" s="96">
        <f t="shared" si="16"/>
        <v>42210000</v>
      </c>
      <c r="O30" s="97">
        <f t="shared" si="16"/>
        <v>39186639</v>
      </c>
      <c r="P30" s="96">
        <f>$H30      +$J30      +$L30      +$N30</f>
        <v>110386000</v>
      </c>
      <c r="Q30" s="97">
        <f>$I30      +$K30      +$M30      +$O30</f>
        <v>111555519</v>
      </c>
      <c r="R30" s="52">
        <f>IF(($L30      =0),0,((($N30      -$L30      )/$L30      )*100))</f>
        <v>92.41464192916078</v>
      </c>
      <c r="S30" s="53">
        <f>IF(($M30      =0),0,((($O30      -$M30      )/$M30      )*100))</f>
        <v>57.507063103488889</v>
      </c>
      <c r="T30" s="52">
        <f>IF($E30   =0,0,($P30   /$E30   )*100)</f>
        <v>58.069471258804903</v>
      </c>
      <c r="U30" s="54">
        <f>IF($E30   =0,0,($Q30   /$E30   )*100)</f>
        <v>58.684706433166923</v>
      </c>
      <c r="V30" s="96">
        <f>SUM(V26:V29)</f>
        <v>1217000</v>
      </c>
      <c r="W30" s="97">
        <f>SUM(W26:W29)</f>
        <v>1217000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79778000</v>
      </c>
      <c r="C32" s="92">
        <v>0</v>
      </c>
      <c r="D32" s="92"/>
      <c r="E32" s="92">
        <f>$B32      +$C32      +$D32</f>
        <v>79778000</v>
      </c>
      <c r="F32" s="93">
        <v>79778000</v>
      </c>
      <c r="G32" s="94">
        <v>79778000</v>
      </c>
      <c r="H32" s="93">
        <v>17487000</v>
      </c>
      <c r="I32" s="94">
        <v>5771850</v>
      </c>
      <c r="J32" s="93">
        <v>32038000</v>
      </c>
      <c r="K32" s="94">
        <v>16551763</v>
      </c>
      <c r="L32" s="93">
        <v>17061000</v>
      </c>
      <c r="M32" s="94">
        <v>17021606</v>
      </c>
      <c r="N32" s="93">
        <v>9049000</v>
      </c>
      <c r="O32" s="94">
        <v>14416178</v>
      </c>
      <c r="P32" s="93">
        <f>$H32      +$J32      +$L32      +$N32</f>
        <v>75635000</v>
      </c>
      <c r="Q32" s="94">
        <f>$I32      +$K32      +$M32      +$O32</f>
        <v>53761397</v>
      </c>
      <c r="R32" s="48">
        <f>IF(($L32      =0),0,((($N32      -$L32      )/$L32      )*100))</f>
        <v>-46.960904987984293</v>
      </c>
      <c r="S32" s="49">
        <f>IF(($M32      =0),0,((($O32      -$M32      )/$M32      )*100))</f>
        <v>-15.306593279153565</v>
      </c>
      <c r="T32" s="48">
        <f>IF(($E32      =0),0,(($P32      /$E32      )*100))</f>
        <v>94.806838978164407</v>
      </c>
      <c r="U32" s="50">
        <f>IF(($E32      =0),0,(($Q32      /$E32      )*100))</f>
        <v>67.388750031336969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79778000</v>
      </c>
      <c r="C33" s="95">
        <f>C32</f>
        <v>0</v>
      </c>
      <c r="D33" s="95"/>
      <c r="E33" s="95">
        <f>$B33      +$C33      +$D33</f>
        <v>79778000</v>
      </c>
      <c r="F33" s="96">
        <f t="shared" ref="F33:O33" si="17">F32</f>
        <v>79778000</v>
      </c>
      <c r="G33" s="97">
        <f t="shared" si="17"/>
        <v>79778000</v>
      </c>
      <c r="H33" s="96">
        <f t="shared" si="17"/>
        <v>17487000</v>
      </c>
      <c r="I33" s="97">
        <f t="shared" si="17"/>
        <v>5771850</v>
      </c>
      <c r="J33" s="96">
        <f t="shared" si="17"/>
        <v>32038000</v>
      </c>
      <c r="K33" s="97">
        <f t="shared" si="17"/>
        <v>16551763</v>
      </c>
      <c r="L33" s="96">
        <f t="shared" si="17"/>
        <v>17061000</v>
      </c>
      <c r="M33" s="97">
        <f t="shared" si="17"/>
        <v>17021606</v>
      </c>
      <c r="N33" s="96">
        <f t="shared" si="17"/>
        <v>9049000</v>
      </c>
      <c r="O33" s="97">
        <f t="shared" si="17"/>
        <v>14416178</v>
      </c>
      <c r="P33" s="96">
        <f>$H33      +$J33      +$L33      +$N33</f>
        <v>75635000</v>
      </c>
      <c r="Q33" s="97">
        <f>$I33      +$K33      +$M33      +$O33</f>
        <v>53761397</v>
      </c>
      <c r="R33" s="52">
        <f>IF(($L33      =0),0,((($N33      -$L33      )/$L33      )*100))</f>
        <v>-46.960904987984293</v>
      </c>
      <c r="S33" s="53">
        <f>IF(($M33      =0),0,((($O33      -$M33      )/$M33      )*100))</f>
        <v>-15.306593279153565</v>
      </c>
      <c r="T33" s="52">
        <f>IF($E33   =0,0,($P33   /$E33   )*100)</f>
        <v>94.806838978164407</v>
      </c>
      <c r="U33" s="54">
        <f>IF($E33   =0,0,($Q33   /$E33   )*100)</f>
        <v>67.388750031336969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298164000</v>
      </c>
      <c r="C35" s="92">
        <v>1670000</v>
      </c>
      <c r="D35" s="92"/>
      <c r="E35" s="92">
        <f t="shared" ref="E35:E40" si="18">$B35      +$C35      +$D35</f>
        <v>299834000</v>
      </c>
      <c r="F35" s="93">
        <v>299834000</v>
      </c>
      <c r="G35" s="94">
        <v>299834000</v>
      </c>
      <c r="H35" s="93">
        <v>1017000</v>
      </c>
      <c r="I35" s="94">
        <v>10008022</v>
      </c>
      <c r="J35" s="93">
        <v>33856000</v>
      </c>
      <c r="K35" s="94">
        <v>4777068</v>
      </c>
      <c r="L35" s="93">
        <v>58108000</v>
      </c>
      <c r="M35" s="94">
        <v>54427464</v>
      </c>
      <c r="N35" s="93">
        <v>60321000</v>
      </c>
      <c r="O35" s="94">
        <v>52582289</v>
      </c>
      <c r="P35" s="93">
        <f t="shared" ref="P35:P40" si="19">$H35      +$J35      +$L35      +$N35</f>
        <v>153302000</v>
      </c>
      <c r="Q35" s="94">
        <f t="shared" ref="Q35:Q40" si="20">$I35      +$K35      +$M35      +$O35</f>
        <v>121794843</v>
      </c>
      <c r="R35" s="48">
        <f t="shared" ref="R35:R40" si="21">IF(($L35      =0),0,((($N35      -$L35      )/$L35      )*100))</f>
        <v>3.8084256900943072</v>
      </c>
      <c r="S35" s="49">
        <f t="shared" ref="S35:S40" si="22">IF(($M35      =0),0,((($O35      -$M35      )/$M35      )*100))</f>
        <v>-3.3901542794644994</v>
      </c>
      <c r="T35" s="48">
        <f t="shared" ref="T35:T39" si="23">IF(($E35      =0),0,(($P35      /$E35      )*100))</f>
        <v>51.128958023439644</v>
      </c>
      <c r="U35" s="50">
        <f t="shared" ref="U35:U39" si="24">IF(($E35      =0),0,(($Q35      /$E35      )*100))</f>
        <v>40.620757819326691</v>
      </c>
      <c r="V35" s="93">
        <v>561000</v>
      </c>
      <c r="W35" s="94">
        <v>561000</v>
      </c>
    </row>
    <row r="36" spans="1:23" ht="12.95" customHeight="1" x14ac:dyDescent="0.2">
      <c r="A36" s="47" t="s">
        <v>60</v>
      </c>
      <c r="B36" s="92">
        <v>431289000</v>
      </c>
      <c r="C36" s="92">
        <v>0</v>
      </c>
      <c r="D36" s="92"/>
      <c r="E36" s="92">
        <f t="shared" si="18"/>
        <v>431289000</v>
      </c>
      <c r="F36" s="93">
        <v>431289000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20015000</v>
      </c>
      <c r="C38" s="92">
        <v>0</v>
      </c>
      <c r="D38" s="92"/>
      <c r="E38" s="92">
        <f t="shared" si="18"/>
        <v>20015000</v>
      </c>
      <c r="F38" s="93">
        <v>20015000</v>
      </c>
      <c r="G38" s="94">
        <v>20015000</v>
      </c>
      <c r="H38" s="93"/>
      <c r="I38" s="94">
        <v>-869565</v>
      </c>
      <c r="J38" s="93">
        <v>3455000</v>
      </c>
      <c r="K38" s="94">
        <v>4347824</v>
      </c>
      <c r="L38" s="93">
        <v>3736000</v>
      </c>
      <c r="M38" s="94">
        <v>2852490</v>
      </c>
      <c r="N38" s="93">
        <v>8311000</v>
      </c>
      <c r="O38" s="94">
        <v>8323881</v>
      </c>
      <c r="P38" s="93">
        <f t="shared" si="19"/>
        <v>15502000</v>
      </c>
      <c r="Q38" s="94">
        <f t="shared" si="20"/>
        <v>14654630</v>
      </c>
      <c r="R38" s="48">
        <f t="shared" si="21"/>
        <v>122.45717344753749</v>
      </c>
      <c r="S38" s="49">
        <f t="shared" si="22"/>
        <v>191.81104929377491</v>
      </c>
      <c r="T38" s="48">
        <f t="shared" si="23"/>
        <v>77.451911066699978</v>
      </c>
      <c r="U38" s="50">
        <f t="shared" si="24"/>
        <v>73.218236322757932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749468000</v>
      </c>
      <c r="C40" s="95">
        <f>SUM(C35:C39)</f>
        <v>1670000</v>
      </c>
      <c r="D40" s="95"/>
      <c r="E40" s="95">
        <f t="shared" si="18"/>
        <v>751138000</v>
      </c>
      <c r="F40" s="96">
        <f t="shared" ref="F40:O40" si="25">SUM(F35:F39)</f>
        <v>751138000</v>
      </c>
      <c r="G40" s="97">
        <f t="shared" si="25"/>
        <v>319849000</v>
      </c>
      <c r="H40" s="96">
        <f t="shared" si="25"/>
        <v>1017000</v>
      </c>
      <c r="I40" s="97">
        <f t="shared" si="25"/>
        <v>9138457</v>
      </c>
      <c r="J40" s="96">
        <f t="shared" si="25"/>
        <v>37311000</v>
      </c>
      <c r="K40" s="97">
        <f t="shared" si="25"/>
        <v>9124892</v>
      </c>
      <c r="L40" s="96">
        <f t="shared" si="25"/>
        <v>61844000</v>
      </c>
      <c r="M40" s="97">
        <f t="shared" si="25"/>
        <v>57279954</v>
      </c>
      <c r="N40" s="96">
        <f t="shared" si="25"/>
        <v>68632000</v>
      </c>
      <c r="O40" s="97">
        <f t="shared" si="25"/>
        <v>60906170</v>
      </c>
      <c r="P40" s="96">
        <f t="shared" si="19"/>
        <v>168804000</v>
      </c>
      <c r="Q40" s="97">
        <f t="shared" si="20"/>
        <v>136449473</v>
      </c>
      <c r="R40" s="52">
        <f t="shared" si="21"/>
        <v>10.976004139447642</v>
      </c>
      <c r="S40" s="53">
        <f t="shared" si="22"/>
        <v>6.3306894415452915</v>
      </c>
      <c r="T40" s="52">
        <f>IF((+$E35+$E38) =0,0,(P40   /(+$E35+$E38) )*100)</f>
        <v>52.776153747549628</v>
      </c>
      <c r="U40" s="54">
        <f>IF((+$E35+$E38) =0,0,(Q40   /(+$E35+$E38) )*100)</f>
        <v>42.660590778773731</v>
      </c>
      <c r="V40" s="96">
        <f>SUM(V35:V39)</f>
        <v>561000</v>
      </c>
      <c r="W40" s="97">
        <f>SUM(W35:W39)</f>
        <v>561000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218806000</v>
      </c>
      <c r="C43" s="92">
        <v>0</v>
      </c>
      <c r="D43" s="92"/>
      <c r="E43" s="92">
        <f t="shared" si="26"/>
        <v>218806000</v>
      </c>
      <c r="F43" s="93">
        <v>218806000</v>
      </c>
      <c r="G43" s="94">
        <v>218806000</v>
      </c>
      <c r="H43" s="93"/>
      <c r="I43" s="94">
        <v>41713697</v>
      </c>
      <c r="J43" s="93">
        <v>15532000</v>
      </c>
      <c r="K43" s="94">
        <v>63977836</v>
      </c>
      <c r="L43" s="93">
        <v>5288000</v>
      </c>
      <c r="M43" s="94">
        <v>42462708</v>
      </c>
      <c r="N43" s="93">
        <v>3337000</v>
      </c>
      <c r="O43" s="94">
        <v>53848140</v>
      </c>
      <c r="P43" s="93">
        <f t="shared" si="27"/>
        <v>24157000</v>
      </c>
      <c r="Q43" s="94">
        <f t="shared" si="28"/>
        <v>202002381</v>
      </c>
      <c r="R43" s="48">
        <f t="shared" si="29"/>
        <v>-36.894856278366113</v>
      </c>
      <c r="S43" s="49">
        <f t="shared" si="30"/>
        <v>26.812778874112315</v>
      </c>
      <c r="T43" s="48">
        <f t="shared" si="31"/>
        <v>11.040373664341928</v>
      </c>
      <c r="U43" s="50">
        <f t="shared" si="32"/>
        <v>92.32031160023034</v>
      </c>
      <c r="V43" s="93">
        <v>11492000</v>
      </c>
      <c r="W43" s="94">
        <v>10440000</v>
      </c>
    </row>
    <row r="44" spans="1:23" ht="12.95" customHeight="1" x14ac:dyDescent="0.2">
      <c r="A44" s="47" t="s">
        <v>67</v>
      </c>
      <c r="B44" s="92">
        <v>787797000</v>
      </c>
      <c r="C44" s="92">
        <v>0</v>
      </c>
      <c r="D44" s="92"/>
      <c r="E44" s="92">
        <f t="shared" si="26"/>
        <v>787797000</v>
      </c>
      <c r="F44" s="93">
        <v>787797000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315449000</v>
      </c>
      <c r="C51" s="92">
        <v>-10000000</v>
      </c>
      <c r="D51" s="92"/>
      <c r="E51" s="92">
        <f t="shared" si="26"/>
        <v>305449000</v>
      </c>
      <c r="F51" s="93">
        <v>305449000</v>
      </c>
      <c r="G51" s="94">
        <v>305449000</v>
      </c>
      <c r="H51" s="93">
        <v>31375000</v>
      </c>
      <c r="I51" s="94">
        <v>70601306</v>
      </c>
      <c r="J51" s="93">
        <v>59369000</v>
      </c>
      <c r="K51" s="94">
        <v>38584946</v>
      </c>
      <c r="L51" s="93">
        <v>74440000</v>
      </c>
      <c r="M51" s="94">
        <v>52614315</v>
      </c>
      <c r="N51" s="93">
        <v>107143000</v>
      </c>
      <c r="O51" s="94">
        <v>93887899</v>
      </c>
      <c r="P51" s="93">
        <f t="shared" si="27"/>
        <v>272327000</v>
      </c>
      <c r="Q51" s="94">
        <f t="shared" si="28"/>
        <v>255688466</v>
      </c>
      <c r="R51" s="48">
        <f t="shared" si="29"/>
        <v>43.932025792584632</v>
      </c>
      <c r="S51" s="49">
        <f t="shared" si="30"/>
        <v>78.445540914102935</v>
      </c>
      <c r="T51" s="48">
        <f t="shared" si="31"/>
        <v>89.156291230287223</v>
      </c>
      <c r="U51" s="50">
        <f t="shared" si="32"/>
        <v>83.709053229835419</v>
      </c>
      <c r="V51" s="93">
        <v>26701000</v>
      </c>
      <c r="W51" s="94">
        <v>2090000</v>
      </c>
    </row>
    <row r="52" spans="1:23" ht="12.95" customHeight="1" x14ac:dyDescent="0.2">
      <c r="A52" s="47" t="s">
        <v>75</v>
      </c>
      <c r="B52" s="92">
        <v>288402000</v>
      </c>
      <c r="C52" s="92">
        <v>-125206000</v>
      </c>
      <c r="D52" s="92"/>
      <c r="E52" s="92">
        <f t="shared" si="26"/>
        <v>163196000</v>
      </c>
      <c r="F52" s="93">
        <v>163196000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1610454000</v>
      </c>
      <c r="C53" s="95">
        <f>SUM(C42:C52)</f>
        <v>-135206000</v>
      </c>
      <c r="D53" s="95"/>
      <c r="E53" s="95">
        <f t="shared" si="26"/>
        <v>1475248000</v>
      </c>
      <c r="F53" s="96">
        <f t="shared" ref="F53:O53" si="33">SUM(F42:F52)</f>
        <v>1475248000</v>
      </c>
      <c r="G53" s="97">
        <f t="shared" si="33"/>
        <v>524255000</v>
      </c>
      <c r="H53" s="96">
        <f t="shared" si="33"/>
        <v>31375000</v>
      </c>
      <c r="I53" s="97">
        <f t="shared" si="33"/>
        <v>112315003</v>
      </c>
      <c r="J53" s="96">
        <f t="shared" si="33"/>
        <v>74901000</v>
      </c>
      <c r="K53" s="97">
        <f t="shared" si="33"/>
        <v>102562782</v>
      </c>
      <c r="L53" s="96">
        <f t="shared" si="33"/>
        <v>79728000</v>
      </c>
      <c r="M53" s="97">
        <f t="shared" si="33"/>
        <v>95077023</v>
      </c>
      <c r="N53" s="96">
        <f t="shared" si="33"/>
        <v>110480000</v>
      </c>
      <c r="O53" s="97">
        <f t="shared" si="33"/>
        <v>147736039</v>
      </c>
      <c r="P53" s="96">
        <f t="shared" si="27"/>
        <v>296484000</v>
      </c>
      <c r="Q53" s="97">
        <f t="shared" si="28"/>
        <v>457690847</v>
      </c>
      <c r="R53" s="52">
        <f t="shared" si="29"/>
        <v>38.571141882400163</v>
      </c>
      <c r="S53" s="53">
        <f t="shared" si="30"/>
        <v>55.385638231436843</v>
      </c>
      <c r="T53" s="52">
        <f>IF((+$E43+$E45+$E47+$E48+$E51) =0,0,(P53   /(+$E43+$E45+$E47+$E48+$E51) )*100)</f>
        <v>56.55339481740755</v>
      </c>
      <c r="U53" s="54">
        <f>IF((+$E43+$E45+$E47+$E48+$E51) =0,0,(Q53   /(+$E43+$E45+$E47+$E48+$E51) )*100)</f>
        <v>87.303096203183557</v>
      </c>
      <c r="V53" s="96">
        <f>SUM(V42:V52)</f>
        <v>38193000</v>
      </c>
      <c r="W53" s="97">
        <f>SUM(W42:W52)</f>
        <v>12530000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3241329000</v>
      </c>
      <c r="C67" s="104">
        <f>SUM(C9:C14,C17:C23,C26:C29,C32,C35:C39,C42:C52,C55:C58,C61:C65)</f>
        <v>-120536000</v>
      </c>
      <c r="D67" s="104"/>
      <c r="E67" s="104">
        <f t="shared" si="35"/>
        <v>3120793000</v>
      </c>
      <c r="F67" s="105">
        <f t="shared" ref="F67:O67" si="43">SUM(F9:F14,F17:F23,F26:F29,F32,F35:F39,F42:F52,F55:F58,F61:F65)</f>
        <v>3120793000</v>
      </c>
      <c r="G67" s="106">
        <f t="shared" si="43"/>
        <v>1718249000</v>
      </c>
      <c r="H67" s="105">
        <f t="shared" si="43"/>
        <v>169102000</v>
      </c>
      <c r="I67" s="106">
        <f t="shared" si="43"/>
        <v>238297209</v>
      </c>
      <c r="J67" s="105">
        <f t="shared" si="43"/>
        <v>332450000</v>
      </c>
      <c r="K67" s="106">
        <f t="shared" si="43"/>
        <v>309120301</v>
      </c>
      <c r="L67" s="105">
        <f t="shared" si="43"/>
        <v>322643000</v>
      </c>
      <c r="M67" s="106">
        <f t="shared" si="43"/>
        <v>314512491</v>
      </c>
      <c r="N67" s="105">
        <f t="shared" si="43"/>
        <v>381282000</v>
      </c>
      <c r="O67" s="106">
        <f t="shared" si="43"/>
        <v>411224084</v>
      </c>
      <c r="P67" s="105">
        <f t="shared" si="36"/>
        <v>1205477000</v>
      </c>
      <c r="Q67" s="106">
        <f t="shared" si="37"/>
        <v>1273154085</v>
      </c>
      <c r="R67" s="61">
        <f t="shared" si="38"/>
        <v>18.174576854294063</v>
      </c>
      <c r="S67" s="62">
        <f t="shared" si="39"/>
        <v>30.749682689073232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70.157293849727253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74.096017806499532</v>
      </c>
      <c r="V67" s="105">
        <f>SUM(V9:V14,V17:V23,V26:V29,V32,V35:V39,V42:V52,V55:V58,V61:V65)</f>
        <v>45349000</v>
      </c>
      <c r="W67" s="106">
        <f>SUM(W9:W14,W17:W23,W26:W29,W32,W35:W39,W42:W52,W55:W58,W61:W65)</f>
        <v>19499000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3116210000</v>
      </c>
      <c r="C69" s="92">
        <v>-15388000</v>
      </c>
      <c r="D69" s="92"/>
      <c r="E69" s="92">
        <f>$B69      +$C69      +$D69</f>
        <v>3100822000</v>
      </c>
      <c r="F69" s="93">
        <v>3100822000</v>
      </c>
      <c r="G69" s="94">
        <v>3100822000</v>
      </c>
      <c r="H69" s="93">
        <v>588639000</v>
      </c>
      <c r="I69" s="94">
        <v>275989951</v>
      </c>
      <c r="J69" s="93">
        <v>703601000</v>
      </c>
      <c r="K69" s="94">
        <v>346854314</v>
      </c>
      <c r="L69" s="93">
        <v>477000000</v>
      </c>
      <c r="M69" s="94">
        <v>497300546</v>
      </c>
      <c r="N69" s="93">
        <v>1090692000</v>
      </c>
      <c r="O69" s="94">
        <v>653597961</v>
      </c>
      <c r="P69" s="93">
        <f>$H69      +$J69      +$L69      +$N69</f>
        <v>2859932000</v>
      </c>
      <c r="Q69" s="94">
        <f>$I69      +$K69      +$M69      +$O69</f>
        <v>1773742772</v>
      </c>
      <c r="R69" s="48">
        <f>IF(($L69      =0),0,((($N69      -$L69      )/$L69      )*100))</f>
        <v>128.65660377358489</v>
      </c>
      <c r="S69" s="49">
        <f>IF(($M69      =0),0,((($O69      -$M69      )/$M69      )*100))</f>
        <v>31.429166176704744</v>
      </c>
      <c r="T69" s="48">
        <f>IF(($E69      =0),0,(($P69      /$E69      )*100))</f>
        <v>92.231414766794089</v>
      </c>
      <c r="U69" s="50">
        <f>IF(($E69      =0),0,(($Q69      /$E69      )*100))</f>
        <v>57.202340927663698</v>
      </c>
      <c r="V69" s="93">
        <v>89660000</v>
      </c>
      <c r="W69" s="94">
        <v>32000</v>
      </c>
    </row>
    <row r="70" spans="1:23" ht="12.95" customHeight="1" x14ac:dyDescent="0.2">
      <c r="A70" s="56" t="s">
        <v>41</v>
      </c>
      <c r="B70" s="101">
        <f>B69</f>
        <v>3116210000</v>
      </c>
      <c r="C70" s="101">
        <f>C69</f>
        <v>-15388000</v>
      </c>
      <c r="D70" s="101"/>
      <c r="E70" s="101">
        <f>$B70      +$C70      +$D70</f>
        <v>3100822000</v>
      </c>
      <c r="F70" s="102">
        <f t="shared" ref="F70:O70" si="44">F69</f>
        <v>3100822000</v>
      </c>
      <c r="G70" s="103">
        <f t="shared" si="44"/>
        <v>3100822000</v>
      </c>
      <c r="H70" s="102">
        <f t="shared" si="44"/>
        <v>588639000</v>
      </c>
      <c r="I70" s="103">
        <f t="shared" si="44"/>
        <v>275989951</v>
      </c>
      <c r="J70" s="102">
        <f t="shared" si="44"/>
        <v>703601000</v>
      </c>
      <c r="K70" s="103">
        <f t="shared" si="44"/>
        <v>346854314</v>
      </c>
      <c r="L70" s="102">
        <f t="shared" si="44"/>
        <v>477000000</v>
      </c>
      <c r="M70" s="103">
        <f t="shared" si="44"/>
        <v>497300546</v>
      </c>
      <c r="N70" s="102">
        <f t="shared" si="44"/>
        <v>1090692000</v>
      </c>
      <c r="O70" s="103">
        <f t="shared" si="44"/>
        <v>653597961</v>
      </c>
      <c r="P70" s="102">
        <f>$H70      +$J70      +$L70      +$N70</f>
        <v>2859932000</v>
      </c>
      <c r="Q70" s="103">
        <f>$I70      +$K70      +$M70      +$O70</f>
        <v>1773742772</v>
      </c>
      <c r="R70" s="57">
        <f>IF(($L70      =0),0,((($N70      -$L70      )/$L70      )*100))</f>
        <v>128.65660377358489</v>
      </c>
      <c r="S70" s="58">
        <f>IF(($M70      =0),0,((($O70      -$M70      )/$M70      )*100))</f>
        <v>31.429166176704744</v>
      </c>
      <c r="T70" s="57">
        <f>IF($E70   =0,0,($P70   /$E70   )*100)</f>
        <v>92.231414766794089</v>
      </c>
      <c r="U70" s="59">
        <f>IF($E70   =0,0,($Q70   /$E70 )*100)</f>
        <v>57.202340927663698</v>
      </c>
      <c r="V70" s="102">
        <f>V69</f>
        <v>89660000</v>
      </c>
      <c r="W70" s="103">
        <f>W69</f>
        <v>32000</v>
      </c>
    </row>
    <row r="71" spans="1:23" ht="12.95" customHeight="1" x14ac:dyDescent="0.2">
      <c r="A71" s="60" t="s">
        <v>87</v>
      </c>
      <c r="B71" s="104">
        <f>B69</f>
        <v>3116210000</v>
      </c>
      <c r="C71" s="104">
        <f>C69</f>
        <v>-15388000</v>
      </c>
      <c r="D71" s="104"/>
      <c r="E71" s="104">
        <f>$B71      +$C71      +$D71</f>
        <v>3100822000</v>
      </c>
      <c r="F71" s="105">
        <f t="shared" ref="F71:O71" si="45">F69</f>
        <v>3100822000</v>
      </c>
      <c r="G71" s="106">
        <f t="shared" si="45"/>
        <v>3100822000</v>
      </c>
      <c r="H71" s="105">
        <f t="shared" si="45"/>
        <v>588639000</v>
      </c>
      <c r="I71" s="106">
        <f t="shared" si="45"/>
        <v>275989951</v>
      </c>
      <c r="J71" s="105">
        <f t="shared" si="45"/>
        <v>703601000</v>
      </c>
      <c r="K71" s="106">
        <f t="shared" si="45"/>
        <v>346854314</v>
      </c>
      <c r="L71" s="105">
        <f t="shared" si="45"/>
        <v>477000000</v>
      </c>
      <c r="M71" s="106">
        <f t="shared" si="45"/>
        <v>497300546</v>
      </c>
      <c r="N71" s="105">
        <f t="shared" si="45"/>
        <v>1090692000</v>
      </c>
      <c r="O71" s="106">
        <f t="shared" si="45"/>
        <v>653597961</v>
      </c>
      <c r="P71" s="105">
        <f>$H71      +$J71      +$L71      +$N71</f>
        <v>2859932000</v>
      </c>
      <c r="Q71" s="106">
        <f>$I71      +$K71      +$M71      +$O71</f>
        <v>1773742772</v>
      </c>
      <c r="R71" s="61">
        <f>IF(($L71      =0),0,((($N71      -$L71      )/$L71      )*100))</f>
        <v>128.65660377358489</v>
      </c>
      <c r="S71" s="62">
        <f>IF(($M71      =0),0,((($O71      -$M71      )/$M71      )*100))</f>
        <v>31.429166176704744</v>
      </c>
      <c r="T71" s="61">
        <f>IF($E71   =0,0,($P71   /$E71   )*100)</f>
        <v>92.231414766794089</v>
      </c>
      <c r="U71" s="65">
        <f>IF($E71   =0,0,($Q71   /$E71   )*100)</f>
        <v>57.202340927663698</v>
      </c>
      <c r="V71" s="105">
        <f>V69</f>
        <v>89660000</v>
      </c>
      <c r="W71" s="106">
        <f>W69</f>
        <v>32000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6357539000</v>
      </c>
      <c r="C72" s="104">
        <f>SUM(C9:C14,C17:C23,C26:C29,C32,C35:C39,C42:C52,C55:C58,C61:C65,C69)</f>
        <v>-135924000</v>
      </c>
      <c r="D72" s="104"/>
      <c r="E72" s="104">
        <f>$B72      +$C72      +$D72</f>
        <v>6221615000</v>
      </c>
      <c r="F72" s="105">
        <f t="shared" ref="F72:O72" si="46">SUM(F9:F14,F17:F23,F26:F29,F32,F35:F39,F42:F52,F55:F58,F61:F65,F69)</f>
        <v>6221615000</v>
      </c>
      <c r="G72" s="106">
        <f t="shared" si="46"/>
        <v>4819071000</v>
      </c>
      <c r="H72" s="105">
        <f t="shared" si="46"/>
        <v>757741000</v>
      </c>
      <c r="I72" s="106">
        <f t="shared" si="46"/>
        <v>514287160</v>
      </c>
      <c r="J72" s="105">
        <f t="shared" si="46"/>
        <v>1036051000</v>
      </c>
      <c r="K72" s="106">
        <f t="shared" si="46"/>
        <v>655974615</v>
      </c>
      <c r="L72" s="105">
        <f t="shared" si="46"/>
        <v>799643000</v>
      </c>
      <c r="M72" s="106">
        <f t="shared" si="46"/>
        <v>811813037</v>
      </c>
      <c r="N72" s="105">
        <f t="shared" si="46"/>
        <v>1471974000</v>
      </c>
      <c r="O72" s="106">
        <f t="shared" si="46"/>
        <v>1064822045</v>
      </c>
      <c r="P72" s="105">
        <f>$H72      +$J72      +$L72      +$N72</f>
        <v>4065409000</v>
      </c>
      <c r="Q72" s="106">
        <f>$I72      +$K72      +$M72      +$O72</f>
        <v>3046896857</v>
      </c>
      <c r="R72" s="61">
        <f>IF(($L72      =0),0,((($N72      -$L72      )/$L72      )*100))</f>
        <v>84.078895206986118</v>
      </c>
      <c r="S72" s="62">
        <f>IF(($M72      =0),0,((($O72      -$M72      )/$M72      )*100))</f>
        <v>31.165920780845997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84.360844652423665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63.225813792741384</v>
      </c>
      <c r="V72" s="105">
        <f>SUM(V9:V14,V17:V23,V26:V29,V32,V35:V39,V42:V52,V55:V58,V61:V65,V69)</f>
        <v>135009000</v>
      </c>
      <c r="W72" s="106">
        <f>SUM(W9:W14,W17:W23,W26:W29,W32,W35:W39,W42:W52,W55:W58,W61:W65,W69)</f>
        <v>19531000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ZJJWP22eG8aTAoDAqIptkzTRnyeiR66KdeJ+B/vUf2nTLx77IcJWBxVmBSlvlUjvf5dKwSpXgITBKg7xy7/9w==" saltValue="pyp61JwyujgEBzFaAECsx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169000</v>
      </c>
      <c r="I10" s="94">
        <v>1892440</v>
      </c>
      <c r="J10" s="93">
        <v>1949000</v>
      </c>
      <c r="K10" s="94">
        <v>147700</v>
      </c>
      <c r="L10" s="93">
        <v>135000</v>
      </c>
      <c r="M10" s="94">
        <v>113916</v>
      </c>
      <c r="N10" s="93">
        <v>847000</v>
      </c>
      <c r="O10" s="94">
        <v>945924</v>
      </c>
      <c r="P10" s="93">
        <f t="shared" ref="P10:P15" si="1">$H10      +$J10      +$L10      +$N10</f>
        <v>3100000</v>
      </c>
      <c r="Q10" s="94">
        <f t="shared" ref="Q10:Q15" si="2">$I10      +$K10      +$M10      +$O10</f>
        <v>3099980</v>
      </c>
      <c r="R10" s="48">
        <f t="shared" ref="R10:R15" si="3">IF(($L10      =0),0,((($N10      -$L10      )/$L10      )*100))</f>
        <v>527.40740740740739</v>
      </c>
      <c r="S10" s="49">
        <f t="shared" ref="S10:S15" si="4">IF(($M10      =0),0,((($O10      -$M10      )/$M10      )*100))</f>
        <v>730.36974612872643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99.999354838709678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169000</v>
      </c>
      <c r="I15" s="97">
        <f t="shared" si="7"/>
        <v>1892440</v>
      </c>
      <c r="J15" s="96">
        <f t="shared" si="7"/>
        <v>1949000</v>
      </c>
      <c r="K15" s="97">
        <f t="shared" si="7"/>
        <v>147700</v>
      </c>
      <c r="L15" s="96">
        <f t="shared" si="7"/>
        <v>135000</v>
      </c>
      <c r="M15" s="97">
        <f t="shared" si="7"/>
        <v>113916</v>
      </c>
      <c r="N15" s="96">
        <f t="shared" si="7"/>
        <v>847000</v>
      </c>
      <c r="O15" s="97">
        <f t="shared" si="7"/>
        <v>945924</v>
      </c>
      <c r="P15" s="96">
        <f t="shared" si="1"/>
        <v>3100000</v>
      </c>
      <c r="Q15" s="97">
        <f t="shared" si="2"/>
        <v>3099980</v>
      </c>
      <c r="R15" s="52">
        <f t="shared" si="3"/>
        <v>527.40740740740739</v>
      </c>
      <c r="S15" s="53">
        <f t="shared" si="4"/>
        <v>730.36974612872643</v>
      </c>
      <c r="T15" s="52">
        <f>IF((SUM($E9:$E13))=0,0,(P15/(SUM($E9:$E13))*100))</f>
        <v>100</v>
      </c>
      <c r="U15" s="54">
        <f>IF((SUM($E9:$E13))=0,0,(Q15/(SUM($E9:$E13))*100))</f>
        <v>99.999354838709678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1195000</v>
      </c>
      <c r="C32" s="92">
        <v>0</v>
      </c>
      <c r="D32" s="92"/>
      <c r="E32" s="92">
        <f>$B32      +$C32      +$D32</f>
        <v>1195000</v>
      </c>
      <c r="F32" s="93">
        <v>1195000</v>
      </c>
      <c r="G32" s="94">
        <v>1195000</v>
      </c>
      <c r="H32" s="93">
        <v>299000</v>
      </c>
      <c r="I32" s="94"/>
      <c r="J32" s="93">
        <v>486000</v>
      </c>
      <c r="K32" s="94">
        <v>326783</v>
      </c>
      <c r="L32" s="93">
        <v>410000</v>
      </c>
      <c r="M32" s="94">
        <v>569219</v>
      </c>
      <c r="N32" s="93"/>
      <c r="O32" s="94"/>
      <c r="P32" s="93">
        <f>$H32      +$J32      +$L32      +$N32</f>
        <v>1195000</v>
      </c>
      <c r="Q32" s="94">
        <f>$I32      +$K32      +$M32      +$O32</f>
        <v>896002</v>
      </c>
      <c r="R32" s="48">
        <f>IF(($L32      =0),0,((($N32      -$L32      )/$L32      )*100))</f>
        <v>-100</v>
      </c>
      <c r="S32" s="49">
        <f>IF(($M32      =0),0,((($O32      -$M32      )/$M32      )*100))</f>
        <v>-100</v>
      </c>
      <c r="T32" s="48">
        <f>IF(($E32      =0),0,(($P32      /$E32      )*100))</f>
        <v>100</v>
      </c>
      <c r="U32" s="50">
        <f>IF(($E32      =0),0,(($Q32      /$E32      )*100))</f>
        <v>74.979246861924693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1195000</v>
      </c>
      <c r="C33" s="95">
        <f>C32</f>
        <v>0</v>
      </c>
      <c r="D33" s="95"/>
      <c r="E33" s="95">
        <f>$B33      +$C33      +$D33</f>
        <v>1195000</v>
      </c>
      <c r="F33" s="96">
        <f t="shared" ref="F33:O33" si="17">F32</f>
        <v>1195000</v>
      </c>
      <c r="G33" s="97">
        <f t="shared" si="17"/>
        <v>1195000</v>
      </c>
      <c r="H33" s="96">
        <f t="shared" si="17"/>
        <v>299000</v>
      </c>
      <c r="I33" s="97">
        <f t="shared" si="17"/>
        <v>0</v>
      </c>
      <c r="J33" s="96">
        <f t="shared" si="17"/>
        <v>486000</v>
      </c>
      <c r="K33" s="97">
        <f t="shared" si="17"/>
        <v>326783</v>
      </c>
      <c r="L33" s="96">
        <f t="shared" si="17"/>
        <v>410000</v>
      </c>
      <c r="M33" s="97">
        <f t="shared" si="17"/>
        <v>569219</v>
      </c>
      <c r="N33" s="96">
        <f t="shared" si="17"/>
        <v>0</v>
      </c>
      <c r="O33" s="97">
        <f t="shared" si="17"/>
        <v>0</v>
      </c>
      <c r="P33" s="96">
        <f>$H33      +$J33      +$L33      +$N33</f>
        <v>1195000</v>
      </c>
      <c r="Q33" s="97">
        <f>$I33      +$K33      +$M33      +$O33</f>
        <v>896002</v>
      </c>
      <c r="R33" s="52">
        <f>IF(($L33      =0),0,((($N33      -$L33      )/$L33      )*100))</f>
        <v>-100</v>
      </c>
      <c r="S33" s="53">
        <f>IF(($M33      =0),0,((($O33      -$M33      )/$M33      )*100))</f>
        <v>-100</v>
      </c>
      <c r="T33" s="52">
        <f>IF($E33   =0,0,($P33   /$E33   )*100)</f>
        <v>100</v>
      </c>
      <c r="U33" s="54">
        <f>IF($E33   =0,0,($Q33   /$E33   )*100)</f>
        <v>74.979246861924693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20000000</v>
      </c>
      <c r="C35" s="92">
        <v>0</v>
      </c>
      <c r="D35" s="92"/>
      <c r="E35" s="92">
        <f t="shared" ref="E35:E40" si="18">$B35      +$C35      +$D35</f>
        <v>20000000</v>
      </c>
      <c r="F35" s="93">
        <v>20000000</v>
      </c>
      <c r="G35" s="94">
        <v>20000000</v>
      </c>
      <c r="H35" s="93"/>
      <c r="I35" s="94"/>
      <c r="J35" s="93">
        <v>1614000</v>
      </c>
      <c r="K35" s="94">
        <v>1656656</v>
      </c>
      <c r="L35" s="93">
        <v>3885000</v>
      </c>
      <c r="M35" s="94">
        <v>4558981</v>
      </c>
      <c r="N35" s="93">
        <v>6366000</v>
      </c>
      <c r="O35" s="94">
        <v>12869243</v>
      </c>
      <c r="P35" s="93">
        <f t="shared" ref="P35:P40" si="19">$H35      +$J35      +$L35      +$N35</f>
        <v>11865000</v>
      </c>
      <c r="Q35" s="94">
        <f t="shared" ref="Q35:Q40" si="20">$I35      +$K35      +$M35      +$O35</f>
        <v>19084880</v>
      </c>
      <c r="R35" s="48">
        <f t="shared" ref="R35:R40" si="21">IF(($L35      =0),0,((($N35      -$L35      )/$L35      )*100))</f>
        <v>63.861003861003866</v>
      </c>
      <c r="S35" s="49">
        <f t="shared" ref="S35:S40" si="22">IF(($M35      =0),0,((($O35      -$M35      )/$M35      )*100))</f>
        <v>182.28332164578006</v>
      </c>
      <c r="T35" s="48">
        <f t="shared" ref="T35:T39" si="23">IF(($E35      =0),0,(($P35      /$E35      )*100))</f>
        <v>59.325000000000003</v>
      </c>
      <c r="U35" s="50">
        <f t="shared" ref="U35:U39" si="24">IF(($E35      =0),0,(($Q35      /$E35      )*100))</f>
        <v>95.424399999999991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7612000</v>
      </c>
      <c r="C36" s="92">
        <v>0</v>
      </c>
      <c r="D36" s="92"/>
      <c r="E36" s="92">
        <f t="shared" si="18"/>
        <v>7612000</v>
      </c>
      <c r="F36" s="93">
        <v>7612000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3000000</v>
      </c>
      <c r="H38" s="93"/>
      <c r="I38" s="94"/>
      <c r="J38" s="93"/>
      <c r="K38" s="94"/>
      <c r="L38" s="93">
        <v>1315000</v>
      </c>
      <c r="M38" s="94">
        <v>1022005</v>
      </c>
      <c r="N38" s="93">
        <v>1685000</v>
      </c>
      <c r="O38" s="94">
        <v>1974651</v>
      </c>
      <c r="P38" s="93">
        <f t="shared" si="19"/>
        <v>3000000</v>
      </c>
      <c r="Q38" s="94">
        <f t="shared" si="20"/>
        <v>2996656</v>
      </c>
      <c r="R38" s="48">
        <f t="shared" si="21"/>
        <v>28.13688212927757</v>
      </c>
      <c r="S38" s="49">
        <f t="shared" si="22"/>
        <v>93.213438290419333</v>
      </c>
      <c r="T38" s="48">
        <f t="shared" si="23"/>
        <v>100</v>
      </c>
      <c r="U38" s="50">
        <f t="shared" si="24"/>
        <v>99.888533333333328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30612000</v>
      </c>
      <c r="C40" s="95">
        <f>SUM(C35:C39)</f>
        <v>0</v>
      </c>
      <c r="D40" s="95"/>
      <c r="E40" s="95">
        <f t="shared" si="18"/>
        <v>30612000</v>
      </c>
      <c r="F40" s="96">
        <f t="shared" ref="F40:O40" si="25">SUM(F35:F39)</f>
        <v>30612000</v>
      </c>
      <c r="G40" s="97">
        <f t="shared" si="25"/>
        <v>23000000</v>
      </c>
      <c r="H40" s="96">
        <f t="shared" si="25"/>
        <v>0</v>
      </c>
      <c r="I40" s="97">
        <f t="shared" si="25"/>
        <v>0</v>
      </c>
      <c r="J40" s="96">
        <f t="shared" si="25"/>
        <v>1614000</v>
      </c>
      <c r="K40" s="97">
        <f t="shared" si="25"/>
        <v>1656656</v>
      </c>
      <c r="L40" s="96">
        <f t="shared" si="25"/>
        <v>5200000</v>
      </c>
      <c r="M40" s="97">
        <f t="shared" si="25"/>
        <v>5580986</v>
      </c>
      <c r="N40" s="96">
        <f t="shared" si="25"/>
        <v>8051000</v>
      </c>
      <c r="O40" s="97">
        <f t="shared" si="25"/>
        <v>14843894</v>
      </c>
      <c r="P40" s="96">
        <f t="shared" si="19"/>
        <v>14865000</v>
      </c>
      <c r="Q40" s="97">
        <f t="shared" si="20"/>
        <v>22081536</v>
      </c>
      <c r="R40" s="52">
        <f t="shared" si="21"/>
        <v>54.826923076923073</v>
      </c>
      <c r="S40" s="53">
        <f t="shared" si="22"/>
        <v>165.97260770767028</v>
      </c>
      <c r="T40" s="52">
        <f>IF((+$E35+$E38) =0,0,(P40   /(+$E35+$E38) )*100)</f>
        <v>64.630434782608688</v>
      </c>
      <c r="U40" s="54">
        <f>IF((+$E35+$E38) =0,0,(Q40   /(+$E35+$E38) )*100)</f>
        <v>96.006678260869563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34907000</v>
      </c>
      <c r="C67" s="104">
        <f>SUM(C9:C14,C17:C23,C26:C29,C32,C35:C39,C42:C52,C55:C58,C61:C65)</f>
        <v>0</v>
      </c>
      <c r="D67" s="104"/>
      <c r="E67" s="104">
        <f t="shared" si="35"/>
        <v>34907000</v>
      </c>
      <c r="F67" s="105">
        <f t="shared" ref="F67:O67" si="43">SUM(F9:F14,F17:F23,F26:F29,F32,F35:F39,F42:F52,F55:F58,F61:F65)</f>
        <v>34907000</v>
      </c>
      <c r="G67" s="106">
        <f t="shared" si="43"/>
        <v>27295000</v>
      </c>
      <c r="H67" s="105">
        <f t="shared" si="43"/>
        <v>468000</v>
      </c>
      <c r="I67" s="106">
        <f t="shared" si="43"/>
        <v>1892440</v>
      </c>
      <c r="J67" s="105">
        <f t="shared" si="43"/>
        <v>4049000</v>
      </c>
      <c r="K67" s="106">
        <f t="shared" si="43"/>
        <v>2131139</v>
      </c>
      <c r="L67" s="105">
        <f t="shared" si="43"/>
        <v>5745000</v>
      </c>
      <c r="M67" s="106">
        <f t="shared" si="43"/>
        <v>6264121</v>
      </c>
      <c r="N67" s="105">
        <f t="shared" si="43"/>
        <v>8898000</v>
      </c>
      <c r="O67" s="106">
        <f t="shared" si="43"/>
        <v>15789818</v>
      </c>
      <c r="P67" s="105">
        <f t="shared" si="36"/>
        <v>19160000</v>
      </c>
      <c r="Q67" s="106">
        <f t="shared" si="37"/>
        <v>26077518</v>
      </c>
      <c r="R67" s="61">
        <f t="shared" si="38"/>
        <v>54.882506527415146</v>
      </c>
      <c r="S67" s="62">
        <f t="shared" si="39"/>
        <v>152.06757660013272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70.196006594614403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95.539542040666788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33685000</v>
      </c>
      <c r="C69" s="92">
        <v>-1937000</v>
      </c>
      <c r="D69" s="92"/>
      <c r="E69" s="92">
        <f>$B69      +$C69      +$D69</f>
        <v>31748000</v>
      </c>
      <c r="F69" s="93">
        <v>31748000</v>
      </c>
      <c r="G69" s="94">
        <v>31748000</v>
      </c>
      <c r="H69" s="93">
        <v>5800000</v>
      </c>
      <c r="I69" s="94">
        <v>4893027</v>
      </c>
      <c r="J69" s="93">
        <v>5737000</v>
      </c>
      <c r="K69" s="94">
        <v>2788438</v>
      </c>
      <c r="L69" s="93">
        <v>6225000</v>
      </c>
      <c r="M69" s="94">
        <v>6729422</v>
      </c>
      <c r="N69" s="93">
        <v>11938000</v>
      </c>
      <c r="O69" s="94">
        <v>13229947</v>
      </c>
      <c r="P69" s="93">
        <f>$H69      +$J69      +$L69      +$N69</f>
        <v>29700000</v>
      </c>
      <c r="Q69" s="94">
        <f>$I69      +$K69      +$M69      +$O69</f>
        <v>27640834</v>
      </c>
      <c r="R69" s="48">
        <f>IF(($L69      =0),0,((($N69      -$L69      )/$L69      )*100))</f>
        <v>91.775100401606423</v>
      </c>
      <c r="S69" s="49">
        <f>IF(($M69      =0),0,((($O69      -$M69      )/$M69      )*100))</f>
        <v>96.598563739946769</v>
      </c>
      <c r="T69" s="48">
        <f>IF(($E69      =0),0,(($P69      /$E69      )*100))</f>
        <v>93.549199949603121</v>
      </c>
      <c r="U69" s="50">
        <f>IF(($E69      =0),0,(($Q69      /$E69      )*100))</f>
        <v>87.063229179790852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33685000</v>
      </c>
      <c r="C70" s="101">
        <f>C69</f>
        <v>-1937000</v>
      </c>
      <c r="D70" s="101"/>
      <c r="E70" s="101">
        <f>$B70      +$C70      +$D70</f>
        <v>31748000</v>
      </c>
      <c r="F70" s="102">
        <f t="shared" ref="F70:O70" si="44">F69</f>
        <v>31748000</v>
      </c>
      <c r="G70" s="103">
        <f t="shared" si="44"/>
        <v>31748000</v>
      </c>
      <c r="H70" s="102">
        <f t="shared" si="44"/>
        <v>5800000</v>
      </c>
      <c r="I70" s="103">
        <f t="shared" si="44"/>
        <v>4893027</v>
      </c>
      <c r="J70" s="102">
        <f t="shared" si="44"/>
        <v>5737000</v>
      </c>
      <c r="K70" s="103">
        <f t="shared" si="44"/>
        <v>2788438</v>
      </c>
      <c r="L70" s="102">
        <f t="shared" si="44"/>
        <v>6225000</v>
      </c>
      <c r="M70" s="103">
        <f t="shared" si="44"/>
        <v>6729422</v>
      </c>
      <c r="N70" s="102">
        <f t="shared" si="44"/>
        <v>11938000</v>
      </c>
      <c r="O70" s="103">
        <f t="shared" si="44"/>
        <v>13229947</v>
      </c>
      <c r="P70" s="102">
        <f>$H70      +$J70      +$L70      +$N70</f>
        <v>29700000</v>
      </c>
      <c r="Q70" s="103">
        <f>$I70      +$K70      +$M70      +$O70</f>
        <v>27640834</v>
      </c>
      <c r="R70" s="57">
        <f>IF(($L70      =0),0,((($N70      -$L70      )/$L70      )*100))</f>
        <v>91.775100401606423</v>
      </c>
      <c r="S70" s="58">
        <f>IF(($M70      =0),0,((($O70      -$M70      )/$M70      )*100))</f>
        <v>96.598563739946769</v>
      </c>
      <c r="T70" s="57">
        <f>IF($E70   =0,0,($P70   /$E70   )*100)</f>
        <v>93.549199949603121</v>
      </c>
      <c r="U70" s="59">
        <f>IF($E70   =0,0,($Q70   /$E70 )*100)</f>
        <v>87.063229179790852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33685000</v>
      </c>
      <c r="C71" s="104">
        <f>C69</f>
        <v>-1937000</v>
      </c>
      <c r="D71" s="104"/>
      <c r="E71" s="104">
        <f>$B71      +$C71      +$D71</f>
        <v>31748000</v>
      </c>
      <c r="F71" s="105">
        <f t="shared" ref="F71:O71" si="45">F69</f>
        <v>31748000</v>
      </c>
      <c r="G71" s="106">
        <f t="shared" si="45"/>
        <v>31748000</v>
      </c>
      <c r="H71" s="105">
        <f t="shared" si="45"/>
        <v>5800000</v>
      </c>
      <c r="I71" s="106">
        <f t="shared" si="45"/>
        <v>4893027</v>
      </c>
      <c r="J71" s="105">
        <f t="shared" si="45"/>
        <v>5737000</v>
      </c>
      <c r="K71" s="106">
        <f t="shared" si="45"/>
        <v>2788438</v>
      </c>
      <c r="L71" s="105">
        <f t="shared" si="45"/>
        <v>6225000</v>
      </c>
      <c r="M71" s="106">
        <f t="shared" si="45"/>
        <v>6729422</v>
      </c>
      <c r="N71" s="105">
        <f t="shared" si="45"/>
        <v>11938000</v>
      </c>
      <c r="O71" s="106">
        <f t="shared" si="45"/>
        <v>13229947</v>
      </c>
      <c r="P71" s="105">
        <f>$H71      +$J71      +$L71      +$N71</f>
        <v>29700000</v>
      </c>
      <c r="Q71" s="106">
        <f>$I71      +$K71      +$M71      +$O71</f>
        <v>27640834</v>
      </c>
      <c r="R71" s="61">
        <f>IF(($L71      =0),0,((($N71      -$L71      )/$L71      )*100))</f>
        <v>91.775100401606423</v>
      </c>
      <c r="S71" s="62">
        <f>IF(($M71      =0),0,((($O71      -$M71      )/$M71      )*100))</f>
        <v>96.598563739946769</v>
      </c>
      <c r="T71" s="61">
        <f>IF($E71   =0,0,($P71   /$E71   )*100)</f>
        <v>93.549199949603121</v>
      </c>
      <c r="U71" s="65">
        <f>IF($E71   =0,0,($Q71   /$E71   )*100)</f>
        <v>87.063229179790852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68592000</v>
      </c>
      <c r="C72" s="104">
        <f>SUM(C9:C14,C17:C23,C26:C29,C32,C35:C39,C42:C52,C55:C58,C61:C65,C69)</f>
        <v>-1937000</v>
      </c>
      <c r="D72" s="104"/>
      <c r="E72" s="104">
        <f>$B72      +$C72      +$D72</f>
        <v>66655000</v>
      </c>
      <c r="F72" s="105">
        <f t="shared" ref="F72:O72" si="46">SUM(F9:F14,F17:F23,F26:F29,F32,F35:F39,F42:F52,F55:F58,F61:F65,F69)</f>
        <v>66655000</v>
      </c>
      <c r="G72" s="106">
        <f t="shared" si="46"/>
        <v>59043000</v>
      </c>
      <c r="H72" s="105">
        <f t="shared" si="46"/>
        <v>6268000</v>
      </c>
      <c r="I72" s="106">
        <f t="shared" si="46"/>
        <v>6785467</v>
      </c>
      <c r="J72" s="105">
        <f t="shared" si="46"/>
        <v>9786000</v>
      </c>
      <c r="K72" s="106">
        <f t="shared" si="46"/>
        <v>4919577</v>
      </c>
      <c r="L72" s="105">
        <f t="shared" si="46"/>
        <v>11970000</v>
      </c>
      <c r="M72" s="106">
        <f t="shared" si="46"/>
        <v>12993543</v>
      </c>
      <c r="N72" s="105">
        <f t="shared" si="46"/>
        <v>20836000</v>
      </c>
      <c r="O72" s="106">
        <f t="shared" si="46"/>
        <v>29019765</v>
      </c>
      <c r="P72" s="105">
        <f>$H72      +$J72      +$L72      +$N72</f>
        <v>48860000</v>
      </c>
      <c r="Q72" s="106">
        <f>$I72      +$K72      +$M72      +$O72</f>
        <v>53718352</v>
      </c>
      <c r="R72" s="61">
        <f>IF(($L72      =0),0,((($N72      -$L72      )/$L72      )*100))</f>
        <v>74.068504594820382</v>
      </c>
      <c r="S72" s="62">
        <f>IF(($M72      =0),0,((($O72      -$M72      )/$M72      )*100))</f>
        <v>123.33989274518891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82.753247633080974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90.981745507511476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wJcNR419wNlwJnJ6AWUUVzSQ8d7AIVbIw/R2zI5pMe3uFVqLIcZtD+umFkjnzMTfIFntZ9VBNEJqd1BZA8lMw==" saltValue="bYhQSZ3nPCYP829DxHSld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1850000</v>
      </c>
      <c r="C10" s="92">
        <v>0</v>
      </c>
      <c r="D10" s="92"/>
      <c r="E10" s="92">
        <f t="shared" ref="E10:E15" si="0">$B10      +$C10      +$D10</f>
        <v>1850000</v>
      </c>
      <c r="F10" s="93">
        <v>1850000</v>
      </c>
      <c r="G10" s="94">
        <v>1850000</v>
      </c>
      <c r="H10" s="93">
        <v>100000</v>
      </c>
      <c r="I10" s="94">
        <v>1050000</v>
      </c>
      <c r="J10" s="93">
        <v>1114000</v>
      </c>
      <c r="K10" s="94">
        <v>150000</v>
      </c>
      <c r="L10" s="93">
        <v>150000</v>
      </c>
      <c r="M10" s="94">
        <v>150000</v>
      </c>
      <c r="N10" s="93">
        <v>486000</v>
      </c>
      <c r="O10" s="94">
        <v>500001</v>
      </c>
      <c r="P10" s="93">
        <f t="shared" ref="P10:P15" si="1">$H10      +$J10      +$L10      +$N10</f>
        <v>1850000</v>
      </c>
      <c r="Q10" s="94">
        <f t="shared" ref="Q10:Q15" si="2">$I10      +$K10      +$M10      +$O10</f>
        <v>1850001</v>
      </c>
      <c r="R10" s="48">
        <f t="shared" ref="R10:R15" si="3">IF(($L10      =0),0,((($N10      -$L10      )/$L10      )*100))</f>
        <v>224.00000000000003</v>
      </c>
      <c r="S10" s="49">
        <f t="shared" ref="S10:S15" si="4">IF(($M10      =0),0,((($O10      -$M10      )/$M10      )*100))</f>
        <v>233.33400000000003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100.00005405405406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1850000</v>
      </c>
      <c r="C15" s="95">
        <f>SUM(C9:C14)</f>
        <v>0</v>
      </c>
      <c r="D15" s="95"/>
      <c r="E15" s="95">
        <f t="shared" si="0"/>
        <v>1850000</v>
      </c>
      <c r="F15" s="96">
        <f t="shared" ref="F15:O15" si="7">SUM(F9:F14)</f>
        <v>1850000</v>
      </c>
      <c r="G15" s="97">
        <f t="shared" si="7"/>
        <v>1850000</v>
      </c>
      <c r="H15" s="96">
        <f t="shared" si="7"/>
        <v>100000</v>
      </c>
      <c r="I15" s="97">
        <f t="shared" si="7"/>
        <v>1050000</v>
      </c>
      <c r="J15" s="96">
        <f t="shared" si="7"/>
        <v>1114000</v>
      </c>
      <c r="K15" s="97">
        <f t="shared" si="7"/>
        <v>150000</v>
      </c>
      <c r="L15" s="96">
        <f t="shared" si="7"/>
        <v>150000</v>
      </c>
      <c r="M15" s="97">
        <f t="shared" si="7"/>
        <v>150000</v>
      </c>
      <c r="N15" s="96">
        <f t="shared" si="7"/>
        <v>486000</v>
      </c>
      <c r="O15" s="97">
        <f t="shared" si="7"/>
        <v>500001</v>
      </c>
      <c r="P15" s="96">
        <f t="shared" si="1"/>
        <v>1850000</v>
      </c>
      <c r="Q15" s="97">
        <f t="shared" si="2"/>
        <v>1850001</v>
      </c>
      <c r="R15" s="52">
        <f t="shared" si="3"/>
        <v>224.00000000000003</v>
      </c>
      <c r="S15" s="53">
        <f t="shared" si="4"/>
        <v>233.33400000000003</v>
      </c>
      <c r="T15" s="52">
        <f>IF((SUM($E9:$E13))=0,0,(P15/(SUM($E9:$E13))*100))</f>
        <v>100</v>
      </c>
      <c r="U15" s="54">
        <f>IF((SUM($E9:$E13))=0,0,(Q15/(SUM($E9:$E13))*100))</f>
        <v>100.00005405405406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1175000</v>
      </c>
      <c r="C32" s="92">
        <v>0</v>
      </c>
      <c r="D32" s="92"/>
      <c r="E32" s="92">
        <f>$B32      +$C32      +$D32</f>
        <v>1175000</v>
      </c>
      <c r="F32" s="93">
        <v>1175000</v>
      </c>
      <c r="G32" s="94">
        <v>1175000</v>
      </c>
      <c r="H32" s="93">
        <v>342000</v>
      </c>
      <c r="I32" s="94">
        <v>504657</v>
      </c>
      <c r="J32" s="93">
        <v>702000</v>
      </c>
      <c r="K32" s="94">
        <v>504122</v>
      </c>
      <c r="L32" s="93"/>
      <c r="M32" s="94">
        <v>166221</v>
      </c>
      <c r="N32" s="93">
        <v>131000</v>
      </c>
      <c r="O32" s="94"/>
      <c r="P32" s="93">
        <f>$H32      +$J32      +$L32      +$N32</f>
        <v>1175000</v>
      </c>
      <c r="Q32" s="94">
        <f>$I32      +$K32      +$M32      +$O32</f>
        <v>1175000</v>
      </c>
      <c r="R32" s="48">
        <f>IF(($L32      =0),0,((($N32      -$L32      )/$L32      )*100))</f>
        <v>0</v>
      </c>
      <c r="S32" s="49">
        <f>IF(($M32      =0),0,((($O32      -$M32      )/$M32      )*100))</f>
        <v>-100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1175000</v>
      </c>
      <c r="C33" s="95">
        <f>C32</f>
        <v>0</v>
      </c>
      <c r="D33" s="95"/>
      <c r="E33" s="95">
        <f>$B33      +$C33      +$D33</f>
        <v>1175000</v>
      </c>
      <c r="F33" s="96">
        <f t="shared" ref="F33:O33" si="17">F32</f>
        <v>1175000</v>
      </c>
      <c r="G33" s="97">
        <f t="shared" si="17"/>
        <v>1175000</v>
      </c>
      <c r="H33" s="96">
        <f t="shared" si="17"/>
        <v>342000</v>
      </c>
      <c r="I33" s="97">
        <f t="shared" si="17"/>
        <v>504657</v>
      </c>
      <c r="J33" s="96">
        <f t="shared" si="17"/>
        <v>702000</v>
      </c>
      <c r="K33" s="97">
        <f t="shared" si="17"/>
        <v>504122</v>
      </c>
      <c r="L33" s="96">
        <f t="shared" si="17"/>
        <v>0</v>
      </c>
      <c r="M33" s="97">
        <f t="shared" si="17"/>
        <v>166221</v>
      </c>
      <c r="N33" s="96">
        <f t="shared" si="17"/>
        <v>131000</v>
      </c>
      <c r="O33" s="97">
        <f t="shared" si="17"/>
        <v>0</v>
      </c>
      <c r="P33" s="96">
        <f>$H33      +$J33      +$L33      +$N33</f>
        <v>1175000</v>
      </c>
      <c r="Q33" s="97">
        <f>$I33      +$K33      +$M33      +$O33</f>
        <v>1175000</v>
      </c>
      <c r="R33" s="52">
        <f>IF(($L33      =0),0,((($N33      -$L33      )/$L33      )*100))</f>
        <v>0</v>
      </c>
      <c r="S33" s="53">
        <f>IF(($M33      =0),0,((($O33      -$M33      )/$M33      )*100))</f>
        <v>-100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8557000</v>
      </c>
      <c r="C36" s="92">
        <v>0</v>
      </c>
      <c r="D36" s="92"/>
      <c r="E36" s="92">
        <f t="shared" si="18"/>
        <v>8557000</v>
      </c>
      <c r="F36" s="93">
        <v>8557000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8557000</v>
      </c>
      <c r="C40" s="95">
        <f>SUM(C35:C39)</f>
        <v>0</v>
      </c>
      <c r="D40" s="95"/>
      <c r="E40" s="95">
        <f t="shared" si="18"/>
        <v>8557000</v>
      </c>
      <c r="F40" s="96">
        <f t="shared" ref="F40:O40" si="25">SUM(F35:F39)</f>
        <v>8557000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11582000</v>
      </c>
      <c r="C67" s="104">
        <f>SUM(C9:C14,C17:C23,C26:C29,C32,C35:C39,C42:C52,C55:C58,C61:C65)</f>
        <v>0</v>
      </c>
      <c r="D67" s="104"/>
      <c r="E67" s="104">
        <f t="shared" si="35"/>
        <v>11582000</v>
      </c>
      <c r="F67" s="105">
        <f t="shared" ref="F67:O67" si="43">SUM(F9:F14,F17:F23,F26:F29,F32,F35:F39,F42:F52,F55:F58,F61:F65)</f>
        <v>11582000</v>
      </c>
      <c r="G67" s="106">
        <f t="shared" si="43"/>
        <v>3025000</v>
      </c>
      <c r="H67" s="105">
        <f t="shared" si="43"/>
        <v>442000</v>
      </c>
      <c r="I67" s="106">
        <f t="shared" si="43"/>
        <v>1554657</v>
      </c>
      <c r="J67" s="105">
        <f t="shared" si="43"/>
        <v>1816000</v>
      </c>
      <c r="K67" s="106">
        <f t="shared" si="43"/>
        <v>654122</v>
      </c>
      <c r="L67" s="105">
        <f t="shared" si="43"/>
        <v>150000</v>
      </c>
      <c r="M67" s="106">
        <f t="shared" si="43"/>
        <v>316221</v>
      </c>
      <c r="N67" s="105">
        <f t="shared" si="43"/>
        <v>617000</v>
      </c>
      <c r="O67" s="106">
        <f t="shared" si="43"/>
        <v>500001</v>
      </c>
      <c r="P67" s="105">
        <f t="shared" si="36"/>
        <v>3025000</v>
      </c>
      <c r="Q67" s="106">
        <f t="shared" si="37"/>
        <v>3025001</v>
      </c>
      <c r="R67" s="61">
        <f t="shared" si="38"/>
        <v>311.33333333333331</v>
      </c>
      <c r="S67" s="62">
        <f t="shared" si="39"/>
        <v>58.11758232375459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100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100.00003305785124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28150000</v>
      </c>
      <c r="C69" s="92">
        <v>20559000</v>
      </c>
      <c r="D69" s="92"/>
      <c r="E69" s="92">
        <f>$B69      +$C69      +$D69</f>
        <v>48709000</v>
      </c>
      <c r="F69" s="93">
        <v>48709000</v>
      </c>
      <c r="G69" s="94">
        <v>48709000</v>
      </c>
      <c r="H69" s="93">
        <v>11187000</v>
      </c>
      <c r="I69" s="94">
        <v>11433372</v>
      </c>
      <c r="J69" s="93">
        <v>6523000</v>
      </c>
      <c r="K69" s="94">
        <v>6522869</v>
      </c>
      <c r="L69" s="93">
        <v>3161000</v>
      </c>
      <c r="M69" s="94">
        <v>3160862</v>
      </c>
      <c r="N69" s="93">
        <v>12742000</v>
      </c>
      <c r="O69" s="94">
        <v>12542302</v>
      </c>
      <c r="P69" s="93">
        <f>$H69      +$J69      +$L69      +$N69</f>
        <v>33613000</v>
      </c>
      <c r="Q69" s="94">
        <f>$I69      +$K69      +$M69      +$O69</f>
        <v>33659405</v>
      </c>
      <c r="R69" s="48">
        <f>IF(($L69      =0),0,((($N69      -$L69      )/$L69      )*100))</f>
        <v>303.10028472002529</v>
      </c>
      <c r="S69" s="49">
        <f>IF(($M69      =0),0,((($O69      -$M69      )/$M69      )*100))</f>
        <v>296.80005011291223</v>
      </c>
      <c r="T69" s="48">
        <f>IF(($E69      =0),0,(($P69      /$E69      )*100))</f>
        <v>69.007780902913225</v>
      </c>
      <c r="U69" s="50">
        <f>IF(($E69      =0),0,(($Q69      /$E69      )*100))</f>
        <v>69.103050770904758</v>
      </c>
      <c r="V69" s="93">
        <v>32000</v>
      </c>
      <c r="W69" s="94">
        <v>32000</v>
      </c>
    </row>
    <row r="70" spans="1:23" ht="12.95" customHeight="1" x14ac:dyDescent="0.2">
      <c r="A70" s="56" t="s">
        <v>41</v>
      </c>
      <c r="B70" s="101">
        <f>B69</f>
        <v>28150000</v>
      </c>
      <c r="C70" s="101">
        <f>C69</f>
        <v>20559000</v>
      </c>
      <c r="D70" s="101"/>
      <c r="E70" s="101">
        <f>$B70      +$C70      +$D70</f>
        <v>48709000</v>
      </c>
      <c r="F70" s="102">
        <f t="shared" ref="F70:O70" si="44">F69</f>
        <v>48709000</v>
      </c>
      <c r="G70" s="103">
        <f t="shared" si="44"/>
        <v>48709000</v>
      </c>
      <c r="H70" s="102">
        <f t="shared" si="44"/>
        <v>11187000</v>
      </c>
      <c r="I70" s="103">
        <f t="shared" si="44"/>
        <v>11433372</v>
      </c>
      <c r="J70" s="102">
        <f t="shared" si="44"/>
        <v>6523000</v>
      </c>
      <c r="K70" s="103">
        <f t="shared" si="44"/>
        <v>6522869</v>
      </c>
      <c r="L70" s="102">
        <f t="shared" si="44"/>
        <v>3161000</v>
      </c>
      <c r="M70" s="103">
        <f t="shared" si="44"/>
        <v>3160862</v>
      </c>
      <c r="N70" s="102">
        <f t="shared" si="44"/>
        <v>12742000</v>
      </c>
      <c r="O70" s="103">
        <f t="shared" si="44"/>
        <v>12542302</v>
      </c>
      <c r="P70" s="102">
        <f>$H70      +$J70      +$L70      +$N70</f>
        <v>33613000</v>
      </c>
      <c r="Q70" s="103">
        <f>$I70      +$K70      +$M70      +$O70</f>
        <v>33659405</v>
      </c>
      <c r="R70" s="57">
        <f>IF(($L70      =0),0,((($N70      -$L70      )/$L70      )*100))</f>
        <v>303.10028472002529</v>
      </c>
      <c r="S70" s="58">
        <f>IF(($M70      =0),0,((($O70      -$M70      )/$M70      )*100))</f>
        <v>296.80005011291223</v>
      </c>
      <c r="T70" s="57">
        <f>IF($E70   =0,0,($P70   /$E70   )*100)</f>
        <v>69.007780902913225</v>
      </c>
      <c r="U70" s="59">
        <f>IF($E70   =0,0,($Q70   /$E70 )*100)</f>
        <v>69.103050770904758</v>
      </c>
      <c r="V70" s="102">
        <f>V69</f>
        <v>32000</v>
      </c>
      <c r="W70" s="103">
        <f>W69</f>
        <v>32000</v>
      </c>
    </row>
    <row r="71" spans="1:23" ht="12.95" customHeight="1" x14ac:dyDescent="0.2">
      <c r="A71" s="60" t="s">
        <v>87</v>
      </c>
      <c r="B71" s="104">
        <f>B69</f>
        <v>28150000</v>
      </c>
      <c r="C71" s="104">
        <f>C69</f>
        <v>20559000</v>
      </c>
      <c r="D71" s="104"/>
      <c r="E71" s="104">
        <f>$B71      +$C71      +$D71</f>
        <v>48709000</v>
      </c>
      <c r="F71" s="105">
        <f t="shared" ref="F71:O71" si="45">F69</f>
        <v>48709000</v>
      </c>
      <c r="G71" s="106">
        <f t="shared" si="45"/>
        <v>48709000</v>
      </c>
      <c r="H71" s="105">
        <f t="shared" si="45"/>
        <v>11187000</v>
      </c>
      <c r="I71" s="106">
        <f t="shared" si="45"/>
        <v>11433372</v>
      </c>
      <c r="J71" s="105">
        <f t="shared" si="45"/>
        <v>6523000</v>
      </c>
      <c r="K71" s="106">
        <f t="shared" si="45"/>
        <v>6522869</v>
      </c>
      <c r="L71" s="105">
        <f t="shared" si="45"/>
        <v>3161000</v>
      </c>
      <c r="M71" s="106">
        <f t="shared" si="45"/>
        <v>3160862</v>
      </c>
      <c r="N71" s="105">
        <f t="shared" si="45"/>
        <v>12742000</v>
      </c>
      <c r="O71" s="106">
        <f t="shared" si="45"/>
        <v>12542302</v>
      </c>
      <c r="P71" s="105">
        <f>$H71      +$J71      +$L71      +$N71</f>
        <v>33613000</v>
      </c>
      <c r="Q71" s="106">
        <f>$I71      +$K71      +$M71      +$O71</f>
        <v>33659405</v>
      </c>
      <c r="R71" s="61">
        <f>IF(($L71      =0),0,((($N71      -$L71      )/$L71      )*100))</f>
        <v>303.10028472002529</v>
      </c>
      <c r="S71" s="62">
        <f>IF(($M71      =0),0,((($O71      -$M71      )/$M71      )*100))</f>
        <v>296.80005011291223</v>
      </c>
      <c r="T71" s="61">
        <f>IF($E71   =0,0,($P71   /$E71   )*100)</f>
        <v>69.007780902913225</v>
      </c>
      <c r="U71" s="65">
        <f>IF($E71   =0,0,($Q71   /$E71   )*100)</f>
        <v>69.103050770904758</v>
      </c>
      <c r="V71" s="105">
        <f>V69</f>
        <v>32000</v>
      </c>
      <c r="W71" s="106">
        <f>W69</f>
        <v>32000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39732000</v>
      </c>
      <c r="C72" s="104">
        <f>SUM(C9:C14,C17:C23,C26:C29,C32,C35:C39,C42:C52,C55:C58,C61:C65,C69)</f>
        <v>20559000</v>
      </c>
      <c r="D72" s="104"/>
      <c r="E72" s="104">
        <f>$B72      +$C72      +$D72</f>
        <v>60291000</v>
      </c>
      <c r="F72" s="105">
        <f t="shared" ref="F72:O72" si="46">SUM(F9:F14,F17:F23,F26:F29,F32,F35:F39,F42:F52,F55:F58,F61:F65,F69)</f>
        <v>60291000</v>
      </c>
      <c r="G72" s="106">
        <f t="shared" si="46"/>
        <v>51734000</v>
      </c>
      <c r="H72" s="105">
        <f t="shared" si="46"/>
        <v>11629000</v>
      </c>
      <c r="I72" s="106">
        <f t="shared" si="46"/>
        <v>12988029</v>
      </c>
      <c r="J72" s="105">
        <f t="shared" si="46"/>
        <v>8339000</v>
      </c>
      <c r="K72" s="106">
        <f t="shared" si="46"/>
        <v>7176991</v>
      </c>
      <c r="L72" s="105">
        <f t="shared" si="46"/>
        <v>3311000</v>
      </c>
      <c r="M72" s="106">
        <f t="shared" si="46"/>
        <v>3477083</v>
      </c>
      <c r="N72" s="105">
        <f t="shared" si="46"/>
        <v>13359000</v>
      </c>
      <c r="O72" s="106">
        <f t="shared" si="46"/>
        <v>13042303</v>
      </c>
      <c r="P72" s="105">
        <f>$H72      +$J72      +$L72      +$N72</f>
        <v>36638000</v>
      </c>
      <c r="Q72" s="106">
        <f>$I72      +$K72      +$M72      +$O72</f>
        <v>36684406</v>
      </c>
      <c r="R72" s="61">
        <f>IF(($L72      =0),0,((($N72      -$L72      )/$L72      )*100))</f>
        <v>303.47327091513137</v>
      </c>
      <c r="S72" s="62">
        <f>IF(($M72      =0),0,((($O72      -$M72      )/$M72      )*100))</f>
        <v>275.09323188431222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70.819963660262104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70.909664823906908</v>
      </c>
      <c r="V72" s="105">
        <f>SUM(V9:V14,V17:V23,V26:V29,V32,V35:V39,V42:V52,V55:V58,V61:V65,V69)</f>
        <v>32000</v>
      </c>
      <c r="W72" s="106">
        <f>SUM(W9:W14,W17:W23,W26:W29,W32,W35:W39,W42:W52,W55:W58,W61:W65,W69)</f>
        <v>32000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gOyHbgUFCcd2j0BL4Sz+Vihu3B8xo2PpewhkHSGYHjIyRf5Zj+3WOJ25xVONjNhbJ2628JemGuwYaCzt8woUw==" saltValue="E2US5RKbi0AWiMs2+wPAR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2850000</v>
      </c>
      <c r="C10" s="92">
        <v>0</v>
      </c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603000</v>
      </c>
      <c r="I10" s="94"/>
      <c r="J10" s="93">
        <v>1068000</v>
      </c>
      <c r="K10" s="94"/>
      <c r="L10" s="93">
        <v>246000</v>
      </c>
      <c r="M10" s="94"/>
      <c r="N10" s="93">
        <v>933000</v>
      </c>
      <c r="O10" s="94"/>
      <c r="P10" s="93">
        <f t="shared" ref="P10:P15" si="1">$H10      +$J10      +$L10      +$N10</f>
        <v>2850000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279.26829268292681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603000</v>
      </c>
      <c r="I15" s="97">
        <f t="shared" si="7"/>
        <v>0</v>
      </c>
      <c r="J15" s="96">
        <f t="shared" si="7"/>
        <v>1068000</v>
      </c>
      <c r="K15" s="97">
        <f t="shared" si="7"/>
        <v>0</v>
      </c>
      <c r="L15" s="96">
        <f t="shared" si="7"/>
        <v>246000</v>
      </c>
      <c r="M15" s="97">
        <f t="shared" si="7"/>
        <v>0</v>
      </c>
      <c r="N15" s="96">
        <f t="shared" si="7"/>
        <v>933000</v>
      </c>
      <c r="O15" s="97">
        <f t="shared" si="7"/>
        <v>0</v>
      </c>
      <c r="P15" s="96">
        <f t="shared" si="1"/>
        <v>2850000</v>
      </c>
      <c r="Q15" s="97">
        <f t="shared" si="2"/>
        <v>0</v>
      </c>
      <c r="R15" s="52">
        <f t="shared" si="3"/>
        <v>279.26829268292681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1715000</v>
      </c>
      <c r="C32" s="92">
        <v>0</v>
      </c>
      <c r="D32" s="92"/>
      <c r="E32" s="92">
        <f>$B32      +$C32      +$D32</f>
        <v>1715000</v>
      </c>
      <c r="F32" s="93">
        <v>1715000</v>
      </c>
      <c r="G32" s="94">
        <v>1715000</v>
      </c>
      <c r="H32" s="93">
        <v>912000</v>
      </c>
      <c r="I32" s="94"/>
      <c r="J32" s="93">
        <v>688000</v>
      </c>
      <c r="K32" s="94"/>
      <c r="L32" s="93"/>
      <c r="M32" s="94"/>
      <c r="N32" s="93">
        <v>115000</v>
      </c>
      <c r="O32" s="94"/>
      <c r="P32" s="93">
        <f>$H32      +$J32      +$L32      +$N32</f>
        <v>1715000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1715000</v>
      </c>
      <c r="C33" s="95">
        <f>C32</f>
        <v>0</v>
      </c>
      <c r="D33" s="95"/>
      <c r="E33" s="95">
        <f>$B33      +$C33      +$D33</f>
        <v>1715000</v>
      </c>
      <c r="F33" s="96">
        <f t="shared" ref="F33:O33" si="17">F32</f>
        <v>1715000</v>
      </c>
      <c r="G33" s="97">
        <f t="shared" si="17"/>
        <v>1715000</v>
      </c>
      <c r="H33" s="96">
        <f t="shared" si="17"/>
        <v>912000</v>
      </c>
      <c r="I33" s="97">
        <f t="shared" si="17"/>
        <v>0</v>
      </c>
      <c r="J33" s="96">
        <f t="shared" si="17"/>
        <v>688000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115000</v>
      </c>
      <c r="O33" s="97">
        <f t="shared" si="17"/>
        <v>0</v>
      </c>
      <c r="P33" s="96">
        <f>$H33      +$J33      +$L33      +$N33</f>
        <v>1715000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14923000</v>
      </c>
      <c r="C36" s="92">
        <v>0</v>
      </c>
      <c r="D36" s="92"/>
      <c r="E36" s="92">
        <f t="shared" si="18"/>
        <v>14923000</v>
      </c>
      <c r="F36" s="93">
        <v>14923000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14923000</v>
      </c>
      <c r="C40" s="95">
        <f>SUM(C35:C39)</f>
        <v>0</v>
      </c>
      <c r="D40" s="95"/>
      <c r="E40" s="95">
        <f t="shared" si="18"/>
        <v>14923000</v>
      </c>
      <c r="F40" s="96">
        <f t="shared" ref="F40:O40" si="25">SUM(F35:F39)</f>
        <v>14923000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19488000</v>
      </c>
      <c r="C67" s="104">
        <f>SUM(C9:C14,C17:C23,C26:C29,C32,C35:C39,C42:C52,C55:C58,C61:C65)</f>
        <v>0</v>
      </c>
      <c r="D67" s="104"/>
      <c r="E67" s="104">
        <f t="shared" si="35"/>
        <v>19488000</v>
      </c>
      <c r="F67" s="105">
        <f t="shared" ref="F67:O67" si="43">SUM(F9:F14,F17:F23,F26:F29,F32,F35:F39,F42:F52,F55:F58,F61:F65)</f>
        <v>19488000</v>
      </c>
      <c r="G67" s="106">
        <f t="shared" si="43"/>
        <v>4565000</v>
      </c>
      <c r="H67" s="105">
        <f t="shared" si="43"/>
        <v>1515000</v>
      </c>
      <c r="I67" s="106">
        <f t="shared" si="43"/>
        <v>0</v>
      </c>
      <c r="J67" s="105">
        <f t="shared" si="43"/>
        <v>1756000</v>
      </c>
      <c r="K67" s="106">
        <f t="shared" si="43"/>
        <v>0</v>
      </c>
      <c r="L67" s="105">
        <f t="shared" si="43"/>
        <v>246000</v>
      </c>
      <c r="M67" s="106">
        <f t="shared" si="43"/>
        <v>0</v>
      </c>
      <c r="N67" s="105">
        <f t="shared" si="43"/>
        <v>1048000</v>
      </c>
      <c r="O67" s="106">
        <f t="shared" si="43"/>
        <v>0</v>
      </c>
      <c r="P67" s="105">
        <f t="shared" si="36"/>
        <v>4565000</v>
      </c>
      <c r="Q67" s="106">
        <f t="shared" si="37"/>
        <v>0</v>
      </c>
      <c r="R67" s="61">
        <f t="shared" si="38"/>
        <v>326.01626016260161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100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36988000</v>
      </c>
      <c r="C69" s="92">
        <v>0</v>
      </c>
      <c r="D69" s="92"/>
      <c r="E69" s="92">
        <f>$B69      +$C69      +$D69</f>
        <v>36988000</v>
      </c>
      <c r="F69" s="93">
        <v>36988000</v>
      </c>
      <c r="G69" s="94">
        <v>36988000</v>
      </c>
      <c r="H69" s="93">
        <v>14132000</v>
      </c>
      <c r="I69" s="94"/>
      <c r="J69" s="93">
        <v>3142000</v>
      </c>
      <c r="K69" s="94"/>
      <c r="L69" s="93">
        <v>4985000</v>
      </c>
      <c r="M69" s="94"/>
      <c r="N69" s="93">
        <v>9814000</v>
      </c>
      <c r="O69" s="94"/>
      <c r="P69" s="93">
        <f>$H69      +$J69      +$L69      +$N69</f>
        <v>32073000</v>
      </c>
      <c r="Q69" s="94">
        <f>$I69      +$K69      +$M69      +$O69</f>
        <v>0</v>
      </c>
      <c r="R69" s="48">
        <f>IF(($L69      =0),0,((($N69      -$L69      )/$L69      )*100))</f>
        <v>96.870611835506509</v>
      </c>
      <c r="S69" s="49">
        <f>IF(($M69      =0),0,((($O69      -$M69      )/$M69      )*100))</f>
        <v>0</v>
      </c>
      <c r="T69" s="48">
        <f>IF(($E69      =0),0,(($P69      /$E69      )*100))</f>
        <v>86.711906564291112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36988000</v>
      </c>
      <c r="C70" s="101">
        <f>C69</f>
        <v>0</v>
      </c>
      <c r="D70" s="101"/>
      <c r="E70" s="101">
        <f>$B70      +$C70      +$D70</f>
        <v>36988000</v>
      </c>
      <c r="F70" s="102">
        <f t="shared" ref="F70:O70" si="44">F69</f>
        <v>36988000</v>
      </c>
      <c r="G70" s="103">
        <f t="shared" si="44"/>
        <v>36988000</v>
      </c>
      <c r="H70" s="102">
        <f t="shared" si="44"/>
        <v>14132000</v>
      </c>
      <c r="I70" s="103">
        <f t="shared" si="44"/>
        <v>0</v>
      </c>
      <c r="J70" s="102">
        <f t="shared" si="44"/>
        <v>3142000</v>
      </c>
      <c r="K70" s="103">
        <f t="shared" si="44"/>
        <v>0</v>
      </c>
      <c r="L70" s="102">
        <f t="shared" si="44"/>
        <v>4985000</v>
      </c>
      <c r="M70" s="103">
        <f t="shared" si="44"/>
        <v>0</v>
      </c>
      <c r="N70" s="102">
        <f t="shared" si="44"/>
        <v>9814000</v>
      </c>
      <c r="O70" s="103">
        <f t="shared" si="44"/>
        <v>0</v>
      </c>
      <c r="P70" s="102">
        <f>$H70      +$J70      +$L70      +$N70</f>
        <v>32073000</v>
      </c>
      <c r="Q70" s="103">
        <f>$I70      +$K70      +$M70      +$O70</f>
        <v>0</v>
      </c>
      <c r="R70" s="57">
        <f>IF(($L70      =0),0,((($N70      -$L70      )/$L70      )*100))</f>
        <v>96.870611835506509</v>
      </c>
      <c r="S70" s="58">
        <f>IF(($M70      =0),0,((($O70      -$M70      )/$M70      )*100))</f>
        <v>0</v>
      </c>
      <c r="T70" s="57">
        <f>IF($E70   =0,0,($P70   /$E70   )*100)</f>
        <v>86.711906564291112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36988000</v>
      </c>
      <c r="C71" s="104">
        <f>C69</f>
        <v>0</v>
      </c>
      <c r="D71" s="104"/>
      <c r="E71" s="104">
        <f>$B71      +$C71      +$D71</f>
        <v>36988000</v>
      </c>
      <c r="F71" s="105">
        <f t="shared" ref="F71:O71" si="45">F69</f>
        <v>36988000</v>
      </c>
      <c r="G71" s="106">
        <f t="shared" si="45"/>
        <v>36988000</v>
      </c>
      <c r="H71" s="105">
        <f t="shared" si="45"/>
        <v>14132000</v>
      </c>
      <c r="I71" s="106">
        <f t="shared" si="45"/>
        <v>0</v>
      </c>
      <c r="J71" s="105">
        <f t="shared" si="45"/>
        <v>3142000</v>
      </c>
      <c r="K71" s="106">
        <f t="shared" si="45"/>
        <v>0</v>
      </c>
      <c r="L71" s="105">
        <f t="shared" si="45"/>
        <v>4985000</v>
      </c>
      <c r="M71" s="106">
        <f t="shared" si="45"/>
        <v>0</v>
      </c>
      <c r="N71" s="105">
        <f t="shared" si="45"/>
        <v>9814000</v>
      </c>
      <c r="O71" s="106">
        <f t="shared" si="45"/>
        <v>0</v>
      </c>
      <c r="P71" s="105">
        <f>$H71      +$J71      +$L71      +$N71</f>
        <v>32073000</v>
      </c>
      <c r="Q71" s="106">
        <f>$I71      +$K71      +$M71      +$O71</f>
        <v>0</v>
      </c>
      <c r="R71" s="61">
        <f>IF(($L71      =0),0,((($N71      -$L71      )/$L71      )*100))</f>
        <v>96.870611835506509</v>
      </c>
      <c r="S71" s="62">
        <f>IF(($M71      =0),0,((($O71      -$M71      )/$M71      )*100))</f>
        <v>0</v>
      </c>
      <c r="T71" s="61">
        <f>IF($E71   =0,0,($P71   /$E71   )*100)</f>
        <v>86.711906564291112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56476000</v>
      </c>
      <c r="C72" s="104">
        <f>SUM(C9:C14,C17:C23,C26:C29,C32,C35:C39,C42:C52,C55:C58,C61:C65,C69)</f>
        <v>0</v>
      </c>
      <c r="D72" s="104"/>
      <c r="E72" s="104">
        <f>$B72      +$C72      +$D72</f>
        <v>56476000</v>
      </c>
      <c r="F72" s="105">
        <f t="shared" ref="F72:O72" si="46">SUM(F9:F14,F17:F23,F26:F29,F32,F35:F39,F42:F52,F55:F58,F61:F65,F69)</f>
        <v>56476000</v>
      </c>
      <c r="G72" s="106">
        <f t="shared" si="46"/>
        <v>41553000</v>
      </c>
      <c r="H72" s="105">
        <f t="shared" si="46"/>
        <v>15647000</v>
      </c>
      <c r="I72" s="106">
        <f t="shared" si="46"/>
        <v>0</v>
      </c>
      <c r="J72" s="105">
        <f t="shared" si="46"/>
        <v>4898000</v>
      </c>
      <c r="K72" s="106">
        <f t="shared" si="46"/>
        <v>0</v>
      </c>
      <c r="L72" s="105">
        <f t="shared" si="46"/>
        <v>5231000</v>
      </c>
      <c r="M72" s="106">
        <f t="shared" si="46"/>
        <v>0</v>
      </c>
      <c r="N72" s="105">
        <f t="shared" si="46"/>
        <v>10862000</v>
      </c>
      <c r="O72" s="106">
        <f t="shared" si="46"/>
        <v>0</v>
      </c>
      <c r="P72" s="105">
        <f>$H72      +$J72      +$L72      +$N72</f>
        <v>36638000</v>
      </c>
      <c r="Q72" s="106">
        <f>$I72      +$K72      +$M72      +$O72</f>
        <v>0</v>
      </c>
      <c r="R72" s="61">
        <f>IF(($L72      =0),0,((($N72      -$L72      )/$L72      )*100))</f>
        <v>107.64672146817051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88.17173248622241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vaU+3Jkd4UlKJEsr2vJCgbpY+8pobzi4U1zJ6qBdB7gw4p+xpms9EOx1HL2pzEEo9/vNM2TZq4NY+ONz7xvgA==" saltValue="JGzaihkadCFkSRzwrLSNa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5" si="0">$B10      +$C10      +$D10</f>
        <v>1650000</v>
      </c>
      <c r="F10" s="93">
        <v>1650000</v>
      </c>
      <c r="G10" s="94">
        <v>1650000</v>
      </c>
      <c r="H10" s="93">
        <v>85000</v>
      </c>
      <c r="I10" s="94"/>
      <c r="J10" s="93">
        <v>1138000</v>
      </c>
      <c r="K10" s="94"/>
      <c r="L10" s="93">
        <v>255000</v>
      </c>
      <c r="M10" s="94">
        <v>1478770</v>
      </c>
      <c r="N10" s="93">
        <v>171000</v>
      </c>
      <c r="O10" s="94">
        <v>121230</v>
      </c>
      <c r="P10" s="93">
        <f t="shared" ref="P10:P15" si="1">$H10      +$J10      +$L10      +$N10</f>
        <v>1649000</v>
      </c>
      <c r="Q10" s="94">
        <f t="shared" ref="Q10:Q15" si="2">$I10      +$K10      +$M10      +$O10</f>
        <v>1600000</v>
      </c>
      <c r="R10" s="48">
        <f t="shared" ref="R10:R15" si="3">IF(($L10      =0),0,((($N10      -$L10      )/$L10      )*100))</f>
        <v>-32.941176470588232</v>
      </c>
      <c r="S10" s="49">
        <f t="shared" ref="S10:S15" si="4">IF(($M10      =0),0,((($O10      -$M10      )/$M10      )*100))</f>
        <v>-91.801970556611238</v>
      </c>
      <c r="T10" s="48">
        <f t="shared" ref="T10:T14" si="5">IF(($E10      =0),0,(($P10      /$E10      )*100))</f>
        <v>99.939393939393938</v>
      </c>
      <c r="U10" s="50">
        <f t="shared" ref="U10:U14" si="6">IF(($E10      =0),0,(($Q10      /$E10      )*100))</f>
        <v>96.969696969696969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5500000</v>
      </c>
      <c r="C11" s="92">
        <v>0</v>
      </c>
      <c r="D11" s="92"/>
      <c r="E11" s="92">
        <f t="shared" si="0"/>
        <v>5500000</v>
      </c>
      <c r="F11" s="93">
        <v>5500000</v>
      </c>
      <c r="G11" s="94">
        <v>5500000</v>
      </c>
      <c r="H11" s="93">
        <v>853000</v>
      </c>
      <c r="I11" s="94"/>
      <c r="J11" s="93">
        <v>1182000</v>
      </c>
      <c r="K11" s="94"/>
      <c r="L11" s="93">
        <v>1122000</v>
      </c>
      <c r="M11" s="94">
        <v>3170791</v>
      </c>
      <c r="N11" s="93">
        <v>2328000</v>
      </c>
      <c r="O11" s="94">
        <v>1279964</v>
      </c>
      <c r="P11" s="93">
        <f t="shared" si="1"/>
        <v>5485000</v>
      </c>
      <c r="Q11" s="94">
        <f t="shared" si="2"/>
        <v>4450755</v>
      </c>
      <c r="R11" s="48">
        <f t="shared" si="3"/>
        <v>107.48663101604279</v>
      </c>
      <c r="S11" s="49">
        <f t="shared" si="4"/>
        <v>-59.632659484652251</v>
      </c>
      <c r="T11" s="48">
        <f t="shared" si="5"/>
        <v>99.727272727272734</v>
      </c>
      <c r="U11" s="50">
        <f t="shared" si="6"/>
        <v>80.922818181818172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600000</v>
      </c>
      <c r="C14" s="92">
        <v>0</v>
      </c>
      <c r="D14" s="92"/>
      <c r="E14" s="92">
        <f t="shared" si="0"/>
        <v>600000</v>
      </c>
      <c r="F14" s="93">
        <v>600000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7750000</v>
      </c>
      <c r="C15" s="95">
        <f>SUM(C9:C14)</f>
        <v>0</v>
      </c>
      <c r="D15" s="95"/>
      <c r="E15" s="95">
        <f t="shared" si="0"/>
        <v>7750000</v>
      </c>
      <c r="F15" s="96">
        <f t="shared" ref="F15:O15" si="7">SUM(F9:F14)</f>
        <v>7750000</v>
      </c>
      <c r="G15" s="97">
        <f t="shared" si="7"/>
        <v>7150000</v>
      </c>
      <c r="H15" s="96">
        <f t="shared" si="7"/>
        <v>938000</v>
      </c>
      <c r="I15" s="97">
        <f t="shared" si="7"/>
        <v>0</v>
      </c>
      <c r="J15" s="96">
        <f t="shared" si="7"/>
        <v>2320000</v>
      </c>
      <c r="K15" s="97">
        <f t="shared" si="7"/>
        <v>0</v>
      </c>
      <c r="L15" s="96">
        <f t="shared" si="7"/>
        <v>1377000</v>
      </c>
      <c r="M15" s="97">
        <f t="shared" si="7"/>
        <v>4649561</v>
      </c>
      <c r="N15" s="96">
        <f t="shared" si="7"/>
        <v>2499000</v>
      </c>
      <c r="O15" s="97">
        <f t="shared" si="7"/>
        <v>1401194</v>
      </c>
      <c r="P15" s="96">
        <f t="shared" si="1"/>
        <v>7134000</v>
      </c>
      <c r="Q15" s="97">
        <f t="shared" si="2"/>
        <v>6050755</v>
      </c>
      <c r="R15" s="52">
        <f t="shared" si="3"/>
        <v>81.481481481481481</v>
      </c>
      <c r="S15" s="53">
        <f t="shared" si="4"/>
        <v>-69.863950596626225</v>
      </c>
      <c r="T15" s="52">
        <f>IF((SUM($E9:$E13))=0,0,(P15/(SUM($E9:$E13))*100))</f>
        <v>99.776223776223773</v>
      </c>
      <c r="U15" s="54">
        <f>IF((SUM($E9:$E13))=0,0,(Q15/(SUM($E9:$E13))*100))</f>
        <v>84.625944055944061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13000000</v>
      </c>
      <c r="C20" s="92">
        <v>0</v>
      </c>
      <c r="D20" s="92"/>
      <c r="E20" s="92">
        <f t="shared" si="8"/>
        <v>13000000</v>
      </c>
      <c r="F20" s="93">
        <v>13000000</v>
      </c>
      <c r="G20" s="94">
        <v>13000000</v>
      </c>
      <c r="H20" s="93"/>
      <c r="I20" s="94"/>
      <c r="J20" s="93"/>
      <c r="K20" s="94"/>
      <c r="L20" s="93">
        <v>5743000</v>
      </c>
      <c r="M20" s="94">
        <v>7278967</v>
      </c>
      <c r="N20" s="93">
        <v>4301000</v>
      </c>
      <c r="O20" s="94">
        <v>1121984</v>
      </c>
      <c r="P20" s="93">
        <f t="shared" si="9"/>
        <v>10044000</v>
      </c>
      <c r="Q20" s="94">
        <f t="shared" si="10"/>
        <v>8400951</v>
      </c>
      <c r="R20" s="48">
        <f t="shared" si="11"/>
        <v>-25.108828138603517</v>
      </c>
      <c r="S20" s="49">
        <f t="shared" si="12"/>
        <v>-84.58594468143626</v>
      </c>
      <c r="T20" s="48">
        <f t="shared" si="13"/>
        <v>77.261538461538464</v>
      </c>
      <c r="U20" s="50">
        <f t="shared" si="14"/>
        <v>64.622699999999995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13000000</v>
      </c>
      <c r="C24" s="95">
        <f>SUM(C17:C23)</f>
        <v>0</v>
      </c>
      <c r="D24" s="95"/>
      <c r="E24" s="95">
        <f t="shared" si="8"/>
        <v>13000000</v>
      </c>
      <c r="F24" s="96">
        <f t="shared" ref="F24:O24" si="15">SUM(F17:F23)</f>
        <v>13000000</v>
      </c>
      <c r="G24" s="97">
        <f t="shared" si="15"/>
        <v>13000000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5743000</v>
      </c>
      <c r="M24" s="97">
        <f t="shared" si="15"/>
        <v>7278967</v>
      </c>
      <c r="N24" s="96">
        <f t="shared" si="15"/>
        <v>4301000</v>
      </c>
      <c r="O24" s="97">
        <f t="shared" si="15"/>
        <v>1121984</v>
      </c>
      <c r="P24" s="96">
        <f t="shared" si="9"/>
        <v>10044000</v>
      </c>
      <c r="Q24" s="97">
        <f t="shared" si="10"/>
        <v>8400951</v>
      </c>
      <c r="R24" s="52">
        <f t="shared" si="11"/>
        <v>-25.108828138603517</v>
      </c>
      <c r="S24" s="53">
        <f t="shared" si="12"/>
        <v>-84.58594468143626</v>
      </c>
      <c r="T24" s="52">
        <f>IF(($E24-$E19-$E23)   =0,0,($P24   /($E24-$E19-$E23)   )*100)</f>
        <v>77.261538461538464</v>
      </c>
      <c r="U24" s="54">
        <f>IF(($E24-$E19-$E23)   =0,0,($Q24   /($E24-$E19-$E23)   )*100)</f>
        <v>64.622699999999995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6069000</v>
      </c>
      <c r="C32" s="92">
        <v>0</v>
      </c>
      <c r="D32" s="92"/>
      <c r="E32" s="92">
        <f>$B32      +$C32      +$D32</f>
        <v>6069000</v>
      </c>
      <c r="F32" s="93">
        <v>6069000</v>
      </c>
      <c r="G32" s="94">
        <v>6069000</v>
      </c>
      <c r="H32" s="93">
        <v>1518000</v>
      </c>
      <c r="I32" s="94"/>
      <c r="J32" s="93">
        <v>2731000</v>
      </c>
      <c r="K32" s="94"/>
      <c r="L32" s="93">
        <v>1820000</v>
      </c>
      <c r="M32" s="94">
        <v>8091110</v>
      </c>
      <c r="N32" s="93"/>
      <c r="O32" s="94">
        <v>-2022110</v>
      </c>
      <c r="P32" s="93">
        <f>$H32      +$J32      +$L32      +$N32</f>
        <v>6069000</v>
      </c>
      <c r="Q32" s="94">
        <f>$I32      +$K32      +$M32      +$O32</f>
        <v>6069000</v>
      </c>
      <c r="R32" s="48">
        <f>IF(($L32      =0),0,((($N32      -$L32      )/$L32      )*100))</f>
        <v>-100</v>
      </c>
      <c r="S32" s="49">
        <f>IF(($M32      =0),0,((($O32      -$M32      )/$M32      )*100))</f>
        <v>-124.99175020485447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6069000</v>
      </c>
      <c r="C33" s="95">
        <f>C32</f>
        <v>0</v>
      </c>
      <c r="D33" s="95"/>
      <c r="E33" s="95">
        <f>$B33      +$C33      +$D33</f>
        <v>6069000</v>
      </c>
      <c r="F33" s="96">
        <f t="shared" ref="F33:O33" si="17">F32</f>
        <v>6069000</v>
      </c>
      <c r="G33" s="97">
        <f t="shared" si="17"/>
        <v>6069000</v>
      </c>
      <c r="H33" s="96">
        <f t="shared" si="17"/>
        <v>1518000</v>
      </c>
      <c r="I33" s="97">
        <f t="shared" si="17"/>
        <v>0</v>
      </c>
      <c r="J33" s="96">
        <f t="shared" si="17"/>
        <v>2731000</v>
      </c>
      <c r="K33" s="97">
        <f t="shared" si="17"/>
        <v>0</v>
      </c>
      <c r="L33" s="96">
        <f t="shared" si="17"/>
        <v>1820000</v>
      </c>
      <c r="M33" s="97">
        <f t="shared" si="17"/>
        <v>8091110</v>
      </c>
      <c r="N33" s="96">
        <f t="shared" si="17"/>
        <v>0</v>
      </c>
      <c r="O33" s="97">
        <f t="shared" si="17"/>
        <v>-2022110</v>
      </c>
      <c r="P33" s="96">
        <f>$H33      +$J33      +$L33      +$N33</f>
        <v>6069000</v>
      </c>
      <c r="Q33" s="97">
        <f>$I33      +$K33      +$M33      +$O33</f>
        <v>6069000</v>
      </c>
      <c r="R33" s="52">
        <f>IF(($L33      =0),0,((($N33      -$L33      )/$L33      )*100))</f>
        <v>-100</v>
      </c>
      <c r="S33" s="53">
        <f>IF(($M33      =0),0,((($O33      -$M33      )/$M33      )*100))</f>
        <v>-124.99175020485447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23000000</v>
      </c>
      <c r="C35" s="92">
        <v>0</v>
      </c>
      <c r="D35" s="92"/>
      <c r="E35" s="92">
        <f t="shared" ref="E35:E40" si="18">$B35      +$C35      +$D35</f>
        <v>23000000</v>
      </c>
      <c r="F35" s="93">
        <v>23000000</v>
      </c>
      <c r="G35" s="94">
        <v>23000000</v>
      </c>
      <c r="H35" s="93">
        <v>1017000</v>
      </c>
      <c r="I35" s="94"/>
      <c r="J35" s="93">
        <v>15075000</v>
      </c>
      <c r="K35" s="94"/>
      <c r="L35" s="93">
        <v>1985000</v>
      </c>
      <c r="M35" s="94">
        <v>18076739</v>
      </c>
      <c r="N35" s="93">
        <v>4923000</v>
      </c>
      <c r="O35" s="94">
        <v>4744259</v>
      </c>
      <c r="P35" s="93">
        <f t="shared" ref="P35:P40" si="19">$H35      +$J35      +$L35      +$N35</f>
        <v>23000000</v>
      </c>
      <c r="Q35" s="94">
        <f t="shared" ref="Q35:Q40" si="20">$I35      +$K35      +$M35      +$O35</f>
        <v>22820998</v>
      </c>
      <c r="R35" s="48">
        <f t="shared" ref="R35:R40" si="21">IF(($L35      =0),0,((($N35      -$L35      )/$L35      )*100))</f>
        <v>148.01007556675063</v>
      </c>
      <c r="S35" s="49">
        <f t="shared" ref="S35:S40" si="22">IF(($M35      =0),0,((($O35      -$M35      )/$M35      )*100))</f>
        <v>-73.754895725384984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99.2217304347826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43074000</v>
      </c>
      <c r="C36" s="92">
        <v>0</v>
      </c>
      <c r="D36" s="92"/>
      <c r="E36" s="92">
        <f t="shared" si="18"/>
        <v>43074000</v>
      </c>
      <c r="F36" s="93">
        <v>43074000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66074000</v>
      </c>
      <c r="C40" s="95">
        <f>SUM(C35:C39)</f>
        <v>0</v>
      </c>
      <c r="D40" s="95"/>
      <c r="E40" s="95">
        <f t="shared" si="18"/>
        <v>66074000</v>
      </c>
      <c r="F40" s="96">
        <f t="shared" ref="F40:O40" si="25">SUM(F35:F39)</f>
        <v>66074000</v>
      </c>
      <c r="G40" s="97">
        <f t="shared" si="25"/>
        <v>23000000</v>
      </c>
      <c r="H40" s="96">
        <f t="shared" si="25"/>
        <v>1017000</v>
      </c>
      <c r="I40" s="97">
        <f t="shared" si="25"/>
        <v>0</v>
      </c>
      <c r="J40" s="96">
        <f t="shared" si="25"/>
        <v>15075000</v>
      </c>
      <c r="K40" s="97">
        <f t="shared" si="25"/>
        <v>0</v>
      </c>
      <c r="L40" s="96">
        <f t="shared" si="25"/>
        <v>1985000</v>
      </c>
      <c r="M40" s="97">
        <f t="shared" si="25"/>
        <v>18076739</v>
      </c>
      <c r="N40" s="96">
        <f t="shared" si="25"/>
        <v>4923000</v>
      </c>
      <c r="O40" s="97">
        <f t="shared" si="25"/>
        <v>4744259</v>
      </c>
      <c r="P40" s="96">
        <f t="shared" si="19"/>
        <v>23000000</v>
      </c>
      <c r="Q40" s="97">
        <f t="shared" si="20"/>
        <v>22820998</v>
      </c>
      <c r="R40" s="52">
        <f t="shared" si="21"/>
        <v>148.01007556675063</v>
      </c>
      <c r="S40" s="53">
        <f t="shared" si="22"/>
        <v>-73.754895725384984</v>
      </c>
      <c r="T40" s="52">
        <f>IF((+$E35+$E38) =0,0,(P40   /(+$E35+$E38) )*100)</f>
        <v>100</v>
      </c>
      <c r="U40" s="54">
        <f>IF((+$E35+$E38) =0,0,(Q40   /(+$E35+$E38) )*100)</f>
        <v>99.2217304347826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92893000</v>
      </c>
      <c r="C67" s="104">
        <f>SUM(C9:C14,C17:C23,C26:C29,C32,C35:C39,C42:C52,C55:C58,C61:C65)</f>
        <v>0</v>
      </c>
      <c r="D67" s="104"/>
      <c r="E67" s="104">
        <f t="shared" si="35"/>
        <v>92893000</v>
      </c>
      <c r="F67" s="105">
        <f t="shared" ref="F67:O67" si="43">SUM(F9:F14,F17:F23,F26:F29,F32,F35:F39,F42:F52,F55:F58,F61:F65)</f>
        <v>92893000</v>
      </c>
      <c r="G67" s="106">
        <f t="shared" si="43"/>
        <v>49219000</v>
      </c>
      <c r="H67" s="105">
        <f t="shared" si="43"/>
        <v>3473000</v>
      </c>
      <c r="I67" s="106">
        <f t="shared" si="43"/>
        <v>0</v>
      </c>
      <c r="J67" s="105">
        <f t="shared" si="43"/>
        <v>20126000</v>
      </c>
      <c r="K67" s="106">
        <f t="shared" si="43"/>
        <v>0</v>
      </c>
      <c r="L67" s="105">
        <f t="shared" si="43"/>
        <v>10925000</v>
      </c>
      <c r="M67" s="106">
        <f t="shared" si="43"/>
        <v>38096377</v>
      </c>
      <c r="N67" s="105">
        <f t="shared" si="43"/>
        <v>11723000</v>
      </c>
      <c r="O67" s="106">
        <f t="shared" si="43"/>
        <v>5245327</v>
      </c>
      <c r="P67" s="105">
        <f t="shared" si="36"/>
        <v>46247000</v>
      </c>
      <c r="Q67" s="106">
        <f t="shared" si="37"/>
        <v>43341704</v>
      </c>
      <c r="R67" s="61">
        <f t="shared" si="38"/>
        <v>7.304347826086957</v>
      </c>
      <c r="S67" s="62">
        <f t="shared" si="39"/>
        <v>-86.231428253663069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93.961681464475106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88.058887827871345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111174000</v>
      </c>
      <c r="C69" s="92">
        <v>0</v>
      </c>
      <c r="D69" s="92"/>
      <c r="E69" s="92">
        <f>$B69      +$C69      +$D69</f>
        <v>111174000</v>
      </c>
      <c r="F69" s="93">
        <v>111174000</v>
      </c>
      <c r="G69" s="94">
        <v>111174000</v>
      </c>
      <c r="H69" s="93">
        <v>14241000</v>
      </c>
      <c r="I69" s="94"/>
      <c r="J69" s="93">
        <v>33909000</v>
      </c>
      <c r="K69" s="94"/>
      <c r="L69" s="93">
        <v>14337000</v>
      </c>
      <c r="M69" s="94">
        <v>62615194</v>
      </c>
      <c r="N69" s="93">
        <v>48686000</v>
      </c>
      <c r="O69" s="94">
        <v>9788473</v>
      </c>
      <c r="P69" s="93">
        <f>$H69      +$J69      +$L69      +$N69</f>
        <v>111173000</v>
      </c>
      <c r="Q69" s="94">
        <f>$I69      +$K69      +$M69      +$O69</f>
        <v>72403667</v>
      </c>
      <c r="R69" s="48">
        <f>IF(($L69      =0),0,((($N69      -$L69      )/$L69      )*100))</f>
        <v>239.58289739833995</v>
      </c>
      <c r="S69" s="49">
        <f>IF(($M69      =0),0,((($O69      -$M69      )/$M69      )*100))</f>
        <v>-84.367255973047051</v>
      </c>
      <c r="T69" s="48">
        <f>IF(($E69      =0),0,(($P69      /$E69      )*100))</f>
        <v>99.999100509111841</v>
      </c>
      <c r="U69" s="50">
        <f>IF(($E69      =0),0,(($Q69      /$E69      )*100))</f>
        <v>65.126438735675606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111174000</v>
      </c>
      <c r="C70" s="101">
        <f>C69</f>
        <v>0</v>
      </c>
      <c r="D70" s="101"/>
      <c r="E70" s="101">
        <f>$B70      +$C70      +$D70</f>
        <v>111174000</v>
      </c>
      <c r="F70" s="102">
        <f t="shared" ref="F70:O70" si="44">F69</f>
        <v>111174000</v>
      </c>
      <c r="G70" s="103">
        <f t="shared" si="44"/>
        <v>111174000</v>
      </c>
      <c r="H70" s="102">
        <f t="shared" si="44"/>
        <v>14241000</v>
      </c>
      <c r="I70" s="103">
        <f t="shared" si="44"/>
        <v>0</v>
      </c>
      <c r="J70" s="102">
        <f t="shared" si="44"/>
        <v>33909000</v>
      </c>
      <c r="K70" s="103">
        <f t="shared" si="44"/>
        <v>0</v>
      </c>
      <c r="L70" s="102">
        <f t="shared" si="44"/>
        <v>14337000</v>
      </c>
      <c r="M70" s="103">
        <f t="shared" si="44"/>
        <v>62615194</v>
      </c>
      <c r="N70" s="102">
        <f t="shared" si="44"/>
        <v>48686000</v>
      </c>
      <c r="O70" s="103">
        <f t="shared" si="44"/>
        <v>9788473</v>
      </c>
      <c r="P70" s="102">
        <f>$H70      +$J70      +$L70      +$N70</f>
        <v>111173000</v>
      </c>
      <c r="Q70" s="103">
        <f>$I70      +$K70      +$M70      +$O70</f>
        <v>72403667</v>
      </c>
      <c r="R70" s="57">
        <f>IF(($L70      =0),0,((($N70      -$L70      )/$L70      )*100))</f>
        <v>239.58289739833995</v>
      </c>
      <c r="S70" s="58">
        <f>IF(($M70      =0),0,((($O70      -$M70      )/$M70      )*100))</f>
        <v>-84.367255973047051</v>
      </c>
      <c r="T70" s="57">
        <f>IF($E70   =0,0,($P70   /$E70   )*100)</f>
        <v>99.999100509111841</v>
      </c>
      <c r="U70" s="59">
        <f>IF($E70   =0,0,($Q70   /$E70 )*100)</f>
        <v>65.126438735675606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111174000</v>
      </c>
      <c r="C71" s="104">
        <f>C69</f>
        <v>0</v>
      </c>
      <c r="D71" s="104"/>
      <c r="E71" s="104">
        <f>$B71      +$C71      +$D71</f>
        <v>111174000</v>
      </c>
      <c r="F71" s="105">
        <f t="shared" ref="F71:O71" si="45">F69</f>
        <v>111174000</v>
      </c>
      <c r="G71" s="106">
        <f t="shared" si="45"/>
        <v>111174000</v>
      </c>
      <c r="H71" s="105">
        <f t="shared" si="45"/>
        <v>14241000</v>
      </c>
      <c r="I71" s="106">
        <f t="shared" si="45"/>
        <v>0</v>
      </c>
      <c r="J71" s="105">
        <f t="shared" si="45"/>
        <v>33909000</v>
      </c>
      <c r="K71" s="106">
        <f t="shared" si="45"/>
        <v>0</v>
      </c>
      <c r="L71" s="105">
        <f t="shared" si="45"/>
        <v>14337000</v>
      </c>
      <c r="M71" s="106">
        <f t="shared" si="45"/>
        <v>62615194</v>
      </c>
      <c r="N71" s="105">
        <f t="shared" si="45"/>
        <v>48686000</v>
      </c>
      <c r="O71" s="106">
        <f t="shared" si="45"/>
        <v>9788473</v>
      </c>
      <c r="P71" s="105">
        <f>$H71      +$J71      +$L71      +$N71</f>
        <v>111173000</v>
      </c>
      <c r="Q71" s="106">
        <f>$I71      +$K71      +$M71      +$O71</f>
        <v>72403667</v>
      </c>
      <c r="R71" s="61">
        <f>IF(($L71      =0),0,((($N71      -$L71      )/$L71      )*100))</f>
        <v>239.58289739833995</v>
      </c>
      <c r="S71" s="62">
        <f>IF(($M71      =0),0,((($O71      -$M71      )/$M71      )*100))</f>
        <v>-84.367255973047051</v>
      </c>
      <c r="T71" s="61">
        <f>IF($E71   =0,0,($P71   /$E71   )*100)</f>
        <v>99.999100509111841</v>
      </c>
      <c r="U71" s="65">
        <f>IF($E71   =0,0,($Q71   /$E71   )*100)</f>
        <v>65.126438735675606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204067000</v>
      </c>
      <c r="C72" s="104">
        <f>SUM(C9:C14,C17:C23,C26:C29,C32,C35:C39,C42:C52,C55:C58,C61:C65,C69)</f>
        <v>0</v>
      </c>
      <c r="D72" s="104"/>
      <c r="E72" s="104">
        <f>$B72      +$C72      +$D72</f>
        <v>204067000</v>
      </c>
      <c r="F72" s="105">
        <f t="shared" ref="F72:O72" si="46">SUM(F9:F14,F17:F23,F26:F29,F32,F35:F39,F42:F52,F55:F58,F61:F65,F69)</f>
        <v>204067000</v>
      </c>
      <c r="G72" s="106">
        <f t="shared" si="46"/>
        <v>160393000</v>
      </c>
      <c r="H72" s="105">
        <f t="shared" si="46"/>
        <v>17714000</v>
      </c>
      <c r="I72" s="106">
        <f t="shared" si="46"/>
        <v>0</v>
      </c>
      <c r="J72" s="105">
        <f t="shared" si="46"/>
        <v>54035000</v>
      </c>
      <c r="K72" s="106">
        <f t="shared" si="46"/>
        <v>0</v>
      </c>
      <c r="L72" s="105">
        <f t="shared" si="46"/>
        <v>25262000</v>
      </c>
      <c r="M72" s="106">
        <f t="shared" si="46"/>
        <v>100711571</v>
      </c>
      <c r="N72" s="105">
        <f t="shared" si="46"/>
        <v>60409000</v>
      </c>
      <c r="O72" s="106">
        <f t="shared" si="46"/>
        <v>15033800</v>
      </c>
      <c r="P72" s="105">
        <f>$H72      +$J72      +$L72      +$N72</f>
        <v>157420000</v>
      </c>
      <c r="Q72" s="106">
        <f>$I72      +$K72      +$M72      +$O72</f>
        <v>115745371</v>
      </c>
      <c r="R72" s="61">
        <f>IF(($L72      =0),0,((($N72      -$L72      )/$L72      )*100))</f>
        <v>139.12991845459584</v>
      </c>
      <c r="S72" s="62">
        <f>IF(($M72      =0),0,((($O72      -$M72      )/$M72      )*100))</f>
        <v>-85.072420327948223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98.146427836626287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72.163605020169214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s9D2LVsRb7JgYxXUG3Ax8h0w8arD9FA4oGhbN9NmFWD4wDnb61d0BQh6v4WtutV1irDGCKEz7VDPHWpP+fK1Q==" saltValue="M3H30USKmUongPsju7+Wz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1850000</v>
      </c>
      <c r="C10" s="92">
        <v>0</v>
      </c>
      <c r="D10" s="92"/>
      <c r="E10" s="92">
        <f t="shared" ref="E10:E15" si="0">$B10      +$C10      +$D10</f>
        <v>1850000</v>
      </c>
      <c r="F10" s="93">
        <v>1850000</v>
      </c>
      <c r="G10" s="94">
        <v>1850000</v>
      </c>
      <c r="H10" s="93">
        <v>238000</v>
      </c>
      <c r="I10" s="94"/>
      <c r="J10" s="93">
        <v>285000</v>
      </c>
      <c r="K10" s="94">
        <v>1022482</v>
      </c>
      <c r="L10" s="93">
        <v>871000</v>
      </c>
      <c r="M10" s="94">
        <v>370625</v>
      </c>
      <c r="N10" s="93">
        <v>456000</v>
      </c>
      <c r="O10" s="94"/>
      <c r="P10" s="93">
        <f t="shared" ref="P10:P15" si="1">$H10      +$J10      +$L10      +$N10</f>
        <v>1850000</v>
      </c>
      <c r="Q10" s="94">
        <f t="shared" ref="Q10:Q15" si="2">$I10      +$K10      +$M10      +$O10</f>
        <v>1393107</v>
      </c>
      <c r="R10" s="48">
        <f t="shared" ref="R10:R15" si="3">IF(($L10      =0),0,((($N10      -$L10      )/$L10      )*100))</f>
        <v>-47.646383467278994</v>
      </c>
      <c r="S10" s="49">
        <f t="shared" ref="S10:S15" si="4">IF(($M10      =0),0,((($O10      -$M10      )/$M10      )*100))</f>
        <v>-100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75.303081081081075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1850000</v>
      </c>
      <c r="C15" s="95">
        <f>SUM(C9:C14)</f>
        <v>0</v>
      </c>
      <c r="D15" s="95"/>
      <c r="E15" s="95">
        <f t="shared" si="0"/>
        <v>1850000</v>
      </c>
      <c r="F15" s="96">
        <f t="shared" ref="F15:O15" si="7">SUM(F9:F14)</f>
        <v>1850000</v>
      </c>
      <c r="G15" s="97">
        <f t="shared" si="7"/>
        <v>1850000</v>
      </c>
      <c r="H15" s="96">
        <f t="shared" si="7"/>
        <v>238000</v>
      </c>
      <c r="I15" s="97">
        <f t="shared" si="7"/>
        <v>0</v>
      </c>
      <c r="J15" s="96">
        <f t="shared" si="7"/>
        <v>285000</v>
      </c>
      <c r="K15" s="97">
        <f t="shared" si="7"/>
        <v>1022482</v>
      </c>
      <c r="L15" s="96">
        <f t="shared" si="7"/>
        <v>871000</v>
      </c>
      <c r="M15" s="97">
        <f t="shared" si="7"/>
        <v>370625</v>
      </c>
      <c r="N15" s="96">
        <f t="shared" si="7"/>
        <v>456000</v>
      </c>
      <c r="O15" s="97">
        <f t="shared" si="7"/>
        <v>0</v>
      </c>
      <c r="P15" s="96">
        <f t="shared" si="1"/>
        <v>1850000</v>
      </c>
      <c r="Q15" s="97">
        <f t="shared" si="2"/>
        <v>1393107</v>
      </c>
      <c r="R15" s="52">
        <f t="shared" si="3"/>
        <v>-47.646383467278994</v>
      </c>
      <c r="S15" s="53">
        <f t="shared" si="4"/>
        <v>-100</v>
      </c>
      <c r="T15" s="52">
        <f>IF((SUM($E9:$E13))=0,0,(P15/(SUM($E9:$E13))*100))</f>
        <v>100</v>
      </c>
      <c r="U15" s="54">
        <f>IF((SUM($E9:$E13))=0,0,(Q15/(SUM($E9:$E13))*100))</f>
        <v>75.303081081081075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26000000</v>
      </c>
      <c r="C20" s="92">
        <v>0</v>
      </c>
      <c r="D20" s="92"/>
      <c r="E20" s="92">
        <f t="shared" si="8"/>
        <v>26000000</v>
      </c>
      <c r="F20" s="93">
        <v>26000000</v>
      </c>
      <c r="G20" s="94">
        <v>26000000</v>
      </c>
      <c r="H20" s="93"/>
      <c r="I20" s="94"/>
      <c r="J20" s="93"/>
      <c r="K20" s="94"/>
      <c r="L20" s="93">
        <v>17573000</v>
      </c>
      <c r="M20" s="94"/>
      <c r="N20" s="93">
        <v>4760000</v>
      </c>
      <c r="O20" s="94">
        <v>24215245</v>
      </c>
      <c r="P20" s="93">
        <f t="shared" si="9"/>
        <v>22333000</v>
      </c>
      <c r="Q20" s="94">
        <f t="shared" si="10"/>
        <v>24215245</v>
      </c>
      <c r="R20" s="48">
        <f t="shared" si="11"/>
        <v>-72.912991521083484</v>
      </c>
      <c r="S20" s="49">
        <f t="shared" si="12"/>
        <v>0</v>
      </c>
      <c r="T20" s="48">
        <f t="shared" si="13"/>
        <v>85.896153846153851</v>
      </c>
      <c r="U20" s="50">
        <f t="shared" si="14"/>
        <v>93.135557692307685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26000000</v>
      </c>
      <c r="C24" s="95">
        <f>SUM(C17:C23)</f>
        <v>0</v>
      </c>
      <c r="D24" s="95"/>
      <c r="E24" s="95">
        <f t="shared" si="8"/>
        <v>26000000</v>
      </c>
      <c r="F24" s="96">
        <f t="shared" ref="F24:O24" si="15">SUM(F17:F23)</f>
        <v>26000000</v>
      </c>
      <c r="G24" s="97">
        <f t="shared" si="15"/>
        <v>26000000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17573000</v>
      </c>
      <c r="M24" s="97">
        <f t="shared" si="15"/>
        <v>0</v>
      </c>
      <c r="N24" s="96">
        <f t="shared" si="15"/>
        <v>4760000</v>
      </c>
      <c r="O24" s="97">
        <f t="shared" si="15"/>
        <v>24215245</v>
      </c>
      <c r="P24" s="96">
        <f t="shared" si="9"/>
        <v>22333000</v>
      </c>
      <c r="Q24" s="97">
        <f t="shared" si="10"/>
        <v>24215245</v>
      </c>
      <c r="R24" s="52">
        <f t="shared" si="11"/>
        <v>-72.912991521083484</v>
      </c>
      <c r="S24" s="53">
        <f t="shared" si="12"/>
        <v>0</v>
      </c>
      <c r="T24" s="52">
        <f>IF(($E24-$E19-$E23)   =0,0,($P24   /($E24-$E19-$E23)   )*100)</f>
        <v>85.896153846153851</v>
      </c>
      <c r="U24" s="54">
        <f>IF(($E24-$E19-$E23)   =0,0,($Q24   /($E24-$E19-$E23)   )*100)</f>
        <v>93.135557692307685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2280000</v>
      </c>
      <c r="C32" s="92">
        <v>0</v>
      </c>
      <c r="D32" s="92"/>
      <c r="E32" s="92">
        <f>$B32      +$C32      +$D32</f>
        <v>2280000</v>
      </c>
      <c r="F32" s="93">
        <v>2280000</v>
      </c>
      <c r="G32" s="94">
        <v>2280000</v>
      </c>
      <c r="H32" s="93">
        <v>570000</v>
      </c>
      <c r="I32" s="94"/>
      <c r="J32" s="93">
        <v>570000</v>
      </c>
      <c r="K32" s="94">
        <v>1140000</v>
      </c>
      <c r="L32" s="93">
        <v>570000</v>
      </c>
      <c r="M32" s="94">
        <v>570000</v>
      </c>
      <c r="N32" s="93">
        <v>570000</v>
      </c>
      <c r="O32" s="94"/>
      <c r="P32" s="93">
        <f>$H32      +$J32      +$L32      +$N32</f>
        <v>2280000</v>
      </c>
      <c r="Q32" s="94">
        <f>$I32      +$K32      +$M32      +$O32</f>
        <v>1710000</v>
      </c>
      <c r="R32" s="48">
        <f>IF(($L32      =0),0,((($N32      -$L32      )/$L32      )*100))</f>
        <v>0</v>
      </c>
      <c r="S32" s="49">
        <f>IF(($M32      =0),0,((($O32      -$M32      )/$M32      )*100))</f>
        <v>-100</v>
      </c>
      <c r="T32" s="48">
        <f>IF(($E32      =0),0,(($P32      /$E32      )*100))</f>
        <v>100</v>
      </c>
      <c r="U32" s="50">
        <f>IF(($E32      =0),0,(($Q32      /$E32      )*100))</f>
        <v>75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2280000</v>
      </c>
      <c r="C33" s="95">
        <f>C32</f>
        <v>0</v>
      </c>
      <c r="D33" s="95"/>
      <c r="E33" s="95">
        <f>$B33      +$C33      +$D33</f>
        <v>2280000</v>
      </c>
      <c r="F33" s="96">
        <f t="shared" ref="F33:O33" si="17">F32</f>
        <v>2280000</v>
      </c>
      <c r="G33" s="97">
        <f t="shared" si="17"/>
        <v>2280000</v>
      </c>
      <c r="H33" s="96">
        <f t="shared" si="17"/>
        <v>570000</v>
      </c>
      <c r="I33" s="97">
        <f t="shared" si="17"/>
        <v>0</v>
      </c>
      <c r="J33" s="96">
        <f t="shared" si="17"/>
        <v>570000</v>
      </c>
      <c r="K33" s="97">
        <f t="shared" si="17"/>
        <v>1140000</v>
      </c>
      <c r="L33" s="96">
        <f t="shared" si="17"/>
        <v>570000</v>
      </c>
      <c r="M33" s="97">
        <f t="shared" si="17"/>
        <v>570000</v>
      </c>
      <c r="N33" s="96">
        <f t="shared" si="17"/>
        <v>570000</v>
      </c>
      <c r="O33" s="97">
        <f t="shared" si="17"/>
        <v>0</v>
      </c>
      <c r="P33" s="96">
        <f>$H33      +$J33      +$L33      +$N33</f>
        <v>2280000</v>
      </c>
      <c r="Q33" s="97">
        <f>$I33      +$K33      +$M33      +$O33</f>
        <v>1710000</v>
      </c>
      <c r="R33" s="52">
        <f>IF(($L33      =0),0,((($N33      -$L33      )/$L33      )*100))</f>
        <v>0</v>
      </c>
      <c r="S33" s="53">
        <f>IF(($M33      =0),0,((($O33      -$M33      )/$M33      )*100))</f>
        <v>-100</v>
      </c>
      <c r="T33" s="52">
        <f>IF($E33   =0,0,($P33   /$E33   )*100)</f>
        <v>100</v>
      </c>
      <c r="U33" s="54">
        <f>IF($E33   =0,0,($Q33   /$E33   )*100)</f>
        <v>75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11296000</v>
      </c>
      <c r="C35" s="92">
        <v>3000000</v>
      </c>
      <c r="D35" s="92"/>
      <c r="E35" s="92">
        <f t="shared" ref="E35:E40" si="18">$B35      +$C35      +$D35</f>
        <v>14296000</v>
      </c>
      <c r="F35" s="93">
        <v>14296000</v>
      </c>
      <c r="G35" s="94">
        <v>14296000</v>
      </c>
      <c r="H35" s="93"/>
      <c r="I35" s="94"/>
      <c r="J35" s="93"/>
      <c r="K35" s="94"/>
      <c r="L35" s="93"/>
      <c r="M35" s="94">
        <v>4237000</v>
      </c>
      <c r="N35" s="93">
        <v>11096000</v>
      </c>
      <c r="O35" s="94"/>
      <c r="P35" s="93">
        <f t="shared" ref="P35:P40" si="19">$H35      +$J35      +$L35      +$N35</f>
        <v>11096000</v>
      </c>
      <c r="Q35" s="94">
        <f t="shared" ref="Q35:Q40" si="20">$I35      +$K35      +$M35      +$O35</f>
        <v>4237000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-100</v>
      </c>
      <c r="T35" s="48">
        <f t="shared" ref="T35:T39" si="23">IF(($E35      =0),0,(($P35      /$E35      )*100))</f>
        <v>77.616116396194741</v>
      </c>
      <c r="U35" s="50">
        <f t="shared" ref="U35:U39" si="24">IF(($E35      =0),0,(($Q35      /$E35      )*100))</f>
        <v>29.637660884163402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11634000</v>
      </c>
      <c r="C36" s="92">
        <v>0</v>
      </c>
      <c r="D36" s="92"/>
      <c r="E36" s="92">
        <f t="shared" si="18"/>
        <v>11634000</v>
      </c>
      <c r="F36" s="93">
        <v>11634000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22930000</v>
      </c>
      <c r="C40" s="95">
        <f>SUM(C35:C39)</f>
        <v>3000000</v>
      </c>
      <c r="D40" s="95"/>
      <c r="E40" s="95">
        <f t="shared" si="18"/>
        <v>25930000</v>
      </c>
      <c r="F40" s="96">
        <f t="shared" ref="F40:O40" si="25">SUM(F35:F39)</f>
        <v>25930000</v>
      </c>
      <c r="G40" s="97">
        <f t="shared" si="25"/>
        <v>14296000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4237000</v>
      </c>
      <c r="N40" s="96">
        <f t="shared" si="25"/>
        <v>11096000</v>
      </c>
      <c r="O40" s="97">
        <f t="shared" si="25"/>
        <v>0</v>
      </c>
      <c r="P40" s="96">
        <f t="shared" si="19"/>
        <v>11096000</v>
      </c>
      <c r="Q40" s="97">
        <f t="shared" si="20"/>
        <v>4237000</v>
      </c>
      <c r="R40" s="52">
        <f t="shared" si="21"/>
        <v>0</v>
      </c>
      <c r="S40" s="53">
        <f t="shared" si="22"/>
        <v>-100</v>
      </c>
      <c r="T40" s="52">
        <f>IF((+$E35+$E38) =0,0,(P40   /(+$E35+$E38) )*100)</f>
        <v>77.616116396194741</v>
      </c>
      <c r="U40" s="54">
        <f>IF((+$E35+$E38) =0,0,(Q40   /(+$E35+$E38) )*100)</f>
        <v>29.637660884163402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53060000</v>
      </c>
      <c r="C67" s="104">
        <f>SUM(C9:C14,C17:C23,C26:C29,C32,C35:C39,C42:C52,C55:C58,C61:C65)</f>
        <v>3000000</v>
      </c>
      <c r="D67" s="104"/>
      <c r="E67" s="104">
        <f t="shared" si="35"/>
        <v>56060000</v>
      </c>
      <c r="F67" s="105">
        <f t="shared" ref="F67:O67" si="43">SUM(F9:F14,F17:F23,F26:F29,F32,F35:F39,F42:F52,F55:F58,F61:F65)</f>
        <v>56060000</v>
      </c>
      <c r="G67" s="106">
        <f t="shared" si="43"/>
        <v>44426000</v>
      </c>
      <c r="H67" s="105">
        <f t="shared" si="43"/>
        <v>808000</v>
      </c>
      <c r="I67" s="106">
        <f t="shared" si="43"/>
        <v>0</v>
      </c>
      <c r="J67" s="105">
        <f t="shared" si="43"/>
        <v>855000</v>
      </c>
      <c r="K67" s="106">
        <f t="shared" si="43"/>
        <v>2162482</v>
      </c>
      <c r="L67" s="105">
        <f t="shared" si="43"/>
        <v>19014000</v>
      </c>
      <c r="M67" s="106">
        <f t="shared" si="43"/>
        <v>5177625</v>
      </c>
      <c r="N67" s="105">
        <f t="shared" si="43"/>
        <v>16882000</v>
      </c>
      <c r="O67" s="106">
        <f t="shared" si="43"/>
        <v>24215245</v>
      </c>
      <c r="P67" s="105">
        <f t="shared" si="36"/>
        <v>37559000</v>
      </c>
      <c r="Q67" s="106">
        <f t="shared" si="37"/>
        <v>31555352</v>
      </c>
      <c r="R67" s="61">
        <f t="shared" si="38"/>
        <v>-11.212790575365521</v>
      </c>
      <c r="S67" s="62">
        <f t="shared" si="39"/>
        <v>367.69020545134111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84.542835276639806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71.029019042902803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94768000</v>
      </c>
      <c r="C69" s="92">
        <v>16000000</v>
      </c>
      <c r="D69" s="92"/>
      <c r="E69" s="92">
        <f>$B69      +$C69      +$D69</f>
        <v>110768000</v>
      </c>
      <c r="F69" s="93">
        <v>110768000</v>
      </c>
      <c r="G69" s="94">
        <v>110768000</v>
      </c>
      <c r="H69" s="93">
        <v>36009000</v>
      </c>
      <c r="I69" s="94"/>
      <c r="J69" s="93">
        <v>26971000</v>
      </c>
      <c r="K69" s="94"/>
      <c r="L69" s="93">
        <v>25971000</v>
      </c>
      <c r="M69" s="94">
        <v>89061327</v>
      </c>
      <c r="N69" s="93">
        <v>21815000</v>
      </c>
      <c r="O69" s="94"/>
      <c r="P69" s="93">
        <f>$H69      +$J69      +$L69      +$N69</f>
        <v>110766000</v>
      </c>
      <c r="Q69" s="94">
        <f>$I69      +$K69      +$M69      +$O69</f>
        <v>89061327</v>
      </c>
      <c r="R69" s="48">
        <f>IF(($L69      =0),0,((($N69      -$L69      )/$L69      )*100))</f>
        <v>-16.002464287089445</v>
      </c>
      <c r="S69" s="49">
        <f>IF(($M69      =0),0,((($O69      -$M69      )/$M69      )*100))</f>
        <v>-100</v>
      </c>
      <c r="T69" s="48">
        <f>IF(($E69      =0),0,(($P69      /$E69      )*100))</f>
        <v>99.99819442438249</v>
      </c>
      <c r="U69" s="50">
        <f>IF(($E69      =0),0,(($Q69      /$E69      )*100))</f>
        <v>80.403480247002747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94768000</v>
      </c>
      <c r="C70" s="101">
        <f>C69</f>
        <v>16000000</v>
      </c>
      <c r="D70" s="101"/>
      <c r="E70" s="101">
        <f>$B70      +$C70      +$D70</f>
        <v>110768000</v>
      </c>
      <c r="F70" s="102">
        <f t="shared" ref="F70:O70" si="44">F69</f>
        <v>110768000</v>
      </c>
      <c r="G70" s="103">
        <f t="shared" si="44"/>
        <v>110768000</v>
      </c>
      <c r="H70" s="102">
        <f t="shared" si="44"/>
        <v>36009000</v>
      </c>
      <c r="I70" s="103">
        <f t="shared" si="44"/>
        <v>0</v>
      </c>
      <c r="J70" s="102">
        <f t="shared" si="44"/>
        <v>26971000</v>
      </c>
      <c r="K70" s="103">
        <f t="shared" si="44"/>
        <v>0</v>
      </c>
      <c r="L70" s="102">
        <f t="shared" si="44"/>
        <v>25971000</v>
      </c>
      <c r="M70" s="103">
        <f t="shared" si="44"/>
        <v>89061327</v>
      </c>
      <c r="N70" s="102">
        <f t="shared" si="44"/>
        <v>21815000</v>
      </c>
      <c r="O70" s="103">
        <f t="shared" si="44"/>
        <v>0</v>
      </c>
      <c r="P70" s="102">
        <f>$H70      +$J70      +$L70      +$N70</f>
        <v>110766000</v>
      </c>
      <c r="Q70" s="103">
        <f>$I70      +$K70      +$M70      +$O70</f>
        <v>89061327</v>
      </c>
      <c r="R70" s="57">
        <f>IF(($L70      =0),0,((($N70      -$L70      )/$L70      )*100))</f>
        <v>-16.002464287089445</v>
      </c>
      <c r="S70" s="58">
        <f>IF(($M70      =0),0,((($O70      -$M70      )/$M70      )*100))</f>
        <v>-100</v>
      </c>
      <c r="T70" s="57">
        <f>IF($E70   =0,0,($P70   /$E70   )*100)</f>
        <v>99.99819442438249</v>
      </c>
      <c r="U70" s="59">
        <f>IF($E70   =0,0,($Q70   /$E70 )*100)</f>
        <v>80.403480247002747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94768000</v>
      </c>
      <c r="C71" s="104">
        <f>C69</f>
        <v>16000000</v>
      </c>
      <c r="D71" s="104"/>
      <c r="E71" s="104">
        <f>$B71      +$C71      +$D71</f>
        <v>110768000</v>
      </c>
      <c r="F71" s="105">
        <f t="shared" ref="F71:O71" si="45">F69</f>
        <v>110768000</v>
      </c>
      <c r="G71" s="106">
        <f t="shared" si="45"/>
        <v>110768000</v>
      </c>
      <c r="H71" s="105">
        <f t="shared" si="45"/>
        <v>36009000</v>
      </c>
      <c r="I71" s="106">
        <f t="shared" si="45"/>
        <v>0</v>
      </c>
      <c r="J71" s="105">
        <f t="shared" si="45"/>
        <v>26971000</v>
      </c>
      <c r="K71" s="106">
        <f t="shared" si="45"/>
        <v>0</v>
      </c>
      <c r="L71" s="105">
        <f t="shared" si="45"/>
        <v>25971000</v>
      </c>
      <c r="M71" s="106">
        <f t="shared" si="45"/>
        <v>89061327</v>
      </c>
      <c r="N71" s="105">
        <f t="shared" si="45"/>
        <v>21815000</v>
      </c>
      <c r="O71" s="106">
        <f t="shared" si="45"/>
        <v>0</v>
      </c>
      <c r="P71" s="105">
        <f>$H71      +$J71      +$L71      +$N71</f>
        <v>110766000</v>
      </c>
      <c r="Q71" s="106">
        <f>$I71      +$K71      +$M71      +$O71</f>
        <v>89061327</v>
      </c>
      <c r="R71" s="61">
        <f>IF(($L71      =0),0,((($N71      -$L71      )/$L71      )*100))</f>
        <v>-16.002464287089445</v>
      </c>
      <c r="S71" s="62">
        <f>IF(($M71      =0),0,((($O71      -$M71      )/$M71      )*100))</f>
        <v>-100</v>
      </c>
      <c r="T71" s="61">
        <f>IF($E71   =0,0,($P71   /$E71   )*100)</f>
        <v>99.99819442438249</v>
      </c>
      <c r="U71" s="65">
        <f>IF($E71   =0,0,($Q71   /$E71   )*100)</f>
        <v>80.403480247002747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147828000</v>
      </c>
      <c r="C72" s="104">
        <f>SUM(C9:C14,C17:C23,C26:C29,C32,C35:C39,C42:C52,C55:C58,C61:C65,C69)</f>
        <v>19000000</v>
      </c>
      <c r="D72" s="104"/>
      <c r="E72" s="104">
        <f>$B72      +$C72      +$D72</f>
        <v>166828000</v>
      </c>
      <c r="F72" s="105">
        <f t="shared" ref="F72:O72" si="46">SUM(F9:F14,F17:F23,F26:F29,F32,F35:F39,F42:F52,F55:F58,F61:F65,F69)</f>
        <v>166828000</v>
      </c>
      <c r="G72" s="106">
        <f t="shared" si="46"/>
        <v>155194000</v>
      </c>
      <c r="H72" s="105">
        <f t="shared" si="46"/>
        <v>36817000</v>
      </c>
      <c r="I72" s="106">
        <f t="shared" si="46"/>
        <v>0</v>
      </c>
      <c r="J72" s="105">
        <f t="shared" si="46"/>
        <v>27826000</v>
      </c>
      <c r="K72" s="106">
        <f t="shared" si="46"/>
        <v>2162482</v>
      </c>
      <c r="L72" s="105">
        <f t="shared" si="46"/>
        <v>44985000</v>
      </c>
      <c r="M72" s="106">
        <f t="shared" si="46"/>
        <v>94238952</v>
      </c>
      <c r="N72" s="105">
        <f t="shared" si="46"/>
        <v>38697000</v>
      </c>
      <c r="O72" s="106">
        <f t="shared" si="46"/>
        <v>24215245</v>
      </c>
      <c r="P72" s="105">
        <f>$H72      +$J72      +$L72      +$N72</f>
        <v>148325000</v>
      </c>
      <c r="Q72" s="106">
        <f>$I72      +$K72      +$M72      +$O72</f>
        <v>120616679</v>
      </c>
      <c r="R72" s="61">
        <f>IF(($L72      =0),0,((($N72      -$L72      )/$L72      )*100))</f>
        <v>-13.977992664221405</v>
      </c>
      <c r="S72" s="62">
        <f>IF(($M72      =0),0,((($O72      -$M72      )/$M72      )*100))</f>
        <v>-74.304420320803231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95.57392682706805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77.719936982099824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1iXERHr71bRU4kqYfeF8KysnDqWdoJG2TwwpI3/6vB1qneN5z+VzFFQKXHPztu4Mmh3ygNzwr+VjPtOzlvHHA==" saltValue="y9PhwxR7DfkXMPBVvinhk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2450000</v>
      </c>
      <c r="C10" s="92">
        <v>0</v>
      </c>
      <c r="D10" s="92"/>
      <c r="E10" s="92">
        <f t="shared" ref="E10:E15" si="0">$B10      +$C10      +$D10</f>
        <v>2450000</v>
      </c>
      <c r="F10" s="93">
        <v>2450000</v>
      </c>
      <c r="G10" s="94">
        <v>2450000</v>
      </c>
      <c r="H10" s="93">
        <v>841000</v>
      </c>
      <c r="I10" s="94"/>
      <c r="J10" s="93">
        <v>679000</v>
      </c>
      <c r="K10" s="94"/>
      <c r="L10" s="93">
        <v>198000</v>
      </c>
      <c r="M10" s="94"/>
      <c r="N10" s="93">
        <v>674000</v>
      </c>
      <c r="O10" s="94"/>
      <c r="P10" s="93">
        <f t="shared" ref="P10:P15" si="1">$H10      +$J10      +$L10      +$N10</f>
        <v>2392000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240.40404040404039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97.632653061224488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2450000</v>
      </c>
      <c r="C15" s="95">
        <f>SUM(C9:C14)</f>
        <v>0</v>
      </c>
      <c r="D15" s="95"/>
      <c r="E15" s="95">
        <f t="shared" si="0"/>
        <v>2450000</v>
      </c>
      <c r="F15" s="96">
        <f t="shared" ref="F15:O15" si="7">SUM(F9:F14)</f>
        <v>2450000</v>
      </c>
      <c r="G15" s="97">
        <f t="shared" si="7"/>
        <v>2450000</v>
      </c>
      <c r="H15" s="96">
        <f t="shared" si="7"/>
        <v>841000</v>
      </c>
      <c r="I15" s="97">
        <f t="shared" si="7"/>
        <v>0</v>
      </c>
      <c r="J15" s="96">
        <f t="shared" si="7"/>
        <v>679000</v>
      </c>
      <c r="K15" s="97">
        <f t="shared" si="7"/>
        <v>0</v>
      </c>
      <c r="L15" s="96">
        <f t="shared" si="7"/>
        <v>198000</v>
      </c>
      <c r="M15" s="97">
        <f t="shared" si="7"/>
        <v>0</v>
      </c>
      <c r="N15" s="96">
        <f t="shared" si="7"/>
        <v>674000</v>
      </c>
      <c r="O15" s="97">
        <f t="shared" si="7"/>
        <v>0</v>
      </c>
      <c r="P15" s="96">
        <f t="shared" si="1"/>
        <v>2392000</v>
      </c>
      <c r="Q15" s="97">
        <f t="shared" si="2"/>
        <v>0</v>
      </c>
      <c r="R15" s="52">
        <f t="shared" si="3"/>
        <v>240.40404040404039</v>
      </c>
      <c r="S15" s="53">
        <f t="shared" si="4"/>
        <v>0</v>
      </c>
      <c r="T15" s="52">
        <f>IF((SUM($E9:$E13))=0,0,(P15/(SUM($E9:$E13))*100))</f>
        <v>97.632653061224488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26000000</v>
      </c>
      <c r="C20" s="92">
        <v>0</v>
      </c>
      <c r="D20" s="92"/>
      <c r="E20" s="92">
        <f t="shared" si="8"/>
        <v>26000000</v>
      </c>
      <c r="F20" s="93">
        <v>26000000</v>
      </c>
      <c r="G20" s="94">
        <v>26000000</v>
      </c>
      <c r="H20" s="93"/>
      <c r="I20" s="94"/>
      <c r="J20" s="93">
        <v>13733000</v>
      </c>
      <c r="K20" s="94"/>
      <c r="L20" s="93">
        <v>12265000</v>
      </c>
      <c r="M20" s="94"/>
      <c r="N20" s="93"/>
      <c r="O20" s="94"/>
      <c r="P20" s="93">
        <f t="shared" si="9"/>
        <v>25998000</v>
      </c>
      <c r="Q20" s="94">
        <f t="shared" si="10"/>
        <v>0</v>
      </c>
      <c r="R20" s="48">
        <f t="shared" si="11"/>
        <v>-100</v>
      </c>
      <c r="S20" s="49">
        <f t="shared" si="12"/>
        <v>0</v>
      </c>
      <c r="T20" s="48">
        <f t="shared" si="13"/>
        <v>99.992307692307691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26000000</v>
      </c>
      <c r="C24" s="95">
        <f>SUM(C17:C23)</f>
        <v>0</v>
      </c>
      <c r="D24" s="95"/>
      <c r="E24" s="95">
        <f t="shared" si="8"/>
        <v>26000000</v>
      </c>
      <c r="F24" s="96">
        <f t="shared" ref="F24:O24" si="15">SUM(F17:F23)</f>
        <v>26000000</v>
      </c>
      <c r="G24" s="97">
        <f t="shared" si="15"/>
        <v>26000000</v>
      </c>
      <c r="H24" s="96">
        <f t="shared" si="15"/>
        <v>0</v>
      </c>
      <c r="I24" s="97">
        <f t="shared" si="15"/>
        <v>0</v>
      </c>
      <c r="J24" s="96">
        <f t="shared" si="15"/>
        <v>13733000</v>
      </c>
      <c r="K24" s="97">
        <f t="shared" si="15"/>
        <v>0</v>
      </c>
      <c r="L24" s="96">
        <f t="shared" si="15"/>
        <v>12265000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25998000</v>
      </c>
      <c r="Q24" s="97">
        <f t="shared" si="10"/>
        <v>0</v>
      </c>
      <c r="R24" s="52">
        <f t="shared" si="11"/>
        <v>-100</v>
      </c>
      <c r="S24" s="53">
        <f t="shared" si="12"/>
        <v>0</v>
      </c>
      <c r="T24" s="52">
        <f>IF(($E24-$E19-$E23)   =0,0,($P24   /($E24-$E19-$E23)   )*100)</f>
        <v>99.992307692307691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1784000</v>
      </c>
      <c r="C32" s="92">
        <v>0</v>
      </c>
      <c r="D32" s="92"/>
      <c r="E32" s="92">
        <f>$B32      +$C32      +$D32</f>
        <v>1784000</v>
      </c>
      <c r="F32" s="93">
        <v>1784000</v>
      </c>
      <c r="G32" s="94">
        <v>1784000</v>
      </c>
      <c r="H32" s="93">
        <v>469000</v>
      </c>
      <c r="I32" s="94"/>
      <c r="J32" s="93">
        <v>634000</v>
      </c>
      <c r="K32" s="94"/>
      <c r="L32" s="93">
        <v>524000</v>
      </c>
      <c r="M32" s="94"/>
      <c r="N32" s="93"/>
      <c r="O32" s="94"/>
      <c r="P32" s="93">
        <f>$H32      +$J32      +$L32      +$N32</f>
        <v>1627000</v>
      </c>
      <c r="Q32" s="94">
        <f>$I32      +$K32      +$M32      +$O32</f>
        <v>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91.199551569506738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1784000</v>
      </c>
      <c r="C33" s="95">
        <f>C32</f>
        <v>0</v>
      </c>
      <c r="D33" s="95"/>
      <c r="E33" s="95">
        <f>$B33      +$C33      +$D33</f>
        <v>1784000</v>
      </c>
      <c r="F33" s="96">
        <f t="shared" ref="F33:O33" si="17">F32</f>
        <v>1784000</v>
      </c>
      <c r="G33" s="97">
        <f t="shared" si="17"/>
        <v>1784000</v>
      </c>
      <c r="H33" s="96">
        <f t="shared" si="17"/>
        <v>469000</v>
      </c>
      <c r="I33" s="97">
        <f t="shared" si="17"/>
        <v>0</v>
      </c>
      <c r="J33" s="96">
        <f t="shared" si="17"/>
        <v>634000</v>
      </c>
      <c r="K33" s="97">
        <f t="shared" si="17"/>
        <v>0</v>
      </c>
      <c r="L33" s="96">
        <f t="shared" si="17"/>
        <v>524000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1627000</v>
      </c>
      <c r="Q33" s="97">
        <f>$I33      +$K33      +$M33      +$O33</f>
        <v>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91.199551569506738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15000000</v>
      </c>
      <c r="C35" s="92">
        <v>0</v>
      </c>
      <c r="D35" s="92"/>
      <c r="E35" s="92">
        <f t="shared" ref="E35:E40" si="18">$B35      +$C35      +$D35</f>
        <v>15000000</v>
      </c>
      <c r="F35" s="93">
        <v>15000000</v>
      </c>
      <c r="G35" s="94">
        <v>15000000</v>
      </c>
      <c r="H35" s="93"/>
      <c r="I35" s="94"/>
      <c r="J35" s="93">
        <v>2864000</v>
      </c>
      <c r="K35" s="94"/>
      <c r="L35" s="93">
        <v>4407000</v>
      </c>
      <c r="M35" s="94"/>
      <c r="N35" s="93">
        <v>4946000</v>
      </c>
      <c r="O35" s="94"/>
      <c r="P35" s="93">
        <f t="shared" ref="P35:P40" si="19">$H35      +$J35      +$L35      +$N35</f>
        <v>12217000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12.230542319037895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81.446666666666673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20743000</v>
      </c>
      <c r="C36" s="92">
        <v>0</v>
      </c>
      <c r="D36" s="92"/>
      <c r="E36" s="92">
        <f t="shared" si="18"/>
        <v>20743000</v>
      </c>
      <c r="F36" s="93">
        <v>20743000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35743000</v>
      </c>
      <c r="C40" s="95">
        <f>SUM(C35:C39)</f>
        <v>0</v>
      </c>
      <c r="D40" s="95"/>
      <c r="E40" s="95">
        <f t="shared" si="18"/>
        <v>35743000</v>
      </c>
      <c r="F40" s="96">
        <f t="shared" ref="F40:O40" si="25">SUM(F35:F39)</f>
        <v>35743000</v>
      </c>
      <c r="G40" s="97">
        <f t="shared" si="25"/>
        <v>15000000</v>
      </c>
      <c r="H40" s="96">
        <f t="shared" si="25"/>
        <v>0</v>
      </c>
      <c r="I40" s="97">
        <f t="shared" si="25"/>
        <v>0</v>
      </c>
      <c r="J40" s="96">
        <f t="shared" si="25"/>
        <v>2864000</v>
      </c>
      <c r="K40" s="97">
        <f t="shared" si="25"/>
        <v>0</v>
      </c>
      <c r="L40" s="96">
        <f t="shared" si="25"/>
        <v>4407000</v>
      </c>
      <c r="M40" s="97">
        <f t="shared" si="25"/>
        <v>0</v>
      </c>
      <c r="N40" s="96">
        <f t="shared" si="25"/>
        <v>4946000</v>
      </c>
      <c r="O40" s="97">
        <f t="shared" si="25"/>
        <v>0</v>
      </c>
      <c r="P40" s="96">
        <f t="shared" si="19"/>
        <v>12217000</v>
      </c>
      <c r="Q40" s="97">
        <f t="shared" si="20"/>
        <v>0</v>
      </c>
      <c r="R40" s="52">
        <f t="shared" si="21"/>
        <v>12.230542319037895</v>
      </c>
      <c r="S40" s="53">
        <f t="shared" si="22"/>
        <v>0</v>
      </c>
      <c r="T40" s="52">
        <f>IF((+$E35+$E38) =0,0,(P40   /(+$E35+$E38) )*100)</f>
        <v>81.446666666666673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65977000</v>
      </c>
      <c r="C67" s="104">
        <f>SUM(C9:C14,C17:C23,C26:C29,C32,C35:C39,C42:C52,C55:C58,C61:C65)</f>
        <v>0</v>
      </c>
      <c r="D67" s="104"/>
      <c r="E67" s="104">
        <f t="shared" si="35"/>
        <v>65977000</v>
      </c>
      <c r="F67" s="105">
        <f t="shared" ref="F67:O67" si="43">SUM(F9:F14,F17:F23,F26:F29,F32,F35:F39,F42:F52,F55:F58,F61:F65)</f>
        <v>65977000</v>
      </c>
      <c r="G67" s="106">
        <f t="shared" si="43"/>
        <v>45234000</v>
      </c>
      <c r="H67" s="105">
        <f t="shared" si="43"/>
        <v>1310000</v>
      </c>
      <c r="I67" s="106">
        <f t="shared" si="43"/>
        <v>0</v>
      </c>
      <c r="J67" s="105">
        <f t="shared" si="43"/>
        <v>17910000</v>
      </c>
      <c r="K67" s="106">
        <f t="shared" si="43"/>
        <v>0</v>
      </c>
      <c r="L67" s="105">
        <f t="shared" si="43"/>
        <v>17394000</v>
      </c>
      <c r="M67" s="106">
        <f t="shared" si="43"/>
        <v>0</v>
      </c>
      <c r="N67" s="105">
        <f t="shared" si="43"/>
        <v>5620000</v>
      </c>
      <c r="O67" s="106">
        <f t="shared" si="43"/>
        <v>0</v>
      </c>
      <c r="P67" s="105">
        <f t="shared" si="36"/>
        <v>42234000</v>
      </c>
      <c r="Q67" s="106">
        <f t="shared" si="37"/>
        <v>0</v>
      </c>
      <c r="R67" s="61">
        <f t="shared" si="38"/>
        <v>-67.690008048752446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93.367820665870809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86758000</v>
      </c>
      <c r="C69" s="92">
        <v>28000000</v>
      </c>
      <c r="D69" s="92"/>
      <c r="E69" s="92">
        <f>$B69      +$C69      +$D69</f>
        <v>114758000</v>
      </c>
      <c r="F69" s="93">
        <v>114758000</v>
      </c>
      <c r="G69" s="94">
        <v>114758000</v>
      </c>
      <c r="H69" s="93">
        <v>36230000</v>
      </c>
      <c r="I69" s="94"/>
      <c r="J69" s="93">
        <v>42252000</v>
      </c>
      <c r="K69" s="94"/>
      <c r="L69" s="93">
        <v>26800000</v>
      </c>
      <c r="M69" s="94"/>
      <c r="N69" s="93">
        <v>8073000</v>
      </c>
      <c r="O69" s="94"/>
      <c r="P69" s="93">
        <f>$H69      +$J69      +$L69      +$N69</f>
        <v>113355000</v>
      </c>
      <c r="Q69" s="94">
        <f>$I69      +$K69      +$M69      +$O69</f>
        <v>0</v>
      </c>
      <c r="R69" s="48">
        <f>IF(($L69      =0),0,((($N69      -$L69      )/$L69      )*100))</f>
        <v>-69.876865671641781</v>
      </c>
      <c r="S69" s="49">
        <f>IF(($M69      =0),0,((($O69      -$M69      )/$M69      )*100))</f>
        <v>0</v>
      </c>
      <c r="T69" s="48">
        <f>IF(($E69      =0),0,(($P69      /$E69      )*100))</f>
        <v>98.777427281758136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86758000</v>
      </c>
      <c r="C70" s="101">
        <f>C69</f>
        <v>28000000</v>
      </c>
      <c r="D70" s="101"/>
      <c r="E70" s="101">
        <f>$B70      +$C70      +$D70</f>
        <v>114758000</v>
      </c>
      <c r="F70" s="102">
        <f t="shared" ref="F70:O70" si="44">F69</f>
        <v>114758000</v>
      </c>
      <c r="G70" s="103">
        <f t="shared" si="44"/>
        <v>114758000</v>
      </c>
      <c r="H70" s="102">
        <f t="shared" si="44"/>
        <v>36230000</v>
      </c>
      <c r="I70" s="103">
        <f t="shared" si="44"/>
        <v>0</v>
      </c>
      <c r="J70" s="102">
        <f t="shared" si="44"/>
        <v>42252000</v>
      </c>
      <c r="K70" s="103">
        <f t="shared" si="44"/>
        <v>0</v>
      </c>
      <c r="L70" s="102">
        <f t="shared" si="44"/>
        <v>26800000</v>
      </c>
      <c r="M70" s="103">
        <f t="shared" si="44"/>
        <v>0</v>
      </c>
      <c r="N70" s="102">
        <f t="shared" si="44"/>
        <v>8073000</v>
      </c>
      <c r="O70" s="103">
        <f t="shared" si="44"/>
        <v>0</v>
      </c>
      <c r="P70" s="102">
        <f>$H70      +$J70      +$L70      +$N70</f>
        <v>113355000</v>
      </c>
      <c r="Q70" s="103">
        <f>$I70      +$K70      +$M70      +$O70</f>
        <v>0</v>
      </c>
      <c r="R70" s="57">
        <f>IF(($L70      =0),0,((($N70      -$L70      )/$L70      )*100))</f>
        <v>-69.876865671641781</v>
      </c>
      <c r="S70" s="58">
        <f>IF(($M70      =0),0,((($O70      -$M70      )/$M70      )*100))</f>
        <v>0</v>
      </c>
      <c r="T70" s="57">
        <f>IF($E70   =0,0,($P70   /$E70   )*100)</f>
        <v>98.777427281758136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86758000</v>
      </c>
      <c r="C71" s="104">
        <f>C69</f>
        <v>28000000</v>
      </c>
      <c r="D71" s="104"/>
      <c r="E71" s="104">
        <f>$B71      +$C71      +$D71</f>
        <v>114758000</v>
      </c>
      <c r="F71" s="105">
        <f t="shared" ref="F71:O71" si="45">F69</f>
        <v>114758000</v>
      </c>
      <c r="G71" s="106">
        <f t="shared" si="45"/>
        <v>114758000</v>
      </c>
      <c r="H71" s="105">
        <f t="shared" si="45"/>
        <v>36230000</v>
      </c>
      <c r="I71" s="106">
        <f t="shared" si="45"/>
        <v>0</v>
      </c>
      <c r="J71" s="105">
        <f t="shared" si="45"/>
        <v>42252000</v>
      </c>
      <c r="K71" s="106">
        <f t="shared" si="45"/>
        <v>0</v>
      </c>
      <c r="L71" s="105">
        <f t="shared" si="45"/>
        <v>26800000</v>
      </c>
      <c r="M71" s="106">
        <f t="shared" si="45"/>
        <v>0</v>
      </c>
      <c r="N71" s="105">
        <f t="shared" si="45"/>
        <v>8073000</v>
      </c>
      <c r="O71" s="106">
        <f t="shared" si="45"/>
        <v>0</v>
      </c>
      <c r="P71" s="105">
        <f>$H71      +$J71      +$L71      +$N71</f>
        <v>113355000</v>
      </c>
      <c r="Q71" s="106">
        <f>$I71      +$K71      +$M71      +$O71</f>
        <v>0</v>
      </c>
      <c r="R71" s="61">
        <f>IF(($L71      =0),0,((($N71      -$L71      )/$L71      )*100))</f>
        <v>-69.876865671641781</v>
      </c>
      <c r="S71" s="62">
        <f>IF(($M71      =0),0,((($O71      -$M71      )/$M71      )*100))</f>
        <v>0</v>
      </c>
      <c r="T71" s="61">
        <f>IF($E71   =0,0,($P71   /$E71   )*100)</f>
        <v>98.777427281758136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152735000</v>
      </c>
      <c r="C72" s="104">
        <f>SUM(C9:C14,C17:C23,C26:C29,C32,C35:C39,C42:C52,C55:C58,C61:C65,C69)</f>
        <v>28000000</v>
      </c>
      <c r="D72" s="104"/>
      <c r="E72" s="104">
        <f>$B72      +$C72      +$D72</f>
        <v>180735000</v>
      </c>
      <c r="F72" s="105">
        <f t="shared" ref="F72:O72" si="46">SUM(F9:F14,F17:F23,F26:F29,F32,F35:F39,F42:F52,F55:F58,F61:F65,F69)</f>
        <v>180735000</v>
      </c>
      <c r="G72" s="106">
        <f t="shared" si="46"/>
        <v>159992000</v>
      </c>
      <c r="H72" s="105">
        <f t="shared" si="46"/>
        <v>37540000</v>
      </c>
      <c r="I72" s="106">
        <f t="shared" si="46"/>
        <v>0</v>
      </c>
      <c r="J72" s="105">
        <f t="shared" si="46"/>
        <v>60162000</v>
      </c>
      <c r="K72" s="106">
        <f t="shared" si="46"/>
        <v>0</v>
      </c>
      <c r="L72" s="105">
        <f t="shared" si="46"/>
        <v>44194000</v>
      </c>
      <c r="M72" s="106">
        <f t="shared" si="46"/>
        <v>0</v>
      </c>
      <c r="N72" s="105">
        <f t="shared" si="46"/>
        <v>13693000</v>
      </c>
      <c r="O72" s="106">
        <f t="shared" si="46"/>
        <v>0</v>
      </c>
      <c r="P72" s="105">
        <f>$H72      +$J72      +$L72      +$N72</f>
        <v>155589000</v>
      </c>
      <c r="Q72" s="106">
        <f>$I72      +$K72      +$M72      +$O72</f>
        <v>0</v>
      </c>
      <c r="R72" s="61">
        <f>IF(($L72      =0),0,((($N72      -$L72      )/$L72      )*100))</f>
        <v>-69.016156039281356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97.247987399369975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D0FdksQO8Y3K1wSnxtCkk4gjChn08W8W27CKPTDl/QpS6gMIK+zteS84rb0P1LOomC4x2KzajtYpuqts1O57A==" saltValue="20+PQg00ZhFVGYVxdWIFd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2400000</v>
      </c>
      <c r="C10" s="92">
        <v>0</v>
      </c>
      <c r="D10" s="92"/>
      <c r="E10" s="92">
        <f t="shared" ref="E10:E15" si="0">$B10      +$C10      +$D10</f>
        <v>2400000</v>
      </c>
      <c r="F10" s="93">
        <v>2400000</v>
      </c>
      <c r="G10" s="94">
        <v>2400000</v>
      </c>
      <c r="H10" s="93"/>
      <c r="I10" s="94"/>
      <c r="J10" s="93">
        <v>138000</v>
      </c>
      <c r="K10" s="94">
        <v>1362112</v>
      </c>
      <c r="L10" s="93">
        <v>1098000</v>
      </c>
      <c r="M10" s="94">
        <v>150968</v>
      </c>
      <c r="N10" s="93">
        <v>756000</v>
      </c>
      <c r="O10" s="94">
        <v>886920</v>
      </c>
      <c r="P10" s="93">
        <f t="shared" ref="P10:P15" si="1">$H10      +$J10      +$L10      +$N10</f>
        <v>1992000</v>
      </c>
      <c r="Q10" s="94">
        <f t="shared" ref="Q10:Q15" si="2">$I10      +$K10      +$M10      +$O10</f>
        <v>2400000</v>
      </c>
      <c r="R10" s="48">
        <f t="shared" ref="R10:R15" si="3">IF(($L10      =0),0,((($N10      -$L10      )/$L10      )*100))</f>
        <v>-31.147540983606557</v>
      </c>
      <c r="S10" s="49">
        <f t="shared" ref="S10:S15" si="4">IF(($M10      =0),0,((($O10      -$M10      )/$M10      )*100))</f>
        <v>487.48873933548833</v>
      </c>
      <c r="T10" s="48">
        <f t="shared" ref="T10:T14" si="5">IF(($E10      =0),0,(($P10      /$E10      )*100))</f>
        <v>83</v>
      </c>
      <c r="U10" s="50">
        <f t="shared" ref="U10:U14" si="6">IF(($E10      =0),0,(($Q10      /$E10      )*100))</f>
        <v>100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2400000</v>
      </c>
      <c r="C15" s="95">
        <f>SUM(C9:C14)</f>
        <v>0</v>
      </c>
      <c r="D15" s="95"/>
      <c r="E15" s="95">
        <f t="shared" si="0"/>
        <v>2400000</v>
      </c>
      <c r="F15" s="96">
        <f t="shared" ref="F15:O15" si="7">SUM(F9:F14)</f>
        <v>2400000</v>
      </c>
      <c r="G15" s="97">
        <f t="shared" si="7"/>
        <v>2400000</v>
      </c>
      <c r="H15" s="96">
        <f t="shared" si="7"/>
        <v>0</v>
      </c>
      <c r="I15" s="97">
        <f t="shared" si="7"/>
        <v>0</v>
      </c>
      <c r="J15" s="96">
        <f t="shared" si="7"/>
        <v>138000</v>
      </c>
      <c r="K15" s="97">
        <f t="shared" si="7"/>
        <v>1362112</v>
      </c>
      <c r="L15" s="96">
        <f t="shared" si="7"/>
        <v>1098000</v>
      </c>
      <c r="M15" s="97">
        <f t="shared" si="7"/>
        <v>150968</v>
      </c>
      <c r="N15" s="96">
        <f t="shared" si="7"/>
        <v>756000</v>
      </c>
      <c r="O15" s="97">
        <f t="shared" si="7"/>
        <v>886920</v>
      </c>
      <c r="P15" s="96">
        <f t="shared" si="1"/>
        <v>1992000</v>
      </c>
      <c r="Q15" s="97">
        <f t="shared" si="2"/>
        <v>2400000</v>
      </c>
      <c r="R15" s="52">
        <f t="shared" si="3"/>
        <v>-31.147540983606557</v>
      </c>
      <c r="S15" s="53">
        <f t="shared" si="4"/>
        <v>487.48873933548833</v>
      </c>
      <c r="T15" s="52">
        <f>IF((SUM($E9:$E13))=0,0,(P15/(SUM($E9:$E13))*100))</f>
        <v>83</v>
      </c>
      <c r="U15" s="54">
        <f>IF((SUM($E9:$E13))=0,0,(Q15/(SUM($E9:$E13))*100))</f>
        <v>100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12900000</v>
      </c>
      <c r="C20" s="92">
        <v>0</v>
      </c>
      <c r="D20" s="92"/>
      <c r="E20" s="92">
        <f t="shared" si="8"/>
        <v>12900000</v>
      </c>
      <c r="F20" s="93">
        <v>12900000</v>
      </c>
      <c r="G20" s="94">
        <v>12900000</v>
      </c>
      <c r="H20" s="93"/>
      <c r="I20" s="94"/>
      <c r="J20" s="93"/>
      <c r="K20" s="94"/>
      <c r="L20" s="93">
        <v>8714000</v>
      </c>
      <c r="M20" s="94">
        <v>12817671</v>
      </c>
      <c r="N20" s="93">
        <v>6885000</v>
      </c>
      <c r="O20" s="94">
        <v>60584</v>
      </c>
      <c r="P20" s="93">
        <f t="shared" si="9"/>
        <v>15599000</v>
      </c>
      <c r="Q20" s="94">
        <f t="shared" si="10"/>
        <v>12878255</v>
      </c>
      <c r="R20" s="48">
        <f t="shared" si="11"/>
        <v>-20.989212761074132</v>
      </c>
      <c r="S20" s="49">
        <f t="shared" si="12"/>
        <v>-99.527340029245565</v>
      </c>
      <c r="T20" s="48">
        <f t="shared" si="13"/>
        <v>120.92248062015504</v>
      </c>
      <c r="U20" s="50">
        <f t="shared" si="14"/>
        <v>99.831434108527134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12900000</v>
      </c>
      <c r="C24" s="95">
        <f>SUM(C17:C23)</f>
        <v>0</v>
      </c>
      <c r="D24" s="95"/>
      <c r="E24" s="95">
        <f t="shared" si="8"/>
        <v>12900000</v>
      </c>
      <c r="F24" s="96">
        <f t="shared" ref="F24:O24" si="15">SUM(F17:F23)</f>
        <v>12900000</v>
      </c>
      <c r="G24" s="97">
        <f t="shared" si="15"/>
        <v>12900000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8714000</v>
      </c>
      <c r="M24" s="97">
        <f t="shared" si="15"/>
        <v>12817671</v>
      </c>
      <c r="N24" s="96">
        <f t="shared" si="15"/>
        <v>6885000</v>
      </c>
      <c r="O24" s="97">
        <f t="shared" si="15"/>
        <v>60584</v>
      </c>
      <c r="P24" s="96">
        <f t="shared" si="9"/>
        <v>15599000</v>
      </c>
      <c r="Q24" s="97">
        <f t="shared" si="10"/>
        <v>12878255</v>
      </c>
      <c r="R24" s="52">
        <f t="shared" si="11"/>
        <v>-20.989212761074132</v>
      </c>
      <c r="S24" s="53">
        <f t="shared" si="12"/>
        <v>-99.527340029245565</v>
      </c>
      <c r="T24" s="52">
        <f>IF(($E24-$E19-$E23)   =0,0,($P24   /($E24-$E19-$E23)   )*100)</f>
        <v>120.92248062015504</v>
      </c>
      <c r="U24" s="54">
        <f>IF(($E24-$E19-$E23)   =0,0,($Q24   /($E24-$E19-$E23)   )*100)</f>
        <v>99.831434108527134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1266000</v>
      </c>
      <c r="C32" s="92">
        <v>0</v>
      </c>
      <c r="D32" s="92"/>
      <c r="E32" s="92">
        <f>$B32      +$C32      +$D32</f>
        <v>1266000</v>
      </c>
      <c r="F32" s="93">
        <v>1266000</v>
      </c>
      <c r="G32" s="94">
        <v>1266000</v>
      </c>
      <c r="H32" s="93">
        <v>742000</v>
      </c>
      <c r="I32" s="94"/>
      <c r="J32" s="93">
        <v>524000</v>
      </c>
      <c r="K32" s="94">
        <v>886000</v>
      </c>
      <c r="L32" s="93"/>
      <c r="M32" s="94">
        <v>265418</v>
      </c>
      <c r="N32" s="93"/>
      <c r="O32" s="94">
        <v>114583</v>
      </c>
      <c r="P32" s="93">
        <f>$H32      +$J32      +$L32      +$N32</f>
        <v>1266000</v>
      </c>
      <c r="Q32" s="94">
        <f>$I32      +$K32      +$M32      +$O32</f>
        <v>1266001</v>
      </c>
      <c r="R32" s="48">
        <f>IF(($L32      =0),0,((($N32      -$L32      )/$L32      )*100))</f>
        <v>0</v>
      </c>
      <c r="S32" s="49">
        <f>IF(($M32      =0),0,((($O32      -$M32      )/$M32      )*100))</f>
        <v>-56.829227859451883</v>
      </c>
      <c r="T32" s="48">
        <f>IF(($E32      =0),0,(($P32      /$E32      )*100))</f>
        <v>100</v>
      </c>
      <c r="U32" s="50">
        <f>IF(($E32      =0),0,(($Q32      /$E32      )*100))</f>
        <v>100.00007898894154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1266000</v>
      </c>
      <c r="C33" s="95">
        <f>C32</f>
        <v>0</v>
      </c>
      <c r="D33" s="95"/>
      <c r="E33" s="95">
        <f>$B33      +$C33      +$D33</f>
        <v>1266000</v>
      </c>
      <c r="F33" s="96">
        <f t="shared" ref="F33:O33" si="17">F32</f>
        <v>1266000</v>
      </c>
      <c r="G33" s="97">
        <f t="shared" si="17"/>
        <v>1266000</v>
      </c>
      <c r="H33" s="96">
        <f t="shared" si="17"/>
        <v>742000</v>
      </c>
      <c r="I33" s="97">
        <f t="shared" si="17"/>
        <v>0</v>
      </c>
      <c r="J33" s="96">
        <f t="shared" si="17"/>
        <v>524000</v>
      </c>
      <c r="K33" s="97">
        <f t="shared" si="17"/>
        <v>886000</v>
      </c>
      <c r="L33" s="96">
        <f t="shared" si="17"/>
        <v>0</v>
      </c>
      <c r="M33" s="97">
        <f t="shared" si="17"/>
        <v>265418</v>
      </c>
      <c r="N33" s="96">
        <f t="shared" si="17"/>
        <v>0</v>
      </c>
      <c r="O33" s="97">
        <f t="shared" si="17"/>
        <v>114583</v>
      </c>
      <c r="P33" s="96">
        <f>$H33      +$J33      +$L33      +$N33</f>
        <v>1266000</v>
      </c>
      <c r="Q33" s="97">
        <f>$I33      +$K33      +$M33      +$O33</f>
        <v>1266001</v>
      </c>
      <c r="R33" s="52">
        <f>IF(($L33      =0),0,((($N33      -$L33      )/$L33      )*100))</f>
        <v>0</v>
      </c>
      <c r="S33" s="53">
        <f>IF(($M33      =0),0,((($O33      -$M33      )/$M33      )*100))</f>
        <v>-56.829227859451883</v>
      </c>
      <c r="T33" s="52">
        <f>IF($E33   =0,0,($P33   /$E33   )*100)</f>
        <v>100</v>
      </c>
      <c r="U33" s="54">
        <f>IF($E33   =0,0,($Q33   /$E33   )*100)</f>
        <v>100.00007898894154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3285000</v>
      </c>
      <c r="C36" s="92">
        <v>0</v>
      </c>
      <c r="D36" s="92"/>
      <c r="E36" s="92">
        <f t="shared" si="18"/>
        <v>3285000</v>
      </c>
      <c r="F36" s="93">
        <v>3285000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3285000</v>
      </c>
      <c r="C40" s="95">
        <f>SUM(C35:C39)</f>
        <v>0</v>
      </c>
      <c r="D40" s="95"/>
      <c r="E40" s="95">
        <f t="shared" si="18"/>
        <v>3285000</v>
      </c>
      <c r="F40" s="96">
        <f t="shared" ref="F40:O40" si="25">SUM(F35:F39)</f>
        <v>3285000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19851000</v>
      </c>
      <c r="C67" s="104">
        <f>SUM(C9:C14,C17:C23,C26:C29,C32,C35:C39,C42:C52,C55:C58,C61:C65)</f>
        <v>0</v>
      </c>
      <c r="D67" s="104"/>
      <c r="E67" s="104">
        <f t="shared" si="35"/>
        <v>19851000</v>
      </c>
      <c r="F67" s="105">
        <f t="shared" ref="F67:O67" si="43">SUM(F9:F14,F17:F23,F26:F29,F32,F35:F39,F42:F52,F55:F58,F61:F65)</f>
        <v>19851000</v>
      </c>
      <c r="G67" s="106">
        <f t="shared" si="43"/>
        <v>16566000</v>
      </c>
      <c r="H67" s="105">
        <f t="shared" si="43"/>
        <v>742000</v>
      </c>
      <c r="I67" s="106">
        <f t="shared" si="43"/>
        <v>0</v>
      </c>
      <c r="J67" s="105">
        <f t="shared" si="43"/>
        <v>662000</v>
      </c>
      <c r="K67" s="106">
        <f t="shared" si="43"/>
        <v>2248112</v>
      </c>
      <c r="L67" s="105">
        <f t="shared" si="43"/>
        <v>9812000</v>
      </c>
      <c r="M67" s="106">
        <f t="shared" si="43"/>
        <v>13234057</v>
      </c>
      <c r="N67" s="105">
        <f t="shared" si="43"/>
        <v>7641000</v>
      </c>
      <c r="O67" s="106">
        <f t="shared" si="43"/>
        <v>1062087</v>
      </c>
      <c r="P67" s="105">
        <f t="shared" si="36"/>
        <v>18857000</v>
      </c>
      <c r="Q67" s="106">
        <f t="shared" si="37"/>
        <v>16544256</v>
      </c>
      <c r="R67" s="61">
        <f t="shared" si="38"/>
        <v>-22.125968202201385</v>
      </c>
      <c r="S67" s="62">
        <f t="shared" si="39"/>
        <v>-91.974592522912673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113.82953036339491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99.868743208982252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56764000</v>
      </c>
      <c r="C69" s="92">
        <v>24000000</v>
      </c>
      <c r="D69" s="92"/>
      <c r="E69" s="92">
        <f>$B69      +$C69      +$D69</f>
        <v>80764000</v>
      </c>
      <c r="F69" s="93">
        <v>80764000</v>
      </c>
      <c r="G69" s="94">
        <v>80764000</v>
      </c>
      <c r="H69" s="93">
        <v>15218000</v>
      </c>
      <c r="I69" s="94"/>
      <c r="J69" s="93">
        <v>20625000</v>
      </c>
      <c r="K69" s="94">
        <v>35085175</v>
      </c>
      <c r="L69" s="93">
        <v>6832000</v>
      </c>
      <c r="M69" s="94">
        <v>6495466</v>
      </c>
      <c r="N69" s="93">
        <v>13734000</v>
      </c>
      <c r="O69" s="94">
        <v>15025184</v>
      </c>
      <c r="P69" s="93">
        <f>$H69      +$J69      +$L69      +$N69</f>
        <v>56409000</v>
      </c>
      <c r="Q69" s="94">
        <f>$I69      +$K69      +$M69      +$O69</f>
        <v>56605825</v>
      </c>
      <c r="R69" s="48">
        <f>IF(($L69      =0),0,((($N69      -$L69      )/$L69      )*100))</f>
        <v>101.02459016393443</v>
      </c>
      <c r="S69" s="49">
        <f>IF(($M69      =0),0,((($O69      -$M69      )/$M69      )*100))</f>
        <v>131.31803014595104</v>
      </c>
      <c r="T69" s="48">
        <f>IF(($E69      =0),0,(($P69      /$E69      )*100))</f>
        <v>69.844237531573469</v>
      </c>
      <c r="U69" s="50">
        <f>IF(($E69      =0),0,(($Q69      /$E69      )*100))</f>
        <v>70.0879414095389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56764000</v>
      </c>
      <c r="C70" s="101">
        <f>C69</f>
        <v>24000000</v>
      </c>
      <c r="D70" s="101"/>
      <c r="E70" s="101">
        <f>$B70      +$C70      +$D70</f>
        <v>80764000</v>
      </c>
      <c r="F70" s="102">
        <f t="shared" ref="F70:O70" si="44">F69</f>
        <v>80764000</v>
      </c>
      <c r="G70" s="103">
        <f t="shared" si="44"/>
        <v>80764000</v>
      </c>
      <c r="H70" s="102">
        <f t="shared" si="44"/>
        <v>15218000</v>
      </c>
      <c r="I70" s="103">
        <f t="shared" si="44"/>
        <v>0</v>
      </c>
      <c r="J70" s="102">
        <f t="shared" si="44"/>
        <v>20625000</v>
      </c>
      <c r="K70" s="103">
        <f t="shared" si="44"/>
        <v>35085175</v>
      </c>
      <c r="L70" s="102">
        <f t="shared" si="44"/>
        <v>6832000</v>
      </c>
      <c r="M70" s="103">
        <f t="shared" si="44"/>
        <v>6495466</v>
      </c>
      <c r="N70" s="102">
        <f t="shared" si="44"/>
        <v>13734000</v>
      </c>
      <c r="O70" s="103">
        <f t="shared" si="44"/>
        <v>15025184</v>
      </c>
      <c r="P70" s="102">
        <f>$H70      +$J70      +$L70      +$N70</f>
        <v>56409000</v>
      </c>
      <c r="Q70" s="103">
        <f>$I70      +$K70      +$M70      +$O70</f>
        <v>56605825</v>
      </c>
      <c r="R70" s="57">
        <f>IF(($L70      =0),0,((($N70      -$L70      )/$L70      )*100))</f>
        <v>101.02459016393443</v>
      </c>
      <c r="S70" s="58">
        <f>IF(($M70      =0),0,((($O70      -$M70      )/$M70      )*100))</f>
        <v>131.31803014595104</v>
      </c>
      <c r="T70" s="57">
        <f>IF($E70   =0,0,($P70   /$E70   )*100)</f>
        <v>69.844237531573469</v>
      </c>
      <c r="U70" s="59">
        <f>IF($E70   =0,0,($Q70   /$E70 )*100)</f>
        <v>70.0879414095389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56764000</v>
      </c>
      <c r="C71" s="104">
        <f>C69</f>
        <v>24000000</v>
      </c>
      <c r="D71" s="104"/>
      <c r="E71" s="104">
        <f>$B71      +$C71      +$D71</f>
        <v>80764000</v>
      </c>
      <c r="F71" s="105">
        <f t="shared" ref="F71:O71" si="45">F69</f>
        <v>80764000</v>
      </c>
      <c r="G71" s="106">
        <f t="shared" si="45"/>
        <v>80764000</v>
      </c>
      <c r="H71" s="105">
        <f t="shared" si="45"/>
        <v>15218000</v>
      </c>
      <c r="I71" s="106">
        <f t="shared" si="45"/>
        <v>0</v>
      </c>
      <c r="J71" s="105">
        <f t="shared" si="45"/>
        <v>20625000</v>
      </c>
      <c r="K71" s="106">
        <f t="shared" si="45"/>
        <v>35085175</v>
      </c>
      <c r="L71" s="105">
        <f t="shared" si="45"/>
        <v>6832000</v>
      </c>
      <c r="M71" s="106">
        <f t="shared" si="45"/>
        <v>6495466</v>
      </c>
      <c r="N71" s="105">
        <f t="shared" si="45"/>
        <v>13734000</v>
      </c>
      <c r="O71" s="106">
        <f t="shared" si="45"/>
        <v>15025184</v>
      </c>
      <c r="P71" s="105">
        <f>$H71      +$J71      +$L71      +$N71</f>
        <v>56409000</v>
      </c>
      <c r="Q71" s="106">
        <f>$I71      +$K71      +$M71      +$O71</f>
        <v>56605825</v>
      </c>
      <c r="R71" s="61">
        <f>IF(($L71      =0),0,((($N71      -$L71      )/$L71      )*100))</f>
        <v>101.02459016393443</v>
      </c>
      <c r="S71" s="62">
        <f>IF(($M71      =0),0,((($O71      -$M71      )/$M71      )*100))</f>
        <v>131.31803014595104</v>
      </c>
      <c r="T71" s="61">
        <f>IF($E71   =0,0,($P71   /$E71   )*100)</f>
        <v>69.844237531573469</v>
      </c>
      <c r="U71" s="65">
        <f>IF($E71   =0,0,($Q71   /$E71   )*100)</f>
        <v>70.0879414095389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76615000</v>
      </c>
      <c r="C72" s="104">
        <f>SUM(C9:C14,C17:C23,C26:C29,C32,C35:C39,C42:C52,C55:C58,C61:C65,C69)</f>
        <v>24000000</v>
      </c>
      <c r="D72" s="104"/>
      <c r="E72" s="104">
        <f>$B72      +$C72      +$D72</f>
        <v>100615000</v>
      </c>
      <c r="F72" s="105">
        <f t="shared" ref="F72:O72" si="46">SUM(F9:F14,F17:F23,F26:F29,F32,F35:F39,F42:F52,F55:F58,F61:F65,F69)</f>
        <v>100615000</v>
      </c>
      <c r="G72" s="106">
        <f t="shared" si="46"/>
        <v>97330000</v>
      </c>
      <c r="H72" s="105">
        <f t="shared" si="46"/>
        <v>15960000</v>
      </c>
      <c r="I72" s="106">
        <f t="shared" si="46"/>
        <v>0</v>
      </c>
      <c r="J72" s="105">
        <f t="shared" si="46"/>
        <v>21287000</v>
      </c>
      <c r="K72" s="106">
        <f t="shared" si="46"/>
        <v>37333287</v>
      </c>
      <c r="L72" s="105">
        <f t="shared" si="46"/>
        <v>16644000</v>
      </c>
      <c r="M72" s="106">
        <f t="shared" si="46"/>
        <v>19729523</v>
      </c>
      <c r="N72" s="105">
        <f t="shared" si="46"/>
        <v>21375000</v>
      </c>
      <c r="O72" s="106">
        <f t="shared" si="46"/>
        <v>16087271</v>
      </c>
      <c r="P72" s="105">
        <f>$H72      +$J72      +$L72      +$N72</f>
        <v>75266000</v>
      </c>
      <c r="Q72" s="106">
        <f>$I72      +$K72      +$M72      +$O72</f>
        <v>73150081</v>
      </c>
      <c r="R72" s="61">
        <f>IF(($L72      =0),0,((($N72      -$L72      )/$L72      )*100))</f>
        <v>28.424657534246577</v>
      </c>
      <c r="S72" s="62">
        <f>IF(($M72      =0),0,((($O72      -$M72      )/$M72      )*100))</f>
        <v>-18.460922750134408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77.330730504469329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75.156766670091443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+Sjwe4fXL48MZSILBsvhQa0nrOp9kIkbCJeUqYx5h3WXUHrlWecbAGYDfrBnmGM+/wClMZd5lodLdjEEsYUe0Q==" saltValue="tSGMLLsQH5uWetDZLFkUU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2300000</v>
      </c>
      <c r="C10" s="92">
        <v>0</v>
      </c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>
        <v>1072000</v>
      </c>
      <c r="I10" s="94">
        <v>1071750</v>
      </c>
      <c r="J10" s="93">
        <v>139000</v>
      </c>
      <c r="K10" s="94"/>
      <c r="L10" s="93">
        <v>58000</v>
      </c>
      <c r="M10" s="94">
        <v>216378</v>
      </c>
      <c r="N10" s="93">
        <v>650000</v>
      </c>
      <c r="O10" s="94">
        <v>649592</v>
      </c>
      <c r="P10" s="93">
        <f t="shared" ref="P10:P15" si="1">$H10      +$J10      +$L10      +$N10</f>
        <v>1919000</v>
      </c>
      <c r="Q10" s="94">
        <f t="shared" ref="Q10:Q15" si="2">$I10      +$K10      +$M10      +$O10</f>
        <v>1937720</v>
      </c>
      <c r="R10" s="48">
        <f t="shared" ref="R10:R15" si="3">IF(($L10      =0),0,((($N10      -$L10      )/$L10      )*100))</f>
        <v>1020.6896551724138</v>
      </c>
      <c r="S10" s="49">
        <f t="shared" ref="S10:S15" si="4">IF(($M10      =0),0,((($O10      -$M10      )/$M10      )*100))</f>
        <v>200.21166662045124</v>
      </c>
      <c r="T10" s="48">
        <f t="shared" ref="T10:T14" si="5">IF(($E10      =0),0,(($P10      /$E10      )*100))</f>
        <v>83.434782608695656</v>
      </c>
      <c r="U10" s="50">
        <f t="shared" ref="U10:U14" si="6">IF(($E10      =0),0,(($Q10      /$E10      )*100))</f>
        <v>84.248695652173907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1072000</v>
      </c>
      <c r="I15" s="97">
        <f t="shared" si="7"/>
        <v>1071750</v>
      </c>
      <c r="J15" s="96">
        <f t="shared" si="7"/>
        <v>139000</v>
      </c>
      <c r="K15" s="97">
        <f t="shared" si="7"/>
        <v>0</v>
      </c>
      <c r="L15" s="96">
        <f t="shared" si="7"/>
        <v>58000</v>
      </c>
      <c r="M15" s="97">
        <f t="shared" si="7"/>
        <v>216378</v>
      </c>
      <c r="N15" s="96">
        <f t="shared" si="7"/>
        <v>650000</v>
      </c>
      <c r="O15" s="97">
        <f t="shared" si="7"/>
        <v>649592</v>
      </c>
      <c r="P15" s="96">
        <f t="shared" si="1"/>
        <v>1919000</v>
      </c>
      <c r="Q15" s="97">
        <f t="shared" si="2"/>
        <v>1937720</v>
      </c>
      <c r="R15" s="52">
        <f t="shared" si="3"/>
        <v>1020.6896551724138</v>
      </c>
      <c r="S15" s="53">
        <f t="shared" si="4"/>
        <v>200.21166662045124</v>
      </c>
      <c r="T15" s="52">
        <f>IF((SUM($E9:$E13))=0,0,(P15/(SUM($E9:$E13))*100))</f>
        <v>83.434782608695656</v>
      </c>
      <c r="U15" s="54">
        <f>IF((SUM($E9:$E13))=0,0,(Q15/(SUM($E9:$E13))*100))</f>
        <v>84.248695652173907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1000000</v>
      </c>
      <c r="C20" s="92">
        <v>0</v>
      </c>
      <c r="D20" s="92"/>
      <c r="E20" s="92">
        <f t="shared" si="8"/>
        <v>1000000</v>
      </c>
      <c r="F20" s="93">
        <v>1000000</v>
      </c>
      <c r="G20" s="94">
        <v>1000000</v>
      </c>
      <c r="H20" s="93"/>
      <c r="I20" s="94"/>
      <c r="J20" s="93"/>
      <c r="K20" s="94"/>
      <c r="L20" s="93">
        <v>400000</v>
      </c>
      <c r="M20" s="94">
        <v>557290</v>
      </c>
      <c r="N20" s="93">
        <v>442000</v>
      </c>
      <c r="O20" s="94"/>
      <c r="P20" s="93">
        <f t="shared" si="9"/>
        <v>842000</v>
      </c>
      <c r="Q20" s="94">
        <f t="shared" si="10"/>
        <v>557290</v>
      </c>
      <c r="R20" s="48">
        <f t="shared" si="11"/>
        <v>10.5</v>
      </c>
      <c r="S20" s="49">
        <f t="shared" si="12"/>
        <v>-100</v>
      </c>
      <c r="T20" s="48">
        <f t="shared" si="13"/>
        <v>84.2</v>
      </c>
      <c r="U20" s="50">
        <f t="shared" si="14"/>
        <v>55.728999999999992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1000000</v>
      </c>
      <c r="C24" s="95">
        <f>SUM(C17:C23)</f>
        <v>0</v>
      </c>
      <c r="D24" s="95"/>
      <c r="E24" s="95">
        <f t="shared" si="8"/>
        <v>1000000</v>
      </c>
      <c r="F24" s="96">
        <f t="shared" ref="F24:O24" si="15">SUM(F17:F23)</f>
        <v>1000000</v>
      </c>
      <c r="G24" s="97">
        <f t="shared" si="15"/>
        <v>1000000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400000</v>
      </c>
      <c r="M24" s="97">
        <f t="shared" si="15"/>
        <v>557290</v>
      </c>
      <c r="N24" s="96">
        <f t="shared" si="15"/>
        <v>442000</v>
      </c>
      <c r="O24" s="97">
        <f t="shared" si="15"/>
        <v>0</v>
      </c>
      <c r="P24" s="96">
        <f t="shared" si="9"/>
        <v>842000</v>
      </c>
      <c r="Q24" s="97">
        <f t="shared" si="10"/>
        <v>557290</v>
      </c>
      <c r="R24" s="52">
        <f t="shared" si="11"/>
        <v>10.5</v>
      </c>
      <c r="S24" s="53">
        <f t="shared" si="12"/>
        <v>-100</v>
      </c>
      <c r="T24" s="52">
        <f>IF(($E24-$E19-$E23)   =0,0,($P24   /($E24-$E19-$E23)   )*100)</f>
        <v>84.2</v>
      </c>
      <c r="U24" s="54">
        <f>IF(($E24-$E19-$E23)   =0,0,($Q24   /($E24-$E19-$E23)   )*100)</f>
        <v>55.728999999999992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1429000</v>
      </c>
      <c r="C32" s="92">
        <v>0</v>
      </c>
      <c r="D32" s="92"/>
      <c r="E32" s="92">
        <f>$B32      +$C32      +$D32</f>
        <v>1429000</v>
      </c>
      <c r="F32" s="93">
        <v>1429000</v>
      </c>
      <c r="G32" s="94">
        <v>1429000</v>
      </c>
      <c r="H32" s="93">
        <v>101000</v>
      </c>
      <c r="I32" s="94">
        <v>293070</v>
      </c>
      <c r="J32" s="93">
        <v>719000</v>
      </c>
      <c r="K32" s="94"/>
      <c r="L32" s="93">
        <v>286000</v>
      </c>
      <c r="M32" s="94">
        <v>810480</v>
      </c>
      <c r="N32" s="93">
        <v>317000</v>
      </c>
      <c r="O32" s="94">
        <v>316720</v>
      </c>
      <c r="P32" s="93">
        <f>$H32      +$J32      +$L32      +$N32</f>
        <v>1423000</v>
      </c>
      <c r="Q32" s="94">
        <f>$I32      +$K32      +$M32      +$O32</f>
        <v>1420270</v>
      </c>
      <c r="R32" s="48">
        <f>IF(($L32      =0),0,((($N32      -$L32      )/$L32      )*100))</f>
        <v>10.839160839160838</v>
      </c>
      <c r="S32" s="49">
        <f>IF(($M32      =0),0,((($O32      -$M32      )/$M32      )*100))</f>
        <v>-60.921922811173623</v>
      </c>
      <c r="T32" s="48">
        <f>IF(($E32      =0),0,(($P32      /$E32      )*100))</f>
        <v>99.580125962211341</v>
      </c>
      <c r="U32" s="50">
        <f>IF(($E32      =0),0,(($Q32      /$E32      )*100))</f>
        <v>99.389083275017498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1429000</v>
      </c>
      <c r="C33" s="95">
        <f>C32</f>
        <v>0</v>
      </c>
      <c r="D33" s="95"/>
      <c r="E33" s="95">
        <f>$B33      +$C33      +$D33</f>
        <v>1429000</v>
      </c>
      <c r="F33" s="96">
        <f t="shared" ref="F33:O33" si="17">F32</f>
        <v>1429000</v>
      </c>
      <c r="G33" s="97">
        <f t="shared" si="17"/>
        <v>1429000</v>
      </c>
      <c r="H33" s="96">
        <f t="shared" si="17"/>
        <v>101000</v>
      </c>
      <c r="I33" s="97">
        <f t="shared" si="17"/>
        <v>293070</v>
      </c>
      <c r="J33" s="96">
        <f t="shared" si="17"/>
        <v>719000</v>
      </c>
      <c r="K33" s="97">
        <f t="shared" si="17"/>
        <v>0</v>
      </c>
      <c r="L33" s="96">
        <f t="shared" si="17"/>
        <v>286000</v>
      </c>
      <c r="M33" s="97">
        <f t="shared" si="17"/>
        <v>810480</v>
      </c>
      <c r="N33" s="96">
        <f t="shared" si="17"/>
        <v>317000</v>
      </c>
      <c r="O33" s="97">
        <f t="shared" si="17"/>
        <v>316720</v>
      </c>
      <c r="P33" s="96">
        <f>$H33      +$J33      +$L33      +$N33</f>
        <v>1423000</v>
      </c>
      <c r="Q33" s="97">
        <f>$I33      +$K33      +$M33      +$O33</f>
        <v>1420270</v>
      </c>
      <c r="R33" s="52">
        <f>IF(($L33      =0),0,((($N33      -$L33      )/$L33      )*100))</f>
        <v>10.839160839160838</v>
      </c>
      <c r="S33" s="53">
        <f>IF(($M33      =0),0,((($O33      -$M33      )/$M33      )*100))</f>
        <v>-60.921922811173623</v>
      </c>
      <c r="T33" s="52">
        <f>IF($E33   =0,0,($P33   /$E33   )*100)</f>
        <v>99.580125962211341</v>
      </c>
      <c r="U33" s="54">
        <f>IF($E33   =0,0,($Q33   /$E33   )*100)</f>
        <v>99.389083275017498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10000000</v>
      </c>
      <c r="C35" s="92">
        <v>0</v>
      </c>
      <c r="D35" s="92"/>
      <c r="E35" s="92">
        <f t="shared" ref="E35:E40" si="18">$B35      +$C35      +$D35</f>
        <v>10000000</v>
      </c>
      <c r="F35" s="93">
        <v>10000000</v>
      </c>
      <c r="G35" s="94">
        <v>10000000</v>
      </c>
      <c r="H35" s="93"/>
      <c r="I35" s="94"/>
      <c r="J35" s="93">
        <v>1725000</v>
      </c>
      <c r="K35" s="94"/>
      <c r="L35" s="93">
        <v>1929000</v>
      </c>
      <c r="M35" s="94">
        <v>3607305</v>
      </c>
      <c r="N35" s="93"/>
      <c r="O35" s="94">
        <v>3679945</v>
      </c>
      <c r="P35" s="93">
        <f t="shared" ref="P35:P40" si="19">$H35      +$J35      +$L35      +$N35</f>
        <v>3654000</v>
      </c>
      <c r="Q35" s="94">
        <f t="shared" ref="Q35:Q40" si="20">$I35      +$K35      +$M35      +$O35</f>
        <v>7287250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2.0136916617807477</v>
      </c>
      <c r="T35" s="48">
        <f t="shared" ref="T35:T39" si="23">IF(($E35      =0),0,(($P35      /$E35      )*100))</f>
        <v>36.54</v>
      </c>
      <c r="U35" s="50">
        <f t="shared" ref="U35:U39" si="24">IF(($E35      =0),0,(($Q35      /$E35      )*100))</f>
        <v>72.872500000000002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6146000</v>
      </c>
      <c r="C36" s="92">
        <v>0</v>
      </c>
      <c r="D36" s="92"/>
      <c r="E36" s="92">
        <f t="shared" si="18"/>
        <v>6146000</v>
      </c>
      <c r="F36" s="93">
        <v>6146000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16146000</v>
      </c>
      <c r="C40" s="95">
        <f>SUM(C35:C39)</f>
        <v>0</v>
      </c>
      <c r="D40" s="95"/>
      <c r="E40" s="95">
        <f t="shared" si="18"/>
        <v>16146000</v>
      </c>
      <c r="F40" s="96">
        <f t="shared" ref="F40:O40" si="25">SUM(F35:F39)</f>
        <v>16146000</v>
      </c>
      <c r="G40" s="97">
        <f t="shared" si="25"/>
        <v>10000000</v>
      </c>
      <c r="H40" s="96">
        <f t="shared" si="25"/>
        <v>0</v>
      </c>
      <c r="I40" s="97">
        <f t="shared" si="25"/>
        <v>0</v>
      </c>
      <c r="J40" s="96">
        <f t="shared" si="25"/>
        <v>1725000</v>
      </c>
      <c r="K40" s="97">
        <f t="shared" si="25"/>
        <v>0</v>
      </c>
      <c r="L40" s="96">
        <f t="shared" si="25"/>
        <v>1929000</v>
      </c>
      <c r="M40" s="97">
        <f t="shared" si="25"/>
        <v>3607305</v>
      </c>
      <c r="N40" s="96">
        <f t="shared" si="25"/>
        <v>0</v>
      </c>
      <c r="O40" s="97">
        <f t="shared" si="25"/>
        <v>3679945</v>
      </c>
      <c r="P40" s="96">
        <f t="shared" si="19"/>
        <v>3654000</v>
      </c>
      <c r="Q40" s="97">
        <f t="shared" si="20"/>
        <v>7287250</v>
      </c>
      <c r="R40" s="52">
        <f t="shared" si="21"/>
        <v>-100</v>
      </c>
      <c r="S40" s="53">
        <f t="shared" si="22"/>
        <v>2.0136916617807477</v>
      </c>
      <c r="T40" s="52">
        <f>IF((+$E35+$E38) =0,0,(P40   /(+$E35+$E38) )*100)</f>
        <v>36.54</v>
      </c>
      <c r="U40" s="54">
        <f>IF((+$E35+$E38) =0,0,(Q40   /(+$E35+$E38) )*100)</f>
        <v>72.872500000000002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4911000</v>
      </c>
      <c r="D52" s="92"/>
      <c r="E52" s="92">
        <f t="shared" si="26"/>
        <v>4911000</v>
      </c>
      <c r="F52" s="93">
        <v>4911000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4911000</v>
      </c>
      <c r="D53" s="95"/>
      <c r="E53" s="95">
        <f t="shared" si="26"/>
        <v>4911000</v>
      </c>
      <c r="F53" s="96">
        <f t="shared" ref="F53:O53" si="33">SUM(F42:F52)</f>
        <v>4911000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20875000</v>
      </c>
      <c r="C67" s="104">
        <f>SUM(C9:C14,C17:C23,C26:C29,C32,C35:C39,C42:C52,C55:C58,C61:C65)</f>
        <v>4911000</v>
      </c>
      <c r="D67" s="104"/>
      <c r="E67" s="104">
        <f t="shared" si="35"/>
        <v>25786000</v>
      </c>
      <c r="F67" s="105">
        <f t="shared" ref="F67:O67" si="43">SUM(F9:F14,F17:F23,F26:F29,F32,F35:F39,F42:F52,F55:F58,F61:F65)</f>
        <v>25786000</v>
      </c>
      <c r="G67" s="106">
        <f t="shared" si="43"/>
        <v>14729000</v>
      </c>
      <c r="H67" s="105">
        <f t="shared" si="43"/>
        <v>1173000</v>
      </c>
      <c r="I67" s="106">
        <f t="shared" si="43"/>
        <v>1364820</v>
      </c>
      <c r="J67" s="105">
        <f t="shared" si="43"/>
        <v>2583000</v>
      </c>
      <c r="K67" s="106">
        <f t="shared" si="43"/>
        <v>0</v>
      </c>
      <c r="L67" s="105">
        <f t="shared" si="43"/>
        <v>2673000</v>
      </c>
      <c r="M67" s="106">
        <f t="shared" si="43"/>
        <v>5191453</v>
      </c>
      <c r="N67" s="105">
        <f t="shared" si="43"/>
        <v>1409000</v>
      </c>
      <c r="O67" s="106">
        <f t="shared" si="43"/>
        <v>4646257</v>
      </c>
      <c r="P67" s="105">
        <f t="shared" si="36"/>
        <v>7838000</v>
      </c>
      <c r="Q67" s="106">
        <f t="shared" si="37"/>
        <v>11202530</v>
      </c>
      <c r="R67" s="61">
        <f t="shared" si="38"/>
        <v>-47.287691732136174</v>
      </c>
      <c r="S67" s="62">
        <f t="shared" si="39"/>
        <v>-10.501799785146856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53.214746418629908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76.057641387738471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37000000</v>
      </c>
      <c r="C69" s="92">
        <v>0</v>
      </c>
      <c r="D69" s="92"/>
      <c r="E69" s="92">
        <f>$B69      +$C69      +$D69</f>
        <v>37000000</v>
      </c>
      <c r="F69" s="93">
        <v>37000000</v>
      </c>
      <c r="G69" s="94">
        <v>37000000</v>
      </c>
      <c r="H69" s="93">
        <v>6151000</v>
      </c>
      <c r="I69" s="94">
        <v>6187350</v>
      </c>
      <c r="J69" s="93">
        <v>10041000</v>
      </c>
      <c r="K69" s="94"/>
      <c r="L69" s="93">
        <v>4876000</v>
      </c>
      <c r="M69" s="94">
        <v>17481244</v>
      </c>
      <c r="N69" s="93">
        <v>15932000</v>
      </c>
      <c r="O69" s="94">
        <v>13084926</v>
      </c>
      <c r="P69" s="93">
        <f>$H69      +$J69      +$L69      +$N69</f>
        <v>37000000</v>
      </c>
      <c r="Q69" s="94">
        <f>$I69      +$K69      +$M69      +$O69</f>
        <v>36753520</v>
      </c>
      <c r="R69" s="48">
        <f>IF(($L69      =0),0,((($N69      -$L69      )/$L69      )*100))</f>
        <v>226.74323215750616</v>
      </c>
      <c r="S69" s="49">
        <f>IF(($M69      =0),0,((($O69      -$M69      )/$M69      )*100))</f>
        <v>-25.148770876946742</v>
      </c>
      <c r="T69" s="48">
        <f>IF(($E69      =0),0,(($P69      /$E69      )*100))</f>
        <v>100</v>
      </c>
      <c r="U69" s="50">
        <f>IF(($E69      =0),0,(($Q69      /$E69      )*100))</f>
        <v>99.333837837837834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37000000</v>
      </c>
      <c r="C70" s="101">
        <f>C69</f>
        <v>0</v>
      </c>
      <c r="D70" s="101"/>
      <c r="E70" s="101">
        <f>$B70      +$C70      +$D70</f>
        <v>37000000</v>
      </c>
      <c r="F70" s="102">
        <f t="shared" ref="F70:O70" si="44">F69</f>
        <v>37000000</v>
      </c>
      <c r="G70" s="103">
        <f t="shared" si="44"/>
        <v>37000000</v>
      </c>
      <c r="H70" s="102">
        <f t="shared" si="44"/>
        <v>6151000</v>
      </c>
      <c r="I70" s="103">
        <f t="shared" si="44"/>
        <v>6187350</v>
      </c>
      <c r="J70" s="102">
        <f t="shared" si="44"/>
        <v>10041000</v>
      </c>
      <c r="K70" s="103">
        <f t="shared" si="44"/>
        <v>0</v>
      </c>
      <c r="L70" s="102">
        <f t="shared" si="44"/>
        <v>4876000</v>
      </c>
      <c r="M70" s="103">
        <f t="shared" si="44"/>
        <v>17481244</v>
      </c>
      <c r="N70" s="102">
        <f t="shared" si="44"/>
        <v>15932000</v>
      </c>
      <c r="O70" s="103">
        <f t="shared" si="44"/>
        <v>13084926</v>
      </c>
      <c r="P70" s="102">
        <f>$H70      +$J70      +$L70      +$N70</f>
        <v>37000000</v>
      </c>
      <c r="Q70" s="103">
        <f>$I70      +$K70      +$M70      +$O70</f>
        <v>36753520</v>
      </c>
      <c r="R70" s="57">
        <f>IF(($L70      =0),0,((($N70      -$L70      )/$L70      )*100))</f>
        <v>226.74323215750616</v>
      </c>
      <c r="S70" s="58">
        <f>IF(($M70      =0),0,((($O70      -$M70      )/$M70      )*100))</f>
        <v>-25.148770876946742</v>
      </c>
      <c r="T70" s="57">
        <f>IF($E70   =0,0,($P70   /$E70   )*100)</f>
        <v>100</v>
      </c>
      <c r="U70" s="59">
        <f>IF($E70   =0,0,($Q70   /$E70 )*100)</f>
        <v>99.333837837837834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37000000</v>
      </c>
      <c r="C71" s="104">
        <f>C69</f>
        <v>0</v>
      </c>
      <c r="D71" s="104"/>
      <c r="E71" s="104">
        <f>$B71      +$C71      +$D71</f>
        <v>37000000</v>
      </c>
      <c r="F71" s="105">
        <f t="shared" ref="F71:O71" si="45">F69</f>
        <v>37000000</v>
      </c>
      <c r="G71" s="106">
        <f t="shared" si="45"/>
        <v>37000000</v>
      </c>
      <c r="H71" s="105">
        <f t="shared" si="45"/>
        <v>6151000</v>
      </c>
      <c r="I71" s="106">
        <f t="shared" si="45"/>
        <v>6187350</v>
      </c>
      <c r="J71" s="105">
        <f t="shared" si="45"/>
        <v>10041000</v>
      </c>
      <c r="K71" s="106">
        <f t="shared" si="45"/>
        <v>0</v>
      </c>
      <c r="L71" s="105">
        <f t="shared" si="45"/>
        <v>4876000</v>
      </c>
      <c r="M71" s="106">
        <f t="shared" si="45"/>
        <v>17481244</v>
      </c>
      <c r="N71" s="105">
        <f t="shared" si="45"/>
        <v>15932000</v>
      </c>
      <c r="O71" s="106">
        <f t="shared" si="45"/>
        <v>13084926</v>
      </c>
      <c r="P71" s="105">
        <f>$H71      +$J71      +$L71      +$N71</f>
        <v>37000000</v>
      </c>
      <c r="Q71" s="106">
        <f>$I71      +$K71      +$M71      +$O71</f>
        <v>36753520</v>
      </c>
      <c r="R71" s="61">
        <f>IF(($L71      =0),0,((($N71      -$L71      )/$L71      )*100))</f>
        <v>226.74323215750616</v>
      </c>
      <c r="S71" s="62">
        <f>IF(($M71      =0),0,((($O71      -$M71      )/$M71      )*100))</f>
        <v>-25.148770876946742</v>
      </c>
      <c r="T71" s="61">
        <f>IF($E71   =0,0,($P71   /$E71   )*100)</f>
        <v>100</v>
      </c>
      <c r="U71" s="65">
        <f>IF($E71   =0,0,($Q71   /$E71   )*100)</f>
        <v>99.333837837837834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57875000</v>
      </c>
      <c r="C72" s="104">
        <f>SUM(C9:C14,C17:C23,C26:C29,C32,C35:C39,C42:C52,C55:C58,C61:C65,C69)</f>
        <v>4911000</v>
      </c>
      <c r="D72" s="104"/>
      <c r="E72" s="104">
        <f>$B72      +$C72      +$D72</f>
        <v>62786000</v>
      </c>
      <c r="F72" s="105">
        <f t="shared" ref="F72:O72" si="46">SUM(F9:F14,F17:F23,F26:F29,F32,F35:F39,F42:F52,F55:F58,F61:F65,F69)</f>
        <v>62786000</v>
      </c>
      <c r="G72" s="106">
        <f t="shared" si="46"/>
        <v>51729000</v>
      </c>
      <c r="H72" s="105">
        <f t="shared" si="46"/>
        <v>7324000</v>
      </c>
      <c r="I72" s="106">
        <f t="shared" si="46"/>
        <v>7552170</v>
      </c>
      <c r="J72" s="105">
        <f t="shared" si="46"/>
        <v>12624000</v>
      </c>
      <c r="K72" s="106">
        <f t="shared" si="46"/>
        <v>0</v>
      </c>
      <c r="L72" s="105">
        <f t="shared" si="46"/>
        <v>7549000</v>
      </c>
      <c r="M72" s="106">
        <f t="shared" si="46"/>
        <v>22672697</v>
      </c>
      <c r="N72" s="105">
        <f t="shared" si="46"/>
        <v>17341000</v>
      </c>
      <c r="O72" s="106">
        <f t="shared" si="46"/>
        <v>17731183</v>
      </c>
      <c r="P72" s="105">
        <f>$H72      +$J72      +$L72      +$N72</f>
        <v>44838000</v>
      </c>
      <c r="Q72" s="106">
        <f>$I72      +$K72      +$M72      +$O72</f>
        <v>47956050</v>
      </c>
      <c r="R72" s="61">
        <f>IF(($L72      =0),0,((($N72      -$L72      )/$L72      )*100))</f>
        <v>129.71254470790834</v>
      </c>
      <c r="S72" s="62">
        <f>IF(($M72      =0),0,((($O72      -$M72      )/$M72      )*100))</f>
        <v>-21.794998627644517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86.678652206692576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92.706315606333007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/wqbhNqg2cloHie/cZ/koaMCMk3y0RvBRye3iku6FEOUd9mevo0D3yo6T5SCl34bGmnn+kjLiF3bInzUgtZx1Q==" saltValue="/naXCg+zkn2fKW8DWNuu2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2400000</v>
      </c>
      <c r="C10" s="92">
        <v>0</v>
      </c>
      <c r="D10" s="92"/>
      <c r="E10" s="92">
        <f t="shared" ref="E10:E15" si="0">$B10      +$C10      +$D10</f>
        <v>2400000</v>
      </c>
      <c r="F10" s="93">
        <v>2400000</v>
      </c>
      <c r="G10" s="94">
        <v>2400000</v>
      </c>
      <c r="H10" s="93">
        <v>241000</v>
      </c>
      <c r="I10" s="94">
        <v>240762</v>
      </c>
      <c r="J10" s="93">
        <v>390000</v>
      </c>
      <c r="K10" s="94">
        <v>1031074</v>
      </c>
      <c r="L10" s="93">
        <v>660000</v>
      </c>
      <c r="M10" s="94">
        <v>660633</v>
      </c>
      <c r="N10" s="93">
        <v>467000</v>
      </c>
      <c r="O10" s="94">
        <v>467230</v>
      </c>
      <c r="P10" s="93">
        <f t="shared" ref="P10:P15" si="1">$H10      +$J10      +$L10      +$N10</f>
        <v>1758000</v>
      </c>
      <c r="Q10" s="94">
        <f t="shared" ref="Q10:Q15" si="2">$I10      +$K10      +$M10      +$O10</f>
        <v>2399699</v>
      </c>
      <c r="R10" s="48">
        <f t="shared" ref="R10:R15" si="3">IF(($L10      =0),0,((($N10      -$L10      )/$L10      )*100))</f>
        <v>-29.242424242424242</v>
      </c>
      <c r="S10" s="49">
        <f t="shared" ref="S10:S15" si="4">IF(($M10      =0),0,((($O10      -$M10      )/$M10      )*100))</f>
        <v>-29.275407071702443</v>
      </c>
      <c r="T10" s="48">
        <f t="shared" ref="T10:T14" si="5">IF(($E10      =0),0,(($P10      /$E10      )*100))</f>
        <v>73.25</v>
      </c>
      <c r="U10" s="50">
        <f t="shared" ref="U10:U14" si="6">IF(($E10      =0),0,(($Q10      /$E10      )*100))</f>
        <v>99.987458333333336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6217000</v>
      </c>
      <c r="C11" s="92">
        <v>0</v>
      </c>
      <c r="D11" s="92"/>
      <c r="E11" s="92">
        <f t="shared" si="0"/>
        <v>6217000</v>
      </c>
      <c r="F11" s="93">
        <v>6217000</v>
      </c>
      <c r="G11" s="94">
        <v>6217000</v>
      </c>
      <c r="H11" s="93">
        <v>1143000</v>
      </c>
      <c r="I11" s="94"/>
      <c r="J11" s="93">
        <v>1132000</v>
      </c>
      <c r="K11" s="94">
        <v>3369000</v>
      </c>
      <c r="L11" s="93">
        <v>1163000</v>
      </c>
      <c r="M11" s="94"/>
      <c r="N11" s="93">
        <v>1390000</v>
      </c>
      <c r="O11" s="94">
        <v>2848000</v>
      </c>
      <c r="P11" s="93">
        <f t="shared" si="1"/>
        <v>4828000</v>
      </c>
      <c r="Q11" s="94">
        <f t="shared" si="2"/>
        <v>6217000</v>
      </c>
      <c r="R11" s="48">
        <f t="shared" si="3"/>
        <v>19.518486672398968</v>
      </c>
      <c r="S11" s="49">
        <f t="shared" si="4"/>
        <v>0</v>
      </c>
      <c r="T11" s="48">
        <f t="shared" si="5"/>
        <v>77.658034421746819</v>
      </c>
      <c r="U11" s="50">
        <f t="shared" si="6"/>
        <v>100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35000000</v>
      </c>
      <c r="C13" s="92">
        <v>13000000</v>
      </c>
      <c r="D13" s="92"/>
      <c r="E13" s="92">
        <f t="shared" si="0"/>
        <v>48000000</v>
      </c>
      <c r="F13" s="93">
        <v>48000000</v>
      </c>
      <c r="G13" s="94">
        <v>48000000</v>
      </c>
      <c r="H13" s="93">
        <v>6734000</v>
      </c>
      <c r="I13" s="94">
        <v>6207375</v>
      </c>
      <c r="J13" s="93">
        <v>7074000</v>
      </c>
      <c r="K13" s="94">
        <v>9865524</v>
      </c>
      <c r="L13" s="93">
        <v>3594000</v>
      </c>
      <c r="M13" s="94">
        <v>2829940</v>
      </c>
      <c r="N13" s="93">
        <v>4880000</v>
      </c>
      <c r="O13" s="94">
        <v>3042942</v>
      </c>
      <c r="P13" s="93">
        <f t="shared" si="1"/>
        <v>22282000</v>
      </c>
      <c r="Q13" s="94">
        <f t="shared" si="2"/>
        <v>21945781</v>
      </c>
      <c r="R13" s="48">
        <f t="shared" si="3"/>
        <v>35.781858653311069</v>
      </c>
      <c r="S13" s="49">
        <f t="shared" si="4"/>
        <v>7.5267320155197632</v>
      </c>
      <c r="T13" s="48">
        <f t="shared" si="5"/>
        <v>46.420833333333334</v>
      </c>
      <c r="U13" s="50">
        <f t="shared" si="6"/>
        <v>45.720377083333332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300000</v>
      </c>
      <c r="C14" s="92">
        <v>0</v>
      </c>
      <c r="D14" s="92"/>
      <c r="E14" s="92">
        <f t="shared" si="0"/>
        <v>300000</v>
      </c>
      <c r="F14" s="93">
        <v>300000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43917000</v>
      </c>
      <c r="C15" s="95">
        <f>SUM(C9:C14)</f>
        <v>13000000</v>
      </c>
      <c r="D15" s="95"/>
      <c r="E15" s="95">
        <f t="shared" si="0"/>
        <v>56917000</v>
      </c>
      <c r="F15" s="96">
        <f t="shared" ref="F15:O15" si="7">SUM(F9:F14)</f>
        <v>56917000</v>
      </c>
      <c r="G15" s="97">
        <f t="shared" si="7"/>
        <v>56617000</v>
      </c>
      <c r="H15" s="96">
        <f t="shared" si="7"/>
        <v>8118000</v>
      </c>
      <c r="I15" s="97">
        <f t="shared" si="7"/>
        <v>6448137</v>
      </c>
      <c r="J15" s="96">
        <f t="shared" si="7"/>
        <v>8596000</v>
      </c>
      <c r="K15" s="97">
        <f t="shared" si="7"/>
        <v>14265598</v>
      </c>
      <c r="L15" s="96">
        <f t="shared" si="7"/>
        <v>5417000</v>
      </c>
      <c r="M15" s="97">
        <f t="shared" si="7"/>
        <v>3490573</v>
      </c>
      <c r="N15" s="96">
        <f t="shared" si="7"/>
        <v>6737000</v>
      </c>
      <c r="O15" s="97">
        <f t="shared" si="7"/>
        <v>6358172</v>
      </c>
      <c r="P15" s="96">
        <f t="shared" si="1"/>
        <v>28868000</v>
      </c>
      <c r="Q15" s="97">
        <f t="shared" si="2"/>
        <v>30562480</v>
      </c>
      <c r="R15" s="52">
        <f t="shared" si="3"/>
        <v>24.36773121654052</v>
      </c>
      <c r="S15" s="53">
        <f t="shared" si="4"/>
        <v>82.152672354940009</v>
      </c>
      <c r="T15" s="52">
        <f>IF((SUM($E9:$E13))=0,0,(P15/(SUM($E9:$E13))*100))</f>
        <v>50.988219086140205</v>
      </c>
      <c r="U15" s="54">
        <f>IF((SUM($E9:$E13))=0,0,(Q15/(SUM($E9:$E13))*100))</f>
        <v>53.981101082713664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397532000</v>
      </c>
      <c r="C17" s="92">
        <v>0</v>
      </c>
      <c r="D17" s="92"/>
      <c r="E17" s="92">
        <f t="shared" ref="E17:E24" si="8">$B17      +$C17      +$D17</f>
        <v>397532000</v>
      </c>
      <c r="F17" s="93">
        <v>397532000</v>
      </c>
      <c r="G17" s="94">
        <v>397532000</v>
      </c>
      <c r="H17" s="93">
        <v>95011000</v>
      </c>
      <c r="I17" s="94">
        <v>91895481</v>
      </c>
      <c r="J17" s="93">
        <v>107332000</v>
      </c>
      <c r="K17" s="94">
        <v>114530384</v>
      </c>
      <c r="L17" s="93">
        <v>78476000</v>
      </c>
      <c r="M17" s="94">
        <v>84410653</v>
      </c>
      <c r="N17" s="93">
        <v>107112000</v>
      </c>
      <c r="O17" s="94">
        <v>95543793</v>
      </c>
      <c r="P17" s="93">
        <f t="shared" ref="P17:P24" si="9">$H17      +$J17      +$L17      +$N17</f>
        <v>387931000</v>
      </c>
      <c r="Q17" s="94">
        <f t="shared" ref="Q17:Q24" si="10">$I17      +$K17      +$M17      +$O17</f>
        <v>386380311</v>
      </c>
      <c r="R17" s="48">
        <f t="shared" ref="R17:R24" si="11">IF(($L17      =0),0,((($N17      -$L17      )/$L17      )*100))</f>
        <v>36.490137111983287</v>
      </c>
      <c r="S17" s="49">
        <f t="shared" ref="S17:S24" si="12">IF(($M17      =0),0,((($O17      -$M17      )/$M17      )*100))</f>
        <v>13.189259417291796</v>
      </c>
      <c r="T17" s="48">
        <f t="shared" ref="T17:T23" si="13">IF(($E17      =0),0,(($P17      /$E17      )*100))</f>
        <v>97.584848515339644</v>
      </c>
      <c r="U17" s="50">
        <f t="shared" ref="U17:U23" si="14">IF(($E17      =0),0,(($Q17      /$E17      )*100))</f>
        <v>97.194769477677269</v>
      </c>
      <c r="V17" s="93">
        <v>5378000</v>
      </c>
      <c r="W17" s="94">
        <v>5191000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2600000</v>
      </c>
      <c r="C20" s="92">
        <v>0</v>
      </c>
      <c r="D20" s="92"/>
      <c r="E20" s="92">
        <f t="shared" si="8"/>
        <v>2600000</v>
      </c>
      <c r="F20" s="93">
        <v>2600000</v>
      </c>
      <c r="G20" s="94">
        <v>2600000</v>
      </c>
      <c r="H20" s="93"/>
      <c r="I20" s="94"/>
      <c r="J20" s="93">
        <v>391000</v>
      </c>
      <c r="K20" s="94"/>
      <c r="L20" s="93"/>
      <c r="M20" s="94"/>
      <c r="N20" s="93">
        <v>1949000</v>
      </c>
      <c r="O20" s="94">
        <v>2599916</v>
      </c>
      <c r="P20" s="93">
        <f t="shared" si="9"/>
        <v>2340000</v>
      </c>
      <c r="Q20" s="94">
        <f t="shared" si="10"/>
        <v>2599916</v>
      </c>
      <c r="R20" s="48">
        <f t="shared" si="11"/>
        <v>0</v>
      </c>
      <c r="S20" s="49">
        <f t="shared" si="12"/>
        <v>0</v>
      </c>
      <c r="T20" s="48">
        <f t="shared" si="13"/>
        <v>90</v>
      </c>
      <c r="U20" s="50">
        <f t="shared" si="14"/>
        <v>99.996769230769232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400132000</v>
      </c>
      <c r="C24" s="95">
        <f>SUM(C17:C23)</f>
        <v>0</v>
      </c>
      <c r="D24" s="95"/>
      <c r="E24" s="95">
        <f t="shared" si="8"/>
        <v>400132000</v>
      </c>
      <c r="F24" s="96">
        <f t="shared" ref="F24:O24" si="15">SUM(F17:F23)</f>
        <v>400132000</v>
      </c>
      <c r="G24" s="97">
        <f t="shared" si="15"/>
        <v>400132000</v>
      </c>
      <c r="H24" s="96">
        <f t="shared" si="15"/>
        <v>95011000</v>
      </c>
      <c r="I24" s="97">
        <f t="shared" si="15"/>
        <v>91895481</v>
      </c>
      <c r="J24" s="96">
        <f t="shared" si="15"/>
        <v>107723000</v>
      </c>
      <c r="K24" s="97">
        <f t="shared" si="15"/>
        <v>114530384</v>
      </c>
      <c r="L24" s="96">
        <f t="shared" si="15"/>
        <v>78476000</v>
      </c>
      <c r="M24" s="97">
        <f t="shared" si="15"/>
        <v>84410653</v>
      </c>
      <c r="N24" s="96">
        <f t="shared" si="15"/>
        <v>109061000</v>
      </c>
      <c r="O24" s="97">
        <f t="shared" si="15"/>
        <v>98143709</v>
      </c>
      <c r="P24" s="96">
        <f t="shared" si="9"/>
        <v>390271000</v>
      </c>
      <c r="Q24" s="97">
        <f t="shared" si="10"/>
        <v>388980227</v>
      </c>
      <c r="R24" s="52">
        <f t="shared" si="11"/>
        <v>38.973698965288747</v>
      </c>
      <c r="S24" s="53">
        <f t="shared" si="12"/>
        <v>16.269339842685497</v>
      </c>
      <c r="T24" s="52">
        <f>IF(($E24-$E19-$E23)   =0,0,($P24   /($E24-$E19-$E23)   )*100)</f>
        <v>97.535563264122842</v>
      </c>
      <c r="U24" s="54">
        <f>IF(($E24-$E19-$E23)   =0,0,($Q24   /($E24-$E19-$E23)   )*100)</f>
        <v>97.212976467765628</v>
      </c>
      <c r="V24" s="96">
        <f>SUM(V17:V23)</f>
        <v>5378000</v>
      </c>
      <c r="W24" s="97">
        <f>SUM(W17:W23)</f>
        <v>5191000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178544000</v>
      </c>
      <c r="C28" s="92">
        <v>0</v>
      </c>
      <c r="D28" s="92"/>
      <c r="E28" s="92">
        <f>$B28      +$C28      +$D28</f>
        <v>178544000</v>
      </c>
      <c r="F28" s="93">
        <v>178544000</v>
      </c>
      <c r="G28" s="94">
        <v>178544000</v>
      </c>
      <c r="H28" s="93">
        <v>4010000</v>
      </c>
      <c r="I28" s="94">
        <v>3576455</v>
      </c>
      <c r="J28" s="93">
        <v>38596000</v>
      </c>
      <c r="K28" s="94">
        <v>42161216</v>
      </c>
      <c r="L28" s="93">
        <v>18483000</v>
      </c>
      <c r="M28" s="94">
        <v>23622365</v>
      </c>
      <c r="N28" s="93">
        <v>40606000</v>
      </c>
      <c r="O28" s="94">
        <v>37917777</v>
      </c>
      <c r="P28" s="93">
        <f>$H28      +$J28      +$L28      +$N28</f>
        <v>101695000</v>
      </c>
      <c r="Q28" s="94">
        <f>$I28      +$K28      +$M28      +$O28</f>
        <v>107277813</v>
      </c>
      <c r="R28" s="48">
        <f>IF(($L28      =0),0,((($N28      -$L28      )/$L28      )*100))</f>
        <v>119.69377265595411</v>
      </c>
      <c r="S28" s="49">
        <f>IF(($M28      =0),0,((($O28      -$M28      )/$M28      )*100))</f>
        <v>60.516430086487951</v>
      </c>
      <c r="T28" s="48">
        <f>IF(($E28      =0),0,(($P28      /$E28      )*100))</f>
        <v>56.957948740926611</v>
      </c>
      <c r="U28" s="50">
        <f>IF(($E28      =0),0,(($Q28      /$E28      )*100))</f>
        <v>60.084804305941397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178544000</v>
      </c>
      <c r="C30" s="95">
        <f>SUM(C26:C29)</f>
        <v>0</v>
      </c>
      <c r="D30" s="95"/>
      <c r="E30" s="95">
        <f>$B30      +$C30      +$D30</f>
        <v>178544000</v>
      </c>
      <c r="F30" s="96">
        <f t="shared" ref="F30:O30" si="16">SUM(F26:F29)</f>
        <v>178544000</v>
      </c>
      <c r="G30" s="97">
        <f t="shared" si="16"/>
        <v>178544000</v>
      </c>
      <c r="H30" s="96">
        <f t="shared" si="16"/>
        <v>4010000</v>
      </c>
      <c r="I30" s="97">
        <f t="shared" si="16"/>
        <v>3576455</v>
      </c>
      <c r="J30" s="96">
        <f t="shared" si="16"/>
        <v>38596000</v>
      </c>
      <c r="K30" s="97">
        <f t="shared" si="16"/>
        <v>42161216</v>
      </c>
      <c r="L30" s="96">
        <f t="shared" si="16"/>
        <v>18483000</v>
      </c>
      <c r="M30" s="97">
        <f t="shared" si="16"/>
        <v>23622365</v>
      </c>
      <c r="N30" s="96">
        <f t="shared" si="16"/>
        <v>40606000</v>
      </c>
      <c r="O30" s="97">
        <f t="shared" si="16"/>
        <v>37917777</v>
      </c>
      <c r="P30" s="96">
        <f>$H30      +$J30      +$L30      +$N30</f>
        <v>101695000</v>
      </c>
      <c r="Q30" s="97">
        <f>$I30      +$K30      +$M30      +$O30</f>
        <v>107277813</v>
      </c>
      <c r="R30" s="52">
        <f>IF(($L30      =0),0,((($N30      -$L30      )/$L30      )*100))</f>
        <v>119.69377265595411</v>
      </c>
      <c r="S30" s="53">
        <f>IF(($M30      =0),0,((($O30      -$M30      )/$M30      )*100))</f>
        <v>60.516430086487951</v>
      </c>
      <c r="T30" s="52">
        <f>IF($E30   =0,0,($P30   /$E30   )*100)</f>
        <v>56.957948740926611</v>
      </c>
      <c r="U30" s="54">
        <f>IF($E30   =0,0,($Q30   /$E30   )*100)</f>
        <v>60.084804305941397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7971000</v>
      </c>
      <c r="C32" s="92">
        <v>0</v>
      </c>
      <c r="D32" s="92"/>
      <c r="E32" s="92">
        <f>$B32      +$C32      +$D32</f>
        <v>7971000</v>
      </c>
      <c r="F32" s="93">
        <v>7971000</v>
      </c>
      <c r="G32" s="94">
        <v>7971000</v>
      </c>
      <c r="H32" s="93">
        <v>1219000</v>
      </c>
      <c r="I32" s="94">
        <v>1580793</v>
      </c>
      <c r="J32" s="93">
        <v>6550000</v>
      </c>
      <c r="K32" s="94">
        <v>6549563</v>
      </c>
      <c r="L32" s="93">
        <v>183000</v>
      </c>
      <c r="M32" s="94">
        <v>-178432</v>
      </c>
      <c r="N32" s="93">
        <v>19000</v>
      </c>
      <c r="O32" s="94">
        <v>19077</v>
      </c>
      <c r="P32" s="93">
        <f>$H32      +$J32      +$L32      +$N32</f>
        <v>7971000</v>
      </c>
      <c r="Q32" s="94">
        <f>$I32      +$K32      +$M32      +$O32</f>
        <v>7971001</v>
      </c>
      <c r="R32" s="48">
        <f>IF(($L32      =0),0,((($N32      -$L32      )/$L32      )*100))</f>
        <v>-89.617486338797818</v>
      </c>
      <c r="S32" s="49">
        <f>IF(($M32      =0),0,((($O32      -$M32      )/$M32      )*100))</f>
        <v>-110.69146789813486</v>
      </c>
      <c r="T32" s="48">
        <f>IF(($E32      =0),0,(($P32      /$E32      )*100))</f>
        <v>100</v>
      </c>
      <c r="U32" s="50">
        <f>IF(($E32      =0),0,(($Q32      /$E32      )*100))</f>
        <v>100.00001254547735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7971000</v>
      </c>
      <c r="C33" s="95">
        <f>C32</f>
        <v>0</v>
      </c>
      <c r="D33" s="95"/>
      <c r="E33" s="95">
        <f>$B33      +$C33      +$D33</f>
        <v>7971000</v>
      </c>
      <c r="F33" s="96">
        <f t="shared" ref="F33:O33" si="17">F32</f>
        <v>7971000</v>
      </c>
      <c r="G33" s="97">
        <f t="shared" si="17"/>
        <v>7971000</v>
      </c>
      <c r="H33" s="96">
        <f t="shared" si="17"/>
        <v>1219000</v>
      </c>
      <c r="I33" s="97">
        <f t="shared" si="17"/>
        <v>1580793</v>
      </c>
      <c r="J33" s="96">
        <f t="shared" si="17"/>
        <v>6550000</v>
      </c>
      <c r="K33" s="97">
        <f t="shared" si="17"/>
        <v>6549563</v>
      </c>
      <c r="L33" s="96">
        <f t="shared" si="17"/>
        <v>183000</v>
      </c>
      <c r="M33" s="97">
        <f t="shared" si="17"/>
        <v>-178432</v>
      </c>
      <c r="N33" s="96">
        <f t="shared" si="17"/>
        <v>19000</v>
      </c>
      <c r="O33" s="97">
        <f t="shared" si="17"/>
        <v>19077</v>
      </c>
      <c r="P33" s="96">
        <f>$H33      +$J33      +$L33      +$N33</f>
        <v>7971000</v>
      </c>
      <c r="Q33" s="97">
        <f>$I33      +$K33      +$M33      +$O33</f>
        <v>7971001</v>
      </c>
      <c r="R33" s="52">
        <f>IF(($L33      =0),0,((($N33      -$L33      )/$L33      )*100))</f>
        <v>-89.617486338797818</v>
      </c>
      <c r="S33" s="53">
        <f>IF(($M33      =0),0,((($O33      -$M33      )/$M33      )*100))</f>
        <v>-110.69146789813486</v>
      </c>
      <c r="T33" s="52">
        <f>IF($E33   =0,0,($P33   /$E33   )*100)</f>
        <v>100</v>
      </c>
      <c r="U33" s="54">
        <f>IF($E33   =0,0,($Q33   /$E33   )*100)</f>
        <v>100.00001254547735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33000000</v>
      </c>
      <c r="C35" s="92">
        <v>-5000000</v>
      </c>
      <c r="D35" s="92"/>
      <c r="E35" s="92">
        <f t="shared" ref="E35:E40" si="18">$B35      +$C35      +$D35</f>
        <v>28000000</v>
      </c>
      <c r="F35" s="93">
        <v>28000000</v>
      </c>
      <c r="G35" s="94">
        <v>28000000</v>
      </c>
      <c r="H35" s="93"/>
      <c r="I35" s="94">
        <v>5429095</v>
      </c>
      <c r="J35" s="93">
        <v>2227000</v>
      </c>
      <c r="K35" s="94">
        <v>1179889</v>
      </c>
      <c r="L35" s="93">
        <v>1752000</v>
      </c>
      <c r="M35" s="94">
        <v>11310594</v>
      </c>
      <c r="N35" s="93">
        <v>1243000</v>
      </c>
      <c r="O35" s="94">
        <v>2356876</v>
      </c>
      <c r="P35" s="93">
        <f t="shared" ref="P35:P40" si="19">$H35      +$J35      +$L35      +$N35</f>
        <v>5222000</v>
      </c>
      <c r="Q35" s="94">
        <f t="shared" ref="Q35:Q40" si="20">$I35      +$K35      +$M35      +$O35</f>
        <v>20276454</v>
      </c>
      <c r="R35" s="48">
        <f t="shared" ref="R35:R40" si="21">IF(($L35      =0),0,((($N35      -$L35      )/$L35      )*100))</f>
        <v>-29.05251141552511</v>
      </c>
      <c r="S35" s="49">
        <f t="shared" ref="S35:S40" si="22">IF(($M35      =0),0,((($O35      -$M35      )/$M35      )*100))</f>
        <v>-79.16222613949364</v>
      </c>
      <c r="T35" s="48">
        <f t="shared" ref="T35:T39" si="23">IF(($E35      =0),0,(($P35      /$E35      )*100))</f>
        <v>18.649999999999999</v>
      </c>
      <c r="U35" s="50">
        <f t="shared" ref="U35:U39" si="24">IF(($E35      =0),0,(($Q35      /$E35      )*100))</f>
        <v>72.415907142857137</v>
      </c>
      <c r="V35" s="93">
        <v>561000</v>
      </c>
      <c r="W35" s="94">
        <v>561000</v>
      </c>
    </row>
    <row r="36" spans="1:23" ht="12.95" customHeight="1" x14ac:dyDescent="0.2">
      <c r="A36" s="47" t="s">
        <v>60</v>
      </c>
      <c r="B36" s="92">
        <v>52353000</v>
      </c>
      <c r="C36" s="92">
        <v>0</v>
      </c>
      <c r="D36" s="92"/>
      <c r="E36" s="92">
        <f t="shared" si="18"/>
        <v>52353000</v>
      </c>
      <c r="F36" s="93">
        <v>52353000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6000000</v>
      </c>
      <c r="C38" s="92">
        <v>0</v>
      </c>
      <c r="D38" s="92"/>
      <c r="E38" s="92">
        <f t="shared" si="18"/>
        <v>6000000</v>
      </c>
      <c r="F38" s="93">
        <v>6000000</v>
      </c>
      <c r="G38" s="94">
        <v>6000000</v>
      </c>
      <c r="H38" s="93"/>
      <c r="I38" s="94"/>
      <c r="J38" s="93"/>
      <c r="K38" s="94"/>
      <c r="L38" s="93">
        <v>76000</v>
      </c>
      <c r="M38" s="94">
        <v>87285</v>
      </c>
      <c r="N38" s="93">
        <v>5333000</v>
      </c>
      <c r="O38" s="94">
        <v>5827489</v>
      </c>
      <c r="P38" s="93">
        <f t="shared" si="19"/>
        <v>5409000</v>
      </c>
      <c r="Q38" s="94">
        <f t="shared" si="20"/>
        <v>5914774</v>
      </c>
      <c r="R38" s="48">
        <f t="shared" si="21"/>
        <v>6917.1052631578941</v>
      </c>
      <c r="S38" s="49">
        <f t="shared" si="22"/>
        <v>6576.3922781692163</v>
      </c>
      <c r="T38" s="48">
        <f t="shared" si="23"/>
        <v>90.149999999999991</v>
      </c>
      <c r="U38" s="50">
        <f t="shared" si="24"/>
        <v>98.579566666666665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91353000</v>
      </c>
      <c r="C40" s="95">
        <f>SUM(C35:C39)</f>
        <v>-5000000</v>
      </c>
      <c r="D40" s="95"/>
      <c r="E40" s="95">
        <f t="shared" si="18"/>
        <v>86353000</v>
      </c>
      <c r="F40" s="96">
        <f t="shared" ref="F40:O40" si="25">SUM(F35:F39)</f>
        <v>86353000</v>
      </c>
      <c r="G40" s="97">
        <f t="shared" si="25"/>
        <v>34000000</v>
      </c>
      <c r="H40" s="96">
        <f t="shared" si="25"/>
        <v>0</v>
      </c>
      <c r="I40" s="97">
        <f t="shared" si="25"/>
        <v>5429095</v>
      </c>
      <c r="J40" s="96">
        <f t="shared" si="25"/>
        <v>2227000</v>
      </c>
      <c r="K40" s="97">
        <f t="shared" si="25"/>
        <v>1179889</v>
      </c>
      <c r="L40" s="96">
        <f t="shared" si="25"/>
        <v>1828000</v>
      </c>
      <c r="M40" s="97">
        <f t="shared" si="25"/>
        <v>11397879</v>
      </c>
      <c r="N40" s="96">
        <f t="shared" si="25"/>
        <v>6576000</v>
      </c>
      <c r="O40" s="97">
        <f t="shared" si="25"/>
        <v>8184365</v>
      </c>
      <c r="P40" s="96">
        <f t="shared" si="19"/>
        <v>10631000</v>
      </c>
      <c r="Q40" s="97">
        <f t="shared" si="20"/>
        <v>26191228</v>
      </c>
      <c r="R40" s="52">
        <f t="shared" si="21"/>
        <v>259.73741794310723</v>
      </c>
      <c r="S40" s="53">
        <f t="shared" si="22"/>
        <v>-28.193964859602389</v>
      </c>
      <c r="T40" s="52">
        <f>IF((+$E35+$E38) =0,0,(P40   /(+$E35+$E38) )*100)</f>
        <v>31.267647058823528</v>
      </c>
      <c r="U40" s="54">
        <f>IF((+$E35+$E38) =0,0,(Q40   /(+$E35+$E38) )*100)</f>
        <v>77.033023529411764</v>
      </c>
      <c r="V40" s="96">
        <f>SUM(V35:V39)</f>
        <v>561000</v>
      </c>
      <c r="W40" s="97">
        <f>SUM(W35:W39)</f>
        <v>561000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218806000</v>
      </c>
      <c r="C43" s="92">
        <v>0</v>
      </c>
      <c r="D43" s="92"/>
      <c r="E43" s="92">
        <f t="shared" si="26"/>
        <v>218806000</v>
      </c>
      <c r="F43" s="93">
        <v>218806000</v>
      </c>
      <c r="G43" s="94">
        <v>218806000</v>
      </c>
      <c r="H43" s="93"/>
      <c r="I43" s="94">
        <v>41713697</v>
      </c>
      <c r="J43" s="93">
        <v>15532000</v>
      </c>
      <c r="K43" s="94">
        <v>63977836</v>
      </c>
      <c r="L43" s="93">
        <v>5288000</v>
      </c>
      <c r="M43" s="94">
        <v>42462708</v>
      </c>
      <c r="N43" s="93">
        <v>3337000</v>
      </c>
      <c r="O43" s="94">
        <v>53848140</v>
      </c>
      <c r="P43" s="93">
        <f t="shared" si="27"/>
        <v>24157000</v>
      </c>
      <c r="Q43" s="94">
        <f t="shared" si="28"/>
        <v>202002381</v>
      </c>
      <c r="R43" s="48">
        <f t="shared" si="29"/>
        <v>-36.894856278366113</v>
      </c>
      <c r="S43" s="49">
        <f t="shared" si="30"/>
        <v>26.812778874112315</v>
      </c>
      <c r="T43" s="48">
        <f t="shared" si="31"/>
        <v>11.040373664341928</v>
      </c>
      <c r="U43" s="50">
        <f t="shared" si="32"/>
        <v>92.32031160023034</v>
      </c>
      <c r="V43" s="93">
        <v>11492000</v>
      </c>
      <c r="W43" s="94">
        <v>10440000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65000000</v>
      </c>
      <c r="C51" s="92">
        <v>-15000000</v>
      </c>
      <c r="D51" s="92"/>
      <c r="E51" s="92">
        <f t="shared" si="26"/>
        <v>50000000</v>
      </c>
      <c r="F51" s="93">
        <v>50000000</v>
      </c>
      <c r="G51" s="94">
        <v>50000000</v>
      </c>
      <c r="H51" s="93"/>
      <c r="I51" s="94">
        <v>9314794</v>
      </c>
      <c r="J51" s="93">
        <v>11731000</v>
      </c>
      <c r="K51" s="94">
        <v>11200896</v>
      </c>
      <c r="L51" s="93">
        <v>8265000</v>
      </c>
      <c r="M51" s="94">
        <v>2939785</v>
      </c>
      <c r="N51" s="93">
        <v>17453000</v>
      </c>
      <c r="O51" s="94">
        <v>15978913</v>
      </c>
      <c r="P51" s="93">
        <f t="shared" si="27"/>
        <v>37449000</v>
      </c>
      <c r="Q51" s="94">
        <f t="shared" si="28"/>
        <v>39434388</v>
      </c>
      <c r="R51" s="48">
        <f t="shared" si="29"/>
        <v>111.16757410768301</v>
      </c>
      <c r="S51" s="49">
        <f t="shared" si="30"/>
        <v>443.54019086429793</v>
      </c>
      <c r="T51" s="48">
        <f t="shared" si="31"/>
        <v>74.897999999999996</v>
      </c>
      <c r="U51" s="50">
        <f t="shared" si="32"/>
        <v>78.868775999999997</v>
      </c>
      <c r="V51" s="93">
        <v>2115000</v>
      </c>
      <c r="W51" s="94">
        <v>2090000</v>
      </c>
    </row>
    <row r="52" spans="1:23" ht="12.95" customHeight="1" x14ac:dyDescent="0.2">
      <c r="A52" s="47" t="s">
        <v>75</v>
      </c>
      <c r="B52" s="92">
        <v>0</v>
      </c>
      <c r="C52" s="92">
        <v>4747000</v>
      </c>
      <c r="D52" s="92"/>
      <c r="E52" s="92">
        <f t="shared" si="26"/>
        <v>4747000</v>
      </c>
      <c r="F52" s="93">
        <v>4747000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283806000</v>
      </c>
      <c r="C53" s="95">
        <f>SUM(C42:C52)</f>
        <v>-10253000</v>
      </c>
      <c r="D53" s="95"/>
      <c r="E53" s="95">
        <f t="shared" si="26"/>
        <v>273553000</v>
      </c>
      <c r="F53" s="96">
        <f t="shared" ref="F53:O53" si="33">SUM(F42:F52)</f>
        <v>273553000</v>
      </c>
      <c r="G53" s="97">
        <f t="shared" si="33"/>
        <v>268806000</v>
      </c>
      <c r="H53" s="96">
        <f t="shared" si="33"/>
        <v>0</v>
      </c>
      <c r="I53" s="97">
        <f t="shared" si="33"/>
        <v>51028491</v>
      </c>
      <c r="J53" s="96">
        <f t="shared" si="33"/>
        <v>27263000</v>
      </c>
      <c r="K53" s="97">
        <f t="shared" si="33"/>
        <v>75178732</v>
      </c>
      <c r="L53" s="96">
        <f t="shared" si="33"/>
        <v>13553000</v>
      </c>
      <c r="M53" s="97">
        <f t="shared" si="33"/>
        <v>45402493</v>
      </c>
      <c r="N53" s="96">
        <f t="shared" si="33"/>
        <v>20790000</v>
      </c>
      <c r="O53" s="97">
        <f t="shared" si="33"/>
        <v>69827053</v>
      </c>
      <c r="P53" s="96">
        <f t="shared" si="27"/>
        <v>61606000</v>
      </c>
      <c r="Q53" s="97">
        <f t="shared" si="28"/>
        <v>241436769</v>
      </c>
      <c r="R53" s="52">
        <f t="shared" si="29"/>
        <v>53.39777171106028</v>
      </c>
      <c r="S53" s="53">
        <f t="shared" si="30"/>
        <v>53.795636288077844</v>
      </c>
      <c r="T53" s="52">
        <f>IF((+$E43+$E45+$E47+$E48+$E51) =0,0,(P53   /(+$E43+$E45+$E47+$E48+$E51) )*100)</f>
        <v>22.918387238380095</v>
      </c>
      <c r="U53" s="54">
        <f>IF((+$E43+$E45+$E47+$E48+$E51) =0,0,(Q53   /(+$E43+$E45+$E47+$E48+$E51) )*100)</f>
        <v>89.818221691480105</v>
      </c>
      <c r="V53" s="96">
        <f>SUM(V42:V52)</f>
        <v>13607000</v>
      </c>
      <c r="W53" s="97">
        <f>SUM(W42:W52)</f>
        <v>12530000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1005723000</v>
      </c>
      <c r="C67" s="104">
        <f>SUM(C9:C14,C17:C23,C26:C29,C32,C35:C39,C42:C52,C55:C58,C61:C65)</f>
        <v>-2253000</v>
      </c>
      <c r="D67" s="104"/>
      <c r="E67" s="104">
        <f t="shared" si="35"/>
        <v>1003470000</v>
      </c>
      <c r="F67" s="105">
        <f t="shared" ref="F67:O67" si="43">SUM(F9:F14,F17:F23,F26:F29,F32,F35:F39,F42:F52,F55:F58,F61:F65)</f>
        <v>1003470000</v>
      </c>
      <c r="G67" s="106">
        <f t="shared" si="43"/>
        <v>946070000</v>
      </c>
      <c r="H67" s="105">
        <f t="shared" si="43"/>
        <v>108358000</v>
      </c>
      <c r="I67" s="106">
        <f t="shared" si="43"/>
        <v>159958452</v>
      </c>
      <c r="J67" s="105">
        <f t="shared" si="43"/>
        <v>190955000</v>
      </c>
      <c r="K67" s="106">
        <f t="shared" si="43"/>
        <v>253865382</v>
      </c>
      <c r="L67" s="105">
        <f t="shared" si="43"/>
        <v>117940000</v>
      </c>
      <c r="M67" s="106">
        <f t="shared" si="43"/>
        <v>168145531</v>
      </c>
      <c r="N67" s="105">
        <f t="shared" si="43"/>
        <v>183789000</v>
      </c>
      <c r="O67" s="106">
        <f t="shared" si="43"/>
        <v>220450153</v>
      </c>
      <c r="P67" s="105">
        <f t="shared" si="36"/>
        <v>601042000</v>
      </c>
      <c r="Q67" s="106">
        <f t="shared" si="37"/>
        <v>802419518</v>
      </c>
      <c r="R67" s="61">
        <f t="shared" si="38"/>
        <v>55.832626759369177</v>
      </c>
      <c r="S67" s="62">
        <f t="shared" si="39"/>
        <v>31.106757157881287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63.530394156880568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84.816083165093488</v>
      </c>
      <c r="V67" s="105">
        <f>SUM(V9:V14,V17:V23,V26:V29,V32,V35:V39,V42:V52,V55:V58,V61:V65)</f>
        <v>19546000</v>
      </c>
      <c r="W67" s="106">
        <f>SUM(W9:W14,W17:W23,W26:W29,W32,W35:W39,W42:W52,W55:W58,W61:W65)</f>
        <v>18282000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1005723000</v>
      </c>
      <c r="C72" s="104">
        <f>SUM(C9:C14,C17:C23,C26:C29,C32,C35:C39,C42:C52,C55:C58,C61:C65,C69)</f>
        <v>-2253000</v>
      </c>
      <c r="D72" s="104"/>
      <c r="E72" s="104">
        <f>$B72      +$C72      +$D72</f>
        <v>1003470000</v>
      </c>
      <c r="F72" s="105">
        <f t="shared" ref="F72:O72" si="46">SUM(F9:F14,F17:F23,F26:F29,F32,F35:F39,F42:F52,F55:F58,F61:F65,F69)</f>
        <v>1003470000</v>
      </c>
      <c r="G72" s="106">
        <f t="shared" si="46"/>
        <v>946070000</v>
      </c>
      <c r="H72" s="105">
        <f t="shared" si="46"/>
        <v>108358000</v>
      </c>
      <c r="I72" s="106">
        <f t="shared" si="46"/>
        <v>159958452</v>
      </c>
      <c r="J72" s="105">
        <f t="shared" si="46"/>
        <v>190955000</v>
      </c>
      <c r="K72" s="106">
        <f t="shared" si="46"/>
        <v>253865382</v>
      </c>
      <c r="L72" s="105">
        <f t="shared" si="46"/>
        <v>117940000</v>
      </c>
      <c r="M72" s="106">
        <f t="shared" si="46"/>
        <v>168145531</v>
      </c>
      <c r="N72" s="105">
        <f t="shared" si="46"/>
        <v>183789000</v>
      </c>
      <c r="O72" s="106">
        <f t="shared" si="46"/>
        <v>220450153</v>
      </c>
      <c r="P72" s="105">
        <f>$H72      +$J72      +$L72      +$N72</f>
        <v>601042000</v>
      </c>
      <c r="Q72" s="106">
        <f>$I72      +$K72      +$M72      +$O72</f>
        <v>802419518</v>
      </c>
      <c r="R72" s="61">
        <f>IF(($L72      =0),0,((($N72      -$L72      )/$L72      )*100))</f>
        <v>55.832626759369177</v>
      </c>
      <c r="S72" s="62">
        <f>IF(($M72      =0),0,((($O72      -$M72      )/$M72      )*100))</f>
        <v>31.106757157881287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63.530394156880568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84.816083165093488</v>
      </c>
      <c r="V72" s="105">
        <f>SUM(V9:V14,V17:V23,V26:V29,V32,V35:V39,V42:V52,V55:V58,V61:V65,V69)</f>
        <v>19546000</v>
      </c>
      <c r="W72" s="106">
        <f>SUM(W9:W14,W17:W23,W26:W29,W32,W35:W39,W42:W52,W55:W58,W61:W65,W69)</f>
        <v>18282000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YDcCxYHILhaEuD1kWr+xSUjGzUci/jK85cSpYWKgN4GWegXCD9X1qKTtHdPrm6r7tc4493CCDgUbI9vOpsg1uA==" saltValue="hiVyr8aKdLM3VeFlFd6F/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2000000</v>
      </c>
      <c r="C10" s="92">
        <v>0</v>
      </c>
      <c r="D10" s="92"/>
      <c r="E10" s="92">
        <f t="shared" ref="E10:E15" si="0">$B10      +$C10      +$D10</f>
        <v>2000000</v>
      </c>
      <c r="F10" s="93">
        <v>2000000</v>
      </c>
      <c r="G10" s="94">
        <v>2000000</v>
      </c>
      <c r="H10" s="93">
        <v>196000</v>
      </c>
      <c r="I10" s="94">
        <v>369528</v>
      </c>
      <c r="J10" s="93">
        <v>1009000</v>
      </c>
      <c r="K10" s="94">
        <v>834894</v>
      </c>
      <c r="L10" s="93">
        <v>64000</v>
      </c>
      <c r="M10" s="94">
        <v>63889</v>
      </c>
      <c r="N10" s="93">
        <v>21000</v>
      </c>
      <c r="O10" s="94">
        <v>451450</v>
      </c>
      <c r="P10" s="93">
        <f t="shared" ref="P10:P15" si="1">$H10      +$J10      +$L10      +$N10</f>
        <v>1290000</v>
      </c>
      <c r="Q10" s="94">
        <f t="shared" ref="Q10:Q15" si="2">$I10      +$K10      +$M10      +$O10</f>
        <v>1719761</v>
      </c>
      <c r="R10" s="48">
        <f t="shared" ref="R10:R15" si="3">IF(($L10      =0),0,((($N10      -$L10      )/$L10      )*100))</f>
        <v>-67.1875</v>
      </c>
      <c r="S10" s="49">
        <f t="shared" ref="S10:S15" si="4">IF(($M10      =0),0,((($O10      -$M10      )/$M10      )*100))</f>
        <v>606.61616240667411</v>
      </c>
      <c r="T10" s="48">
        <f t="shared" ref="T10:T14" si="5">IF(($E10      =0),0,(($P10      /$E10      )*100))</f>
        <v>64.5</v>
      </c>
      <c r="U10" s="50">
        <f t="shared" ref="U10:U14" si="6">IF(($E10      =0),0,(($Q10      /$E10      )*100))</f>
        <v>85.988050000000001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2000000</v>
      </c>
      <c r="C15" s="95">
        <f>SUM(C9:C14)</f>
        <v>0</v>
      </c>
      <c r="D15" s="95"/>
      <c r="E15" s="95">
        <f t="shared" si="0"/>
        <v>2000000</v>
      </c>
      <c r="F15" s="96">
        <f t="shared" ref="F15:O15" si="7">SUM(F9:F14)</f>
        <v>2000000</v>
      </c>
      <c r="G15" s="97">
        <f t="shared" si="7"/>
        <v>2000000</v>
      </c>
      <c r="H15" s="96">
        <f t="shared" si="7"/>
        <v>196000</v>
      </c>
      <c r="I15" s="97">
        <f t="shared" si="7"/>
        <v>369528</v>
      </c>
      <c r="J15" s="96">
        <f t="shared" si="7"/>
        <v>1009000</v>
      </c>
      <c r="K15" s="97">
        <f t="shared" si="7"/>
        <v>834894</v>
      </c>
      <c r="L15" s="96">
        <f t="shared" si="7"/>
        <v>64000</v>
      </c>
      <c r="M15" s="97">
        <f t="shared" si="7"/>
        <v>63889</v>
      </c>
      <c r="N15" s="96">
        <f t="shared" si="7"/>
        <v>21000</v>
      </c>
      <c r="O15" s="97">
        <f t="shared" si="7"/>
        <v>451450</v>
      </c>
      <c r="P15" s="96">
        <f t="shared" si="1"/>
        <v>1290000</v>
      </c>
      <c r="Q15" s="97">
        <f t="shared" si="2"/>
        <v>1719761</v>
      </c>
      <c r="R15" s="52">
        <f t="shared" si="3"/>
        <v>-67.1875</v>
      </c>
      <c r="S15" s="53">
        <f t="shared" si="4"/>
        <v>606.61616240667411</v>
      </c>
      <c r="T15" s="52">
        <f>IF((SUM($E9:$E13))=0,0,(P15/(SUM($E9:$E13))*100))</f>
        <v>64.5</v>
      </c>
      <c r="U15" s="54">
        <f>IF((SUM($E9:$E13))=0,0,(Q15/(SUM($E9:$E13))*100))</f>
        <v>85.988050000000001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5625000</v>
      </c>
      <c r="C20" s="92">
        <v>0</v>
      </c>
      <c r="D20" s="92"/>
      <c r="E20" s="92">
        <f t="shared" si="8"/>
        <v>5625000</v>
      </c>
      <c r="F20" s="93">
        <v>5625000</v>
      </c>
      <c r="G20" s="94">
        <v>5625000</v>
      </c>
      <c r="H20" s="93"/>
      <c r="I20" s="94"/>
      <c r="J20" s="93"/>
      <c r="K20" s="94"/>
      <c r="L20" s="93">
        <v>1959000</v>
      </c>
      <c r="M20" s="94">
        <v>-1960965</v>
      </c>
      <c r="N20" s="93">
        <v>2446000</v>
      </c>
      <c r="O20" s="94">
        <v>6490867</v>
      </c>
      <c r="P20" s="93">
        <f t="shared" si="9"/>
        <v>4405000</v>
      </c>
      <c r="Q20" s="94">
        <f t="shared" si="10"/>
        <v>4529902</v>
      </c>
      <c r="R20" s="48">
        <f t="shared" si="11"/>
        <v>24.859622256253193</v>
      </c>
      <c r="S20" s="49">
        <f t="shared" si="12"/>
        <v>-431.00371500766209</v>
      </c>
      <c r="T20" s="48">
        <f t="shared" si="13"/>
        <v>78.311111111111103</v>
      </c>
      <c r="U20" s="50">
        <f t="shared" si="14"/>
        <v>80.531591111111112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5625000</v>
      </c>
      <c r="C24" s="95">
        <f>SUM(C17:C23)</f>
        <v>0</v>
      </c>
      <c r="D24" s="95"/>
      <c r="E24" s="95">
        <f t="shared" si="8"/>
        <v>5625000</v>
      </c>
      <c r="F24" s="96">
        <f t="shared" ref="F24:O24" si="15">SUM(F17:F23)</f>
        <v>5625000</v>
      </c>
      <c r="G24" s="97">
        <f t="shared" si="15"/>
        <v>5625000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1959000</v>
      </c>
      <c r="M24" s="97">
        <f t="shared" si="15"/>
        <v>-1960965</v>
      </c>
      <c r="N24" s="96">
        <f t="shared" si="15"/>
        <v>2446000</v>
      </c>
      <c r="O24" s="97">
        <f t="shared" si="15"/>
        <v>6490867</v>
      </c>
      <c r="P24" s="96">
        <f t="shared" si="9"/>
        <v>4405000</v>
      </c>
      <c r="Q24" s="97">
        <f t="shared" si="10"/>
        <v>4529902</v>
      </c>
      <c r="R24" s="52">
        <f t="shared" si="11"/>
        <v>24.859622256253193</v>
      </c>
      <c r="S24" s="53">
        <f t="shared" si="12"/>
        <v>-431.00371500766209</v>
      </c>
      <c r="T24" s="52">
        <f>IF(($E24-$E19-$E23)   =0,0,($P24   /($E24-$E19-$E23)   )*100)</f>
        <v>78.311111111111103</v>
      </c>
      <c r="U24" s="54">
        <f>IF(($E24-$E19-$E23)   =0,0,($Q24   /($E24-$E19-$E23)   )*100)</f>
        <v>80.531591111111112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1969000</v>
      </c>
      <c r="C32" s="92">
        <v>0</v>
      </c>
      <c r="D32" s="92"/>
      <c r="E32" s="92">
        <f>$B32      +$C32      +$D32</f>
        <v>1969000</v>
      </c>
      <c r="F32" s="93">
        <v>1969000</v>
      </c>
      <c r="G32" s="94">
        <v>1969000</v>
      </c>
      <c r="H32" s="93">
        <v>963000</v>
      </c>
      <c r="I32" s="94">
        <v>963200</v>
      </c>
      <c r="J32" s="93">
        <v>1006000</v>
      </c>
      <c r="K32" s="94">
        <v>1005800</v>
      </c>
      <c r="L32" s="93"/>
      <c r="M32" s="94">
        <v>-42975</v>
      </c>
      <c r="N32" s="93"/>
      <c r="O32" s="94">
        <v>42975</v>
      </c>
      <c r="P32" s="93">
        <f>$H32      +$J32      +$L32      +$N32</f>
        <v>1969000</v>
      </c>
      <c r="Q32" s="94">
        <f>$I32      +$K32      +$M32      +$O32</f>
        <v>1969000</v>
      </c>
      <c r="R32" s="48">
        <f>IF(($L32      =0),0,((($N32      -$L32      )/$L32      )*100))</f>
        <v>0</v>
      </c>
      <c r="S32" s="49">
        <f>IF(($M32      =0),0,((($O32      -$M32      )/$M32      )*100))</f>
        <v>-200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1969000</v>
      </c>
      <c r="C33" s="95">
        <f>C32</f>
        <v>0</v>
      </c>
      <c r="D33" s="95"/>
      <c r="E33" s="95">
        <f>$B33      +$C33      +$D33</f>
        <v>1969000</v>
      </c>
      <c r="F33" s="96">
        <f t="shared" ref="F33:O33" si="17">F32</f>
        <v>1969000</v>
      </c>
      <c r="G33" s="97">
        <f t="shared" si="17"/>
        <v>1969000</v>
      </c>
      <c r="H33" s="96">
        <f t="shared" si="17"/>
        <v>963000</v>
      </c>
      <c r="I33" s="97">
        <f t="shared" si="17"/>
        <v>963200</v>
      </c>
      <c r="J33" s="96">
        <f t="shared" si="17"/>
        <v>1006000</v>
      </c>
      <c r="K33" s="97">
        <f t="shared" si="17"/>
        <v>1005800</v>
      </c>
      <c r="L33" s="96">
        <f t="shared" si="17"/>
        <v>0</v>
      </c>
      <c r="M33" s="97">
        <f t="shared" si="17"/>
        <v>-42975</v>
      </c>
      <c r="N33" s="96">
        <f t="shared" si="17"/>
        <v>0</v>
      </c>
      <c r="O33" s="97">
        <f t="shared" si="17"/>
        <v>42975</v>
      </c>
      <c r="P33" s="96">
        <f>$H33      +$J33      +$L33      +$N33</f>
        <v>1969000</v>
      </c>
      <c r="Q33" s="97">
        <f>$I33      +$K33      +$M33      +$O33</f>
        <v>1969000</v>
      </c>
      <c r="R33" s="52">
        <f>IF(($L33      =0),0,((($N33      -$L33      )/$L33      )*100))</f>
        <v>0</v>
      </c>
      <c r="S33" s="53">
        <f>IF(($M33      =0),0,((($O33      -$M33      )/$M33      )*100))</f>
        <v>-200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7000000</v>
      </c>
      <c r="C35" s="92">
        <v>-3000000</v>
      </c>
      <c r="D35" s="92"/>
      <c r="E35" s="92">
        <f t="shared" ref="E35:E40" si="18">$B35      +$C35      +$D35</f>
        <v>4000000</v>
      </c>
      <c r="F35" s="93">
        <v>4000000</v>
      </c>
      <c r="G35" s="94">
        <v>4000000</v>
      </c>
      <c r="H35" s="93"/>
      <c r="I35" s="94"/>
      <c r="J35" s="93"/>
      <c r="K35" s="94"/>
      <c r="L35" s="93">
        <v>467000</v>
      </c>
      <c r="M35" s="94">
        <v>467786</v>
      </c>
      <c r="N35" s="93">
        <v>2233000</v>
      </c>
      <c r="O35" s="94">
        <v>5216287</v>
      </c>
      <c r="P35" s="93">
        <f t="shared" ref="P35:P40" si="19">$H35      +$J35      +$L35      +$N35</f>
        <v>2700000</v>
      </c>
      <c r="Q35" s="94">
        <f t="shared" ref="Q35:Q40" si="20">$I35      +$K35      +$M35      +$O35</f>
        <v>5684073</v>
      </c>
      <c r="R35" s="48">
        <f t="shared" ref="R35:R40" si="21">IF(($L35      =0),0,((($N35      -$L35      )/$L35      )*100))</f>
        <v>378.15845824411139</v>
      </c>
      <c r="S35" s="49">
        <f t="shared" ref="S35:S40" si="22">IF(($M35      =0),0,((($O35      -$M35      )/$M35      )*100))</f>
        <v>1015.1011359895338</v>
      </c>
      <c r="T35" s="48">
        <f t="shared" ref="T35:T39" si="23">IF(($E35      =0),0,(($P35      /$E35      )*100))</f>
        <v>67.5</v>
      </c>
      <c r="U35" s="50">
        <f t="shared" ref="U35:U39" si="24">IF(($E35      =0),0,(($Q35      /$E35      )*100))</f>
        <v>142.10182499999999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9942000</v>
      </c>
      <c r="C36" s="92">
        <v>0</v>
      </c>
      <c r="D36" s="92"/>
      <c r="E36" s="92">
        <f t="shared" si="18"/>
        <v>9942000</v>
      </c>
      <c r="F36" s="93">
        <v>9942000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16942000</v>
      </c>
      <c r="C40" s="95">
        <f>SUM(C35:C39)</f>
        <v>-3000000</v>
      </c>
      <c r="D40" s="95"/>
      <c r="E40" s="95">
        <f t="shared" si="18"/>
        <v>13942000</v>
      </c>
      <c r="F40" s="96">
        <f t="shared" ref="F40:O40" si="25">SUM(F35:F39)</f>
        <v>13942000</v>
      </c>
      <c r="G40" s="97">
        <f t="shared" si="25"/>
        <v>4000000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467000</v>
      </c>
      <c r="M40" s="97">
        <f t="shared" si="25"/>
        <v>467786</v>
      </c>
      <c r="N40" s="96">
        <f t="shared" si="25"/>
        <v>2233000</v>
      </c>
      <c r="O40" s="97">
        <f t="shared" si="25"/>
        <v>5216287</v>
      </c>
      <c r="P40" s="96">
        <f t="shared" si="19"/>
        <v>2700000</v>
      </c>
      <c r="Q40" s="97">
        <f t="shared" si="20"/>
        <v>5684073</v>
      </c>
      <c r="R40" s="52">
        <f t="shared" si="21"/>
        <v>378.15845824411139</v>
      </c>
      <c r="S40" s="53">
        <f t="shared" si="22"/>
        <v>1015.1011359895338</v>
      </c>
      <c r="T40" s="52">
        <f>IF((+$E35+$E38) =0,0,(P40   /(+$E35+$E38) )*100)</f>
        <v>67.5</v>
      </c>
      <c r="U40" s="54">
        <f>IF((+$E35+$E38) =0,0,(Q40   /(+$E35+$E38) )*100)</f>
        <v>142.10182499999999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4896000</v>
      </c>
      <c r="D52" s="92"/>
      <c r="E52" s="92">
        <f t="shared" si="26"/>
        <v>4896000</v>
      </c>
      <c r="F52" s="93">
        <v>4896000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4896000</v>
      </c>
      <c r="D53" s="95"/>
      <c r="E53" s="95">
        <f t="shared" si="26"/>
        <v>4896000</v>
      </c>
      <c r="F53" s="96">
        <f t="shared" ref="F53:O53" si="33">SUM(F42:F52)</f>
        <v>4896000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26536000</v>
      </c>
      <c r="C67" s="104">
        <f>SUM(C9:C14,C17:C23,C26:C29,C32,C35:C39,C42:C52,C55:C58,C61:C65)</f>
        <v>1896000</v>
      </c>
      <c r="D67" s="104"/>
      <c r="E67" s="104">
        <f t="shared" si="35"/>
        <v>28432000</v>
      </c>
      <c r="F67" s="105">
        <f t="shared" ref="F67:O67" si="43">SUM(F9:F14,F17:F23,F26:F29,F32,F35:F39,F42:F52,F55:F58,F61:F65)</f>
        <v>28432000</v>
      </c>
      <c r="G67" s="106">
        <f t="shared" si="43"/>
        <v>13594000</v>
      </c>
      <c r="H67" s="105">
        <f t="shared" si="43"/>
        <v>1159000</v>
      </c>
      <c r="I67" s="106">
        <f t="shared" si="43"/>
        <v>1332728</v>
      </c>
      <c r="J67" s="105">
        <f t="shared" si="43"/>
        <v>2015000</v>
      </c>
      <c r="K67" s="106">
        <f t="shared" si="43"/>
        <v>1840694</v>
      </c>
      <c r="L67" s="105">
        <f t="shared" si="43"/>
        <v>2490000</v>
      </c>
      <c r="M67" s="106">
        <f t="shared" si="43"/>
        <v>-1472265</v>
      </c>
      <c r="N67" s="105">
        <f t="shared" si="43"/>
        <v>4700000</v>
      </c>
      <c r="O67" s="106">
        <f t="shared" si="43"/>
        <v>12201579</v>
      </c>
      <c r="P67" s="105">
        <f t="shared" si="36"/>
        <v>10364000</v>
      </c>
      <c r="Q67" s="106">
        <f t="shared" si="37"/>
        <v>13902736</v>
      </c>
      <c r="R67" s="61">
        <f t="shared" si="38"/>
        <v>88.755020080321287</v>
      </c>
      <c r="S67" s="62">
        <f t="shared" si="39"/>
        <v>-928.76241709203168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76.239517434162124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102.27111961159335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57085000</v>
      </c>
      <c r="C69" s="92">
        <v>0</v>
      </c>
      <c r="D69" s="92"/>
      <c r="E69" s="92">
        <f>$B69      +$C69      +$D69</f>
        <v>57085000</v>
      </c>
      <c r="F69" s="93">
        <v>57085000</v>
      </c>
      <c r="G69" s="94">
        <v>57085000</v>
      </c>
      <c r="H69" s="93">
        <v>2588000</v>
      </c>
      <c r="I69" s="94">
        <v>10004718</v>
      </c>
      <c r="J69" s="93">
        <v>10647000</v>
      </c>
      <c r="K69" s="94">
        <v>3787578</v>
      </c>
      <c r="L69" s="93">
        <v>1900000</v>
      </c>
      <c r="M69" s="94">
        <v>6853269</v>
      </c>
      <c r="N69" s="93">
        <v>27226000</v>
      </c>
      <c r="O69" s="94">
        <v>16108564</v>
      </c>
      <c r="P69" s="93">
        <f>$H69      +$J69      +$L69      +$N69</f>
        <v>42361000</v>
      </c>
      <c r="Q69" s="94">
        <f>$I69      +$K69      +$M69      +$O69</f>
        <v>36754129</v>
      </c>
      <c r="R69" s="48">
        <f>IF(($L69      =0),0,((($N69      -$L69      )/$L69      )*100))</f>
        <v>1332.9473684210527</v>
      </c>
      <c r="S69" s="49">
        <f>IF(($M69      =0),0,((($O69      -$M69      )/$M69      )*100))</f>
        <v>135.04934652353498</v>
      </c>
      <c r="T69" s="48">
        <f>IF(($E69      =0),0,(($P69      /$E69      )*100))</f>
        <v>74.206884470526418</v>
      </c>
      <c r="U69" s="50">
        <f>IF(($E69      =0),0,(($Q69      /$E69      )*100))</f>
        <v>64.384915476920384</v>
      </c>
      <c r="V69" s="93">
        <v>4917000</v>
      </c>
      <c r="W69" s="94">
        <v>0</v>
      </c>
    </row>
    <row r="70" spans="1:23" ht="12.95" customHeight="1" x14ac:dyDescent="0.2">
      <c r="A70" s="56" t="s">
        <v>41</v>
      </c>
      <c r="B70" s="101">
        <f>B69</f>
        <v>57085000</v>
      </c>
      <c r="C70" s="101">
        <f>C69</f>
        <v>0</v>
      </c>
      <c r="D70" s="101"/>
      <c r="E70" s="101">
        <f>$B70      +$C70      +$D70</f>
        <v>57085000</v>
      </c>
      <c r="F70" s="102">
        <f t="shared" ref="F70:O70" si="44">F69</f>
        <v>57085000</v>
      </c>
      <c r="G70" s="103">
        <f t="shared" si="44"/>
        <v>57085000</v>
      </c>
      <c r="H70" s="102">
        <f t="shared" si="44"/>
        <v>2588000</v>
      </c>
      <c r="I70" s="103">
        <f t="shared" si="44"/>
        <v>10004718</v>
      </c>
      <c r="J70" s="102">
        <f t="shared" si="44"/>
        <v>10647000</v>
      </c>
      <c r="K70" s="103">
        <f t="shared" si="44"/>
        <v>3787578</v>
      </c>
      <c r="L70" s="102">
        <f t="shared" si="44"/>
        <v>1900000</v>
      </c>
      <c r="M70" s="103">
        <f t="shared" si="44"/>
        <v>6853269</v>
      </c>
      <c r="N70" s="102">
        <f t="shared" si="44"/>
        <v>27226000</v>
      </c>
      <c r="O70" s="103">
        <f t="shared" si="44"/>
        <v>16108564</v>
      </c>
      <c r="P70" s="102">
        <f>$H70      +$J70      +$L70      +$N70</f>
        <v>42361000</v>
      </c>
      <c r="Q70" s="103">
        <f>$I70      +$K70      +$M70      +$O70</f>
        <v>36754129</v>
      </c>
      <c r="R70" s="57">
        <f>IF(($L70      =0),0,((($N70      -$L70      )/$L70      )*100))</f>
        <v>1332.9473684210527</v>
      </c>
      <c r="S70" s="58">
        <f>IF(($M70      =0),0,((($O70      -$M70      )/$M70      )*100))</f>
        <v>135.04934652353498</v>
      </c>
      <c r="T70" s="57">
        <f>IF($E70   =0,0,($P70   /$E70   )*100)</f>
        <v>74.206884470526418</v>
      </c>
      <c r="U70" s="59">
        <f>IF($E70   =0,0,($Q70   /$E70 )*100)</f>
        <v>64.384915476920384</v>
      </c>
      <c r="V70" s="102">
        <f>V69</f>
        <v>4917000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57085000</v>
      </c>
      <c r="C71" s="104">
        <f>C69</f>
        <v>0</v>
      </c>
      <c r="D71" s="104"/>
      <c r="E71" s="104">
        <f>$B71      +$C71      +$D71</f>
        <v>57085000</v>
      </c>
      <c r="F71" s="105">
        <f t="shared" ref="F71:O71" si="45">F69</f>
        <v>57085000</v>
      </c>
      <c r="G71" s="106">
        <f t="shared" si="45"/>
        <v>57085000</v>
      </c>
      <c r="H71" s="105">
        <f t="shared" si="45"/>
        <v>2588000</v>
      </c>
      <c r="I71" s="106">
        <f t="shared" si="45"/>
        <v>10004718</v>
      </c>
      <c r="J71" s="105">
        <f t="shared" si="45"/>
        <v>10647000</v>
      </c>
      <c r="K71" s="106">
        <f t="shared" si="45"/>
        <v>3787578</v>
      </c>
      <c r="L71" s="105">
        <f t="shared" si="45"/>
        <v>1900000</v>
      </c>
      <c r="M71" s="106">
        <f t="shared" si="45"/>
        <v>6853269</v>
      </c>
      <c r="N71" s="105">
        <f t="shared" si="45"/>
        <v>27226000</v>
      </c>
      <c r="O71" s="106">
        <f t="shared" si="45"/>
        <v>16108564</v>
      </c>
      <c r="P71" s="105">
        <f>$H71      +$J71      +$L71      +$N71</f>
        <v>42361000</v>
      </c>
      <c r="Q71" s="106">
        <f>$I71      +$K71      +$M71      +$O71</f>
        <v>36754129</v>
      </c>
      <c r="R71" s="61">
        <f>IF(($L71      =0),0,((($N71      -$L71      )/$L71      )*100))</f>
        <v>1332.9473684210527</v>
      </c>
      <c r="S71" s="62">
        <f>IF(($M71      =0),0,((($O71      -$M71      )/$M71      )*100))</f>
        <v>135.04934652353498</v>
      </c>
      <c r="T71" s="61">
        <f>IF($E71   =0,0,($P71   /$E71   )*100)</f>
        <v>74.206884470526418</v>
      </c>
      <c r="U71" s="65">
        <f>IF($E71   =0,0,($Q71   /$E71   )*100)</f>
        <v>64.384915476920384</v>
      </c>
      <c r="V71" s="105">
        <f>V69</f>
        <v>4917000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83621000</v>
      </c>
      <c r="C72" s="104">
        <f>SUM(C9:C14,C17:C23,C26:C29,C32,C35:C39,C42:C52,C55:C58,C61:C65,C69)</f>
        <v>1896000</v>
      </c>
      <c r="D72" s="104"/>
      <c r="E72" s="104">
        <f>$B72      +$C72      +$D72</f>
        <v>85517000</v>
      </c>
      <c r="F72" s="105">
        <f t="shared" ref="F72:O72" si="46">SUM(F9:F14,F17:F23,F26:F29,F32,F35:F39,F42:F52,F55:F58,F61:F65,F69)</f>
        <v>85517000</v>
      </c>
      <c r="G72" s="106">
        <f t="shared" si="46"/>
        <v>70679000</v>
      </c>
      <c r="H72" s="105">
        <f t="shared" si="46"/>
        <v>3747000</v>
      </c>
      <c r="I72" s="106">
        <f t="shared" si="46"/>
        <v>11337446</v>
      </c>
      <c r="J72" s="105">
        <f t="shared" si="46"/>
        <v>12662000</v>
      </c>
      <c r="K72" s="106">
        <f t="shared" si="46"/>
        <v>5628272</v>
      </c>
      <c r="L72" s="105">
        <f t="shared" si="46"/>
        <v>4390000</v>
      </c>
      <c r="M72" s="106">
        <f t="shared" si="46"/>
        <v>5381004</v>
      </c>
      <c r="N72" s="105">
        <f t="shared" si="46"/>
        <v>31926000</v>
      </c>
      <c r="O72" s="106">
        <f t="shared" si="46"/>
        <v>28310143</v>
      </c>
      <c r="P72" s="105">
        <f>$H72      +$J72      +$L72      +$N72</f>
        <v>52725000</v>
      </c>
      <c r="Q72" s="106">
        <f>$I72      +$K72      +$M72      +$O72</f>
        <v>50656865</v>
      </c>
      <c r="R72" s="61">
        <f>IF(($L72      =0),0,((($N72      -$L72      )/$L72      )*100))</f>
        <v>627.2437357630979</v>
      </c>
      <c r="S72" s="62">
        <f>IF(($M72      =0),0,((($O72      -$M72      )/$M72      )*100))</f>
        <v>426.11265481311659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74.597829624075047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71.671734178468853</v>
      </c>
      <c r="V72" s="105">
        <f>SUM(V9:V14,V17:V23,V26:V29,V32,V35:V39,V42:V52,V55:V58,V61:V65,V69)</f>
        <v>4917000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+LIrfbPsASBamDYzS9+9aPbnmXHvLjVQzpaF0CyAqzDDnrL4IKt9+h6dhEItyRdz7HRScnPbEc/9th7kTLth/A==" saltValue="2g0+n1llSxAu+q4heHCx/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2900000</v>
      </c>
      <c r="C10" s="92">
        <v>0</v>
      </c>
      <c r="D10" s="92"/>
      <c r="E10" s="92">
        <f t="shared" ref="E10:E15" si="0">$B10      +$C10      +$D10</f>
        <v>2900000</v>
      </c>
      <c r="F10" s="93">
        <v>2900000</v>
      </c>
      <c r="G10" s="94">
        <v>2900000</v>
      </c>
      <c r="H10" s="93">
        <v>884000</v>
      </c>
      <c r="I10" s="94">
        <v>884028</v>
      </c>
      <c r="J10" s="93">
        <v>1350000</v>
      </c>
      <c r="K10" s="94">
        <v>1392539</v>
      </c>
      <c r="L10" s="93">
        <v>223000</v>
      </c>
      <c r="M10" s="94">
        <v>816606</v>
      </c>
      <c r="N10" s="93">
        <v>441000</v>
      </c>
      <c r="O10" s="94">
        <v>-316003</v>
      </c>
      <c r="P10" s="93">
        <f t="shared" ref="P10:P15" si="1">$H10      +$J10      +$L10      +$N10</f>
        <v>2898000</v>
      </c>
      <c r="Q10" s="94">
        <f t="shared" ref="Q10:Q15" si="2">$I10      +$K10      +$M10      +$O10</f>
        <v>2777170</v>
      </c>
      <c r="R10" s="48">
        <f t="shared" ref="R10:R15" si="3">IF(($L10      =0),0,((($N10      -$L10      )/$L10      )*100))</f>
        <v>97.757847533632287</v>
      </c>
      <c r="S10" s="49">
        <f t="shared" ref="S10:S15" si="4">IF(($M10      =0),0,((($O10      -$M10      )/$M10      )*100))</f>
        <v>-138.69711954112509</v>
      </c>
      <c r="T10" s="48">
        <f t="shared" ref="T10:T14" si="5">IF(($E10      =0),0,(($P10      /$E10      )*100))</f>
        <v>99.931034482758619</v>
      </c>
      <c r="U10" s="50">
        <f t="shared" ref="U10:U14" si="6">IF(($E10      =0),0,(($Q10      /$E10      )*100))</f>
        <v>95.764482758620701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2900000</v>
      </c>
      <c r="C15" s="95">
        <f>SUM(C9:C14)</f>
        <v>0</v>
      </c>
      <c r="D15" s="95"/>
      <c r="E15" s="95">
        <f t="shared" si="0"/>
        <v>2900000</v>
      </c>
      <c r="F15" s="96">
        <f t="shared" ref="F15:O15" si="7">SUM(F9:F14)</f>
        <v>2900000</v>
      </c>
      <c r="G15" s="97">
        <f t="shared" si="7"/>
        <v>2900000</v>
      </c>
      <c r="H15" s="96">
        <f t="shared" si="7"/>
        <v>884000</v>
      </c>
      <c r="I15" s="97">
        <f t="shared" si="7"/>
        <v>884028</v>
      </c>
      <c r="J15" s="96">
        <f t="shared" si="7"/>
        <v>1350000</v>
      </c>
      <c r="K15" s="97">
        <f t="shared" si="7"/>
        <v>1392539</v>
      </c>
      <c r="L15" s="96">
        <f t="shared" si="7"/>
        <v>223000</v>
      </c>
      <c r="M15" s="97">
        <f t="shared" si="7"/>
        <v>816606</v>
      </c>
      <c r="N15" s="96">
        <f t="shared" si="7"/>
        <v>441000</v>
      </c>
      <c r="O15" s="97">
        <f t="shared" si="7"/>
        <v>-316003</v>
      </c>
      <c r="P15" s="96">
        <f t="shared" si="1"/>
        <v>2898000</v>
      </c>
      <c r="Q15" s="97">
        <f t="shared" si="2"/>
        <v>2777170</v>
      </c>
      <c r="R15" s="52">
        <f t="shared" si="3"/>
        <v>97.757847533632287</v>
      </c>
      <c r="S15" s="53">
        <f t="shared" si="4"/>
        <v>-138.69711954112509</v>
      </c>
      <c r="T15" s="52">
        <f>IF((SUM($E9:$E13))=0,0,(P15/(SUM($E9:$E13))*100))</f>
        <v>99.931034482758619</v>
      </c>
      <c r="U15" s="54">
        <f>IF((SUM($E9:$E13))=0,0,(Q15/(SUM($E9:$E13))*100))</f>
        <v>95.764482758620701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4031000</v>
      </c>
      <c r="C19" s="92">
        <v>0</v>
      </c>
      <c r="D19" s="92"/>
      <c r="E19" s="92">
        <f t="shared" si="8"/>
        <v>4031000</v>
      </c>
      <c r="F19" s="93">
        <v>4031000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4031000</v>
      </c>
      <c r="C24" s="95">
        <f>SUM(C17:C23)</f>
        <v>0</v>
      </c>
      <c r="D24" s="95"/>
      <c r="E24" s="95">
        <f t="shared" si="8"/>
        <v>4031000</v>
      </c>
      <c r="F24" s="96">
        <f t="shared" ref="F24:O24" si="15">SUM(F17:F23)</f>
        <v>4031000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2255000</v>
      </c>
      <c r="C29" s="92">
        <v>0</v>
      </c>
      <c r="D29" s="92"/>
      <c r="E29" s="92">
        <f>$B29      +$C29      +$D29</f>
        <v>2255000</v>
      </c>
      <c r="F29" s="93">
        <v>2255000</v>
      </c>
      <c r="G29" s="94">
        <v>2255000</v>
      </c>
      <c r="H29" s="93"/>
      <c r="I29" s="94"/>
      <c r="J29" s="93">
        <v>270000</v>
      </c>
      <c r="K29" s="94"/>
      <c r="L29" s="93">
        <v>863000</v>
      </c>
      <c r="M29" s="94"/>
      <c r="N29" s="93">
        <v>836000</v>
      </c>
      <c r="O29" s="94"/>
      <c r="P29" s="93">
        <f>$H29      +$J29      +$L29      +$N29</f>
        <v>1969000</v>
      </c>
      <c r="Q29" s="94">
        <f>$I29      +$K29      +$M29      +$O29</f>
        <v>0</v>
      </c>
      <c r="R29" s="48">
        <f>IF(($L29      =0),0,((($N29      -$L29      )/$L29      )*100))</f>
        <v>-3.1286210892236386</v>
      </c>
      <c r="S29" s="49">
        <f>IF(($M29      =0),0,((($O29      -$M29      )/$M29      )*100))</f>
        <v>0</v>
      </c>
      <c r="T29" s="48">
        <f>IF(($E29      =0),0,(($P29      /$E29      )*100))</f>
        <v>87.317073170731703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2255000</v>
      </c>
      <c r="C30" s="95">
        <f>SUM(C26:C29)</f>
        <v>0</v>
      </c>
      <c r="D30" s="95"/>
      <c r="E30" s="95">
        <f>$B30      +$C30      +$D30</f>
        <v>2255000</v>
      </c>
      <c r="F30" s="96">
        <f t="shared" ref="F30:O30" si="16">SUM(F26:F29)</f>
        <v>2255000</v>
      </c>
      <c r="G30" s="97">
        <f t="shared" si="16"/>
        <v>2255000</v>
      </c>
      <c r="H30" s="96">
        <f t="shared" si="16"/>
        <v>0</v>
      </c>
      <c r="I30" s="97">
        <f t="shared" si="16"/>
        <v>0</v>
      </c>
      <c r="J30" s="96">
        <f t="shared" si="16"/>
        <v>270000</v>
      </c>
      <c r="K30" s="97">
        <f t="shared" si="16"/>
        <v>0</v>
      </c>
      <c r="L30" s="96">
        <f t="shared" si="16"/>
        <v>863000</v>
      </c>
      <c r="M30" s="97">
        <f t="shared" si="16"/>
        <v>0</v>
      </c>
      <c r="N30" s="96">
        <f t="shared" si="16"/>
        <v>836000</v>
      </c>
      <c r="O30" s="97">
        <f t="shared" si="16"/>
        <v>0</v>
      </c>
      <c r="P30" s="96">
        <f>$H30      +$J30      +$L30      +$N30</f>
        <v>1969000</v>
      </c>
      <c r="Q30" s="97">
        <f>$I30      +$K30      +$M30      +$O30</f>
        <v>0</v>
      </c>
      <c r="R30" s="52">
        <f>IF(($L30      =0),0,((($N30      -$L30      )/$L30      )*100))</f>
        <v>-3.1286210892236386</v>
      </c>
      <c r="S30" s="53">
        <f>IF(($M30      =0),0,((($O30      -$M30      )/$M30      )*100))</f>
        <v>0</v>
      </c>
      <c r="T30" s="52">
        <f>IF($E30   =0,0,($P30   /$E30   )*100)</f>
        <v>87.317073170731703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10129000</v>
      </c>
      <c r="C32" s="92">
        <v>0</v>
      </c>
      <c r="D32" s="92"/>
      <c r="E32" s="92">
        <f>$B32      +$C32      +$D32</f>
        <v>10129000</v>
      </c>
      <c r="F32" s="93">
        <v>10129000</v>
      </c>
      <c r="G32" s="94">
        <v>10129000</v>
      </c>
      <c r="H32" s="93">
        <v>2533000</v>
      </c>
      <c r="I32" s="94"/>
      <c r="J32" s="93">
        <v>4176000</v>
      </c>
      <c r="K32" s="94"/>
      <c r="L32" s="93">
        <v>3068000</v>
      </c>
      <c r="M32" s="94"/>
      <c r="N32" s="93"/>
      <c r="O32" s="94">
        <v>10129000</v>
      </c>
      <c r="P32" s="93">
        <f>$H32      +$J32      +$L32      +$N32</f>
        <v>9777000</v>
      </c>
      <c r="Q32" s="94">
        <f>$I32      +$K32      +$M32      +$O32</f>
        <v>10129000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96.524829696909862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10129000</v>
      </c>
      <c r="C33" s="95">
        <f>C32</f>
        <v>0</v>
      </c>
      <c r="D33" s="95"/>
      <c r="E33" s="95">
        <f>$B33      +$C33      +$D33</f>
        <v>10129000</v>
      </c>
      <c r="F33" s="96">
        <f t="shared" ref="F33:O33" si="17">F32</f>
        <v>10129000</v>
      </c>
      <c r="G33" s="97">
        <f t="shared" si="17"/>
        <v>10129000</v>
      </c>
      <c r="H33" s="96">
        <f t="shared" si="17"/>
        <v>2533000</v>
      </c>
      <c r="I33" s="97">
        <f t="shared" si="17"/>
        <v>0</v>
      </c>
      <c r="J33" s="96">
        <f t="shared" si="17"/>
        <v>4176000</v>
      </c>
      <c r="K33" s="97">
        <f t="shared" si="17"/>
        <v>0</v>
      </c>
      <c r="L33" s="96">
        <f t="shared" si="17"/>
        <v>3068000</v>
      </c>
      <c r="M33" s="97">
        <f t="shared" si="17"/>
        <v>0</v>
      </c>
      <c r="N33" s="96">
        <f t="shared" si="17"/>
        <v>0</v>
      </c>
      <c r="O33" s="97">
        <f t="shared" si="17"/>
        <v>10129000</v>
      </c>
      <c r="P33" s="96">
        <f>$H33      +$J33      +$L33      +$N33</f>
        <v>9777000</v>
      </c>
      <c r="Q33" s="97">
        <f>$I33      +$K33      +$M33      +$O33</f>
        <v>10129000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96.524829696909862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412413000</v>
      </c>
      <c r="C44" s="92">
        <v>82994000</v>
      </c>
      <c r="D44" s="92"/>
      <c r="E44" s="92">
        <f t="shared" si="26"/>
        <v>495407000</v>
      </c>
      <c r="F44" s="93">
        <v>495407000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42363000</v>
      </c>
      <c r="C51" s="92">
        <v>-10000000</v>
      </c>
      <c r="D51" s="92"/>
      <c r="E51" s="92">
        <f t="shared" si="26"/>
        <v>32363000</v>
      </c>
      <c r="F51" s="93">
        <v>32363000</v>
      </c>
      <c r="G51" s="94">
        <v>32363000</v>
      </c>
      <c r="H51" s="93"/>
      <c r="I51" s="94">
        <v>15536810</v>
      </c>
      <c r="J51" s="93">
        <v>10436000</v>
      </c>
      <c r="K51" s="94"/>
      <c r="L51" s="93">
        <v>14163000</v>
      </c>
      <c r="M51" s="94">
        <v>10024546</v>
      </c>
      <c r="N51" s="93">
        <v>7764000</v>
      </c>
      <c r="O51" s="94">
        <v>35607861</v>
      </c>
      <c r="P51" s="93">
        <f t="shared" si="27"/>
        <v>32363000</v>
      </c>
      <c r="Q51" s="94">
        <f t="shared" si="28"/>
        <v>61169217</v>
      </c>
      <c r="R51" s="48">
        <f t="shared" si="29"/>
        <v>-45.181105697945348</v>
      </c>
      <c r="S51" s="49">
        <f t="shared" si="30"/>
        <v>255.20671958610396</v>
      </c>
      <c r="T51" s="48">
        <f t="shared" si="31"/>
        <v>100</v>
      </c>
      <c r="U51" s="50">
        <f t="shared" si="32"/>
        <v>189.00972406760809</v>
      </c>
      <c r="V51" s="93">
        <v>4228000</v>
      </c>
      <c r="W51" s="94">
        <v>0</v>
      </c>
    </row>
    <row r="52" spans="1:23" ht="12.95" customHeight="1" x14ac:dyDescent="0.2">
      <c r="A52" s="47" t="s">
        <v>75</v>
      </c>
      <c r="B52" s="92">
        <v>48402000</v>
      </c>
      <c r="C52" s="92">
        <v>-30402000</v>
      </c>
      <c r="D52" s="92"/>
      <c r="E52" s="92">
        <f t="shared" si="26"/>
        <v>18000000</v>
      </c>
      <c r="F52" s="93">
        <v>18000000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503178000</v>
      </c>
      <c r="C53" s="95">
        <f>SUM(C42:C52)</f>
        <v>42592000</v>
      </c>
      <c r="D53" s="95"/>
      <c r="E53" s="95">
        <f t="shared" si="26"/>
        <v>545770000</v>
      </c>
      <c r="F53" s="96">
        <f t="shared" ref="F53:O53" si="33">SUM(F42:F52)</f>
        <v>545770000</v>
      </c>
      <c r="G53" s="97">
        <f t="shared" si="33"/>
        <v>32363000</v>
      </c>
      <c r="H53" s="96">
        <f t="shared" si="33"/>
        <v>0</v>
      </c>
      <c r="I53" s="97">
        <f t="shared" si="33"/>
        <v>15536810</v>
      </c>
      <c r="J53" s="96">
        <f t="shared" si="33"/>
        <v>10436000</v>
      </c>
      <c r="K53" s="97">
        <f t="shared" si="33"/>
        <v>0</v>
      </c>
      <c r="L53" s="96">
        <f t="shared" si="33"/>
        <v>14163000</v>
      </c>
      <c r="M53" s="97">
        <f t="shared" si="33"/>
        <v>10024546</v>
      </c>
      <c r="N53" s="96">
        <f t="shared" si="33"/>
        <v>7764000</v>
      </c>
      <c r="O53" s="97">
        <f t="shared" si="33"/>
        <v>35607861</v>
      </c>
      <c r="P53" s="96">
        <f t="shared" si="27"/>
        <v>32363000</v>
      </c>
      <c r="Q53" s="97">
        <f t="shared" si="28"/>
        <v>61169217</v>
      </c>
      <c r="R53" s="52">
        <f t="shared" si="29"/>
        <v>-45.181105697945348</v>
      </c>
      <c r="S53" s="53">
        <f t="shared" si="30"/>
        <v>255.20671958610396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189.00972406760809</v>
      </c>
      <c r="V53" s="96">
        <f>SUM(V42:V52)</f>
        <v>4228000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522493000</v>
      </c>
      <c r="C67" s="104">
        <f>SUM(C9:C14,C17:C23,C26:C29,C32,C35:C39,C42:C52,C55:C58,C61:C65)</f>
        <v>42592000</v>
      </c>
      <c r="D67" s="104"/>
      <c r="E67" s="104">
        <f t="shared" si="35"/>
        <v>565085000</v>
      </c>
      <c r="F67" s="105">
        <f t="shared" ref="F67:O67" si="43">SUM(F9:F14,F17:F23,F26:F29,F32,F35:F39,F42:F52,F55:F58,F61:F65)</f>
        <v>565085000</v>
      </c>
      <c r="G67" s="106">
        <f t="shared" si="43"/>
        <v>47647000</v>
      </c>
      <c r="H67" s="105">
        <f t="shared" si="43"/>
        <v>3417000</v>
      </c>
      <c r="I67" s="106">
        <f t="shared" si="43"/>
        <v>16420838</v>
      </c>
      <c r="J67" s="105">
        <f t="shared" si="43"/>
        <v>16232000</v>
      </c>
      <c r="K67" s="106">
        <f t="shared" si="43"/>
        <v>1392539</v>
      </c>
      <c r="L67" s="105">
        <f t="shared" si="43"/>
        <v>18317000</v>
      </c>
      <c r="M67" s="106">
        <f t="shared" si="43"/>
        <v>10841152</v>
      </c>
      <c r="N67" s="105">
        <f t="shared" si="43"/>
        <v>9041000</v>
      </c>
      <c r="O67" s="106">
        <f t="shared" si="43"/>
        <v>45420858</v>
      </c>
      <c r="P67" s="105">
        <f t="shared" si="36"/>
        <v>47007000</v>
      </c>
      <c r="Q67" s="106">
        <f t="shared" si="37"/>
        <v>74075387</v>
      </c>
      <c r="R67" s="61">
        <f t="shared" si="38"/>
        <v>-50.641480591799969</v>
      </c>
      <c r="S67" s="62">
        <f t="shared" si="39"/>
        <v>318.96708025125002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98.656788465170948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155.46705353957228</v>
      </c>
      <c r="V67" s="105">
        <f>SUM(V9:V14,V17:V23,V26:V29,V32,V35:V39,V42:V52,V55:V58,V61:V65)</f>
        <v>4228000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481869000</v>
      </c>
      <c r="C69" s="92">
        <v>-45072000</v>
      </c>
      <c r="D69" s="92"/>
      <c r="E69" s="92">
        <f>$B69      +$C69      +$D69</f>
        <v>436797000</v>
      </c>
      <c r="F69" s="93">
        <v>436797000</v>
      </c>
      <c r="G69" s="94">
        <v>436797000</v>
      </c>
      <c r="H69" s="93">
        <v>49194000</v>
      </c>
      <c r="I69" s="94">
        <v>43318512</v>
      </c>
      <c r="J69" s="93">
        <v>62581000</v>
      </c>
      <c r="K69" s="94">
        <v>65392931</v>
      </c>
      <c r="L69" s="93">
        <v>81664000</v>
      </c>
      <c r="M69" s="94">
        <v>51249576</v>
      </c>
      <c r="N69" s="93">
        <v>187770000</v>
      </c>
      <c r="O69" s="94">
        <v>140895144</v>
      </c>
      <c r="P69" s="93">
        <f>$H69      +$J69      +$L69      +$N69</f>
        <v>381209000</v>
      </c>
      <c r="Q69" s="94">
        <f>$I69      +$K69      +$M69      +$O69</f>
        <v>300856163</v>
      </c>
      <c r="R69" s="48">
        <f>IF(($L69      =0),0,((($N69      -$L69      )/$L69      )*100))</f>
        <v>129.92995689655174</v>
      </c>
      <c r="S69" s="49">
        <f>IF(($M69      =0),0,((($O69      -$M69      )/$M69      )*100))</f>
        <v>174.91962860336642</v>
      </c>
      <c r="T69" s="48">
        <f>IF(($E69      =0),0,(($P69      /$E69      )*100))</f>
        <v>87.273722118054849</v>
      </c>
      <c r="U69" s="50">
        <f>IF(($E69      =0),0,(($Q69      /$E69      )*100))</f>
        <v>68.877799755950704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481869000</v>
      </c>
      <c r="C70" s="101">
        <f>C69</f>
        <v>-45072000</v>
      </c>
      <c r="D70" s="101"/>
      <c r="E70" s="101">
        <f>$B70      +$C70      +$D70</f>
        <v>436797000</v>
      </c>
      <c r="F70" s="102">
        <f t="shared" ref="F70:O70" si="44">F69</f>
        <v>436797000</v>
      </c>
      <c r="G70" s="103">
        <f t="shared" si="44"/>
        <v>436797000</v>
      </c>
      <c r="H70" s="102">
        <f t="shared" si="44"/>
        <v>49194000</v>
      </c>
      <c r="I70" s="103">
        <f t="shared" si="44"/>
        <v>43318512</v>
      </c>
      <c r="J70" s="102">
        <f t="shared" si="44"/>
        <v>62581000</v>
      </c>
      <c r="K70" s="103">
        <f t="shared" si="44"/>
        <v>65392931</v>
      </c>
      <c r="L70" s="102">
        <f t="shared" si="44"/>
        <v>81664000</v>
      </c>
      <c r="M70" s="103">
        <f t="shared" si="44"/>
        <v>51249576</v>
      </c>
      <c r="N70" s="102">
        <f t="shared" si="44"/>
        <v>187770000</v>
      </c>
      <c r="O70" s="103">
        <f t="shared" si="44"/>
        <v>140895144</v>
      </c>
      <c r="P70" s="102">
        <f>$H70      +$J70      +$L70      +$N70</f>
        <v>381209000</v>
      </c>
      <c r="Q70" s="103">
        <f>$I70      +$K70      +$M70      +$O70</f>
        <v>300856163</v>
      </c>
      <c r="R70" s="57">
        <f>IF(($L70      =0),0,((($N70      -$L70      )/$L70      )*100))</f>
        <v>129.92995689655174</v>
      </c>
      <c r="S70" s="58">
        <f>IF(($M70      =0),0,((($O70      -$M70      )/$M70      )*100))</f>
        <v>174.91962860336642</v>
      </c>
      <c r="T70" s="57">
        <f>IF($E70   =0,0,($P70   /$E70   )*100)</f>
        <v>87.273722118054849</v>
      </c>
      <c r="U70" s="59">
        <f>IF($E70   =0,0,($Q70   /$E70 )*100)</f>
        <v>68.877799755950704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481869000</v>
      </c>
      <c r="C71" s="104">
        <f>C69</f>
        <v>-45072000</v>
      </c>
      <c r="D71" s="104"/>
      <c r="E71" s="104">
        <f>$B71      +$C71      +$D71</f>
        <v>436797000</v>
      </c>
      <c r="F71" s="105">
        <f t="shared" ref="F71:O71" si="45">F69</f>
        <v>436797000</v>
      </c>
      <c r="G71" s="106">
        <f t="shared" si="45"/>
        <v>436797000</v>
      </c>
      <c r="H71" s="105">
        <f t="shared" si="45"/>
        <v>49194000</v>
      </c>
      <c r="I71" s="106">
        <f t="shared" si="45"/>
        <v>43318512</v>
      </c>
      <c r="J71" s="105">
        <f t="shared" si="45"/>
        <v>62581000</v>
      </c>
      <c r="K71" s="106">
        <f t="shared" si="45"/>
        <v>65392931</v>
      </c>
      <c r="L71" s="105">
        <f t="shared" si="45"/>
        <v>81664000</v>
      </c>
      <c r="M71" s="106">
        <f t="shared" si="45"/>
        <v>51249576</v>
      </c>
      <c r="N71" s="105">
        <f t="shared" si="45"/>
        <v>187770000</v>
      </c>
      <c r="O71" s="106">
        <f t="shared" si="45"/>
        <v>140895144</v>
      </c>
      <c r="P71" s="105">
        <f>$H71      +$J71      +$L71      +$N71</f>
        <v>381209000</v>
      </c>
      <c r="Q71" s="106">
        <f>$I71      +$K71      +$M71      +$O71</f>
        <v>300856163</v>
      </c>
      <c r="R71" s="61">
        <f>IF(($L71      =0),0,((($N71      -$L71      )/$L71      )*100))</f>
        <v>129.92995689655174</v>
      </c>
      <c r="S71" s="62">
        <f>IF(($M71      =0),0,((($O71      -$M71      )/$M71      )*100))</f>
        <v>174.91962860336642</v>
      </c>
      <c r="T71" s="61">
        <f>IF($E71   =0,0,($P71   /$E71   )*100)</f>
        <v>87.273722118054849</v>
      </c>
      <c r="U71" s="65">
        <f>IF($E71   =0,0,($Q71   /$E71   )*100)</f>
        <v>68.877799755950704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1004362000</v>
      </c>
      <c r="C72" s="104">
        <f>SUM(C9:C14,C17:C23,C26:C29,C32,C35:C39,C42:C52,C55:C58,C61:C65,C69)</f>
        <v>-2480000</v>
      </c>
      <c r="D72" s="104"/>
      <c r="E72" s="104">
        <f>$B72      +$C72      +$D72</f>
        <v>1001882000</v>
      </c>
      <c r="F72" s="105">
        <f t="shared" ref="F72:O72" si="46">SUM(F9:F14,F17:F23,F26:F29,F32,F35:F39,F42:F52,F55:F58,F61:F65,F69)</f>
        <v>1001882000</v>
      </c>
      <c r="G72" s="106">
        <f t="shared" si="46"/>
        <v>484444000</v>
      </c>
      <c r="H72" s="105">
        <f t="shared" si="46"/>
        <v>52611000</v>
      </c>
      <c r="I72" s="106">
        <f t="shared" si="46"/>
        <v>59739350</v>
      </c>
      <c r="J72" s="105">
        <f t="shared" si="46"/>
        <v>78813000</v>
      </c>
      <c r="K72" s="106">
        <f t="shared" si="46"/>
        <v>66785470</v>
      </c>
      <c r="L72" s="105">
        <f t="shared" si="46"/>
        <v>99981000</v>
      </c>
      <c r="M72" s="106">
        <f t="shared" si="46"/>
        <v>62090728</v>
      </c>
      <c r="N72" s="105">
        <f t="shared" si="46"/>
        <v>196811000</v>
      </c>
      <c r="O72" s="106">
        <f t="shared" si="46"/>
        <v>186316002</v>
      </c>
      <c r="P72" s="105">
        <f>$H72      +$J72      +$L72      +$N72</f>
        <v>428216000</v>
      </c>
      <c r="Q72" s="106">
        <f>$I72      +$K72      +$M72      +$O72</f>
        <v>374931550</v>
      </c>
      <c r="R72" s="61">
        <f>IF(($L72      =0),0,((($N72      -$L72      )/$L72      )*100))</f>
        <v>96.848401196227286</v>
      </c>
      <c r="S72" s="62">
        <f>IF(($M72      =0),0,((($O72      -$M72      )/$M72      )*100))</f>
        <v>200.07057092324638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88.393292103937711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77.394198297429625</v>
      </c>
      <c r="V72" s="105">
        <f>SUM(V9:V14,V17:V23,V26:V29,V32,V35:V39,V42:V52,V55:V58,V61:V65,V69)</f>
        <v>4228000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LLZ4iFnAwW57DR/9y8Iv3Xmn/5jnCfBVcG5TtC47xuAzFzJUJfDW54fvOpDbgD9AK920zmPxR9hLiUZldtqroA==" saltValue="dYU2diMlZFXKwSbJMSo7t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523000</v>
      </c>
      <c r="I10" s="94"/>
      <c r="J10" s="93">
        <v>1332000</v>
      </c>
      <c r="K10" s="94"/>
      <c r="L10" s="93">
        <v>759000</v>
      </c>
      <c r="M10" s="94"/>
      <c r="N10" s="93">
        <v>155000</v>
      </c>
      <c r="O10" s="94"/>
      <c r="P10" s="93">
        <f t="shared" ref="P10:P15" si="1">$H10      +$J10      +$L10      +$N10</f>
        <v>2769000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-79.57839262187089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89.322580645161281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523000</v>
      </c>
      <c r="I15" s="97">
        <f t="shared" si="7"/>
        <v>0</v>
      </c>
      <c r="J15" s="96">
        <f t="shared" si="7"/>
        <v>1332000</v>
      </c>
      <c r="K15" s="97">
        <f t="shared" si="7"/>
        <v>0</v>
      </c>
      <c r="L15" s="96">
        <f t="shared" si="7"/>
        <v>759000</v>
      </c>
      <c r="M15" s="97">
        <f t="shared" si="7"/>
        <v>0</v>
      </c>
      <c r="N15" s="96">
        <f t="shared" si="7"/>
        <v>155000</v>
      </c>
      <c r="O15" s="97">
        <f t="shared" si="7"/>
        <v>0</v>
      </c>
      <c r="P15" s="96">
        <f t="shared" si="1"/>
        <v>2769000</v>
      </c>
      <c r="Q15" s="97">
        <f t="shared" si="2"/>
        <v>0</v>
      </c>
      <c r="R15" s="52">
        <f t="shared" si="3"/>
        <v>-79.57839262187089</v>
      </c>
      <c r="S15" s="53">
        <f t="shared" si="4"/>
        <v>0</v>
      </c>
      <c r="T15" s="52">
        <f>IF((SUM($E9:$E13))=0,0,(P15/(SUM($E9:$E13))*100))</f>
        <v>89.322580645161281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1256000</v>
      </c>
      <c r="C32" s="92">
        <v>0</v>
      </c>
      <c r="D32" s="92"/>
      <c r="E32" s="92">
        <f>$B32      +$C32      +$D32</f>
        <v>1256000</v>
      </c>
      <c r="F32" s="93">
        <v>1256000</v>
      </c>
      <c r="G32" s="94">
        <v>1256000</v>
      </c>
      <c r="H32" s="93"/>
      <c r="I32" s="94"/>
      <c r="J32" s="93">
        <v>802000</v>
      </c>
      <c r="K32" s="94"/>
      <c r="L32" s="93"/>
      <c r="M32" s="94"/>
      <c r="N32" s="93"/>
      <c r="O32" s="94"/>
      <c r="P32" s="93">
        <f>$H32      +$J32      +$L32      +$N32</f>
        <v>802000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63.853503184713375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1256000</v>
      </c>
      <c r="C33" s="95">
        <f>C32</f>
        <v>0</v>
      </c>
      <c r="D33" s="95"/>
      <c r="E33" s="95">
        <f>$B33      +$C33      +$D33</f>
        <v>1256000</v>
      </c>
      <c r="F33" s="96">
        <f t="shared" ref="F33:O33" si="17">F32</f>
        <v>1256000</v>
      </c>
      <c r="G33" s="97">
        <f t="shared" si="17"/>
        <v>1256000</v>
      </c>
      <c r="H33" s="96">
        <f t="shared" si="17"/>
        <v>0</v>
      </c>
      <c r="I33" s="97">
        <f t="shared" si="17"/>
        <v>0</v>
      </c>
      <c r="J33" s="96">
        <f t="shared" si="17"/>
        <v>802000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802000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63.853503184713375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22000000</v>
      </c>
      <c r="C35" s="92">
        <v>-15000000</v>
      </c>
      <c r="D35" s="92"/>
      <c r="E35" s="92">
        <f t="shared" ref="E35:E40" si="18">$B35      +$C35      +$D35</f>
        <v>7000000</v>
      </c>
      <c r="F35" s="93">
        <v>7000000</v>
      </c>
      <c r="G35" s="94">
        <v>7000000</v>
      </c>
      <c r="H35" s="93"/>
      <c r="I35" s="94"/>
      <c r="J35" s="93"/>
      <c r="K35" s="94"/>
      <c r="L35" s="93">
        <v>2833000</v>
      </c>
      <c r="M35" s="94"/>
      <c r="N35" s="93">
        <v>3266000</v>
      </c>
      <c r="O35" s="94"/>
      <c r="P35" s="93">
        <f t="shared" ref="P35:P40" si="19">$H35      +$J35      +$L35      +$N35</f>
        <v>6099000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15.284151076597247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87.128571428571433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15824000</v>
      </c>
      <c r="C36" s="92">
        <v>0</v>
      </c>
      <c r="D36" s="92"/>
      <c r="E36" s="92">
        <f t="shared" si="18"/>
        <v>15824000</v>
      </c>
      <c r="F36" s="93">
        <v>15824000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37824000</v>
      </c>
      <c r="C40" s="95">
        <f>SUM(C35:C39)</f>
        <v>-15000000</v>
      </c>
      <c r="D40" s="95"/>
      <c r="E40" s="95">
        <f t="shared" si="18"/>
        <v>22824000</v>
      </c>
      <c r="F40" s="96">
        <f t="shared" ref="F40:O40" si="25">SUM(F35:F39)</f>
        <v>22824000</v>
      </c>
      <c r="G40" s="97">
        <f t="shared" si="25"/>
        <v>7000000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2833000</v>
      </c>
      <c r="M40" s="97">
        <f t="shared" si="25"/>
        <v>0</v>
      </c>
      <c r="N40" s="96">
        <f t="shared" si="25"/>
        <v>3266000</v>
      </c>
      <c r="O40" s="97">
        <f t="shared" si="25"/>
        <v>0</v>
      </c>
      <c r="P40" s="96">
        <f t="shared" si="19"/>
        <v>6099000</v>
      </c>
      <c r="Q40" s="97">
        <f t="shared" si="20"/>
        <v>0</v>
      </c>
      <c r="R40" s="52">
        <f t="shared" si="21"/>
        <v>15.284151076597247</v>
      </c>
      <c r="S40" s="53">
        <f t="shared" si="22"/>
        <v>0</v>
      </c>
      <c r="T40" s="52">
        <f>IF((+$E35+$E38) =0,0,(P40   /(+$E35+$E38) )*100)</f>
        <v>87.128571428571433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70000000</v>
      </c>
      <c r="C52" s="92">
        <v>-40460000</v>
      </c>
      <c r="D52" s="92"/>
      <c r="E52" s="92">
        <f t="shared" si="26"/>
        <v>29540000</v>
      </c>
      <c r="F52" s="93">
        <v>29540000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70000000</v>
      </c>
      <c r="C53" s="95">
        <f>SUM(C42:C52)</f>
        <v>-40460000</v>
      </c>
      <c r="D53" s="95"/>
      <c r="E53" s="95">
        <f t="shared" si="26"/>
        <v>29540000</v>
      </c>
      <c r="F53" s="96">
        <f t="shared" ref="F53:O53" si="33">SUM(F42:F52)</f>
        <v>29540000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112180000</v>
      </c>
      <c r="C67" s="104">
        <f>SUM(C9:C14,C17:C23,C26:C29,C32,C35:C39,C42:C52,C55:C58,C61:C65)</f>
        <v>-55460000</v>
      </c>
      <c r="D67" s="104"/>
      <c r="E67" s="104">
        <f t="shared" si="35"/>
        <v>56720000</v>
      </c>
      <c r="F67" s="105">
        <f t="shared" ref="F67:O67" si="43">SUM(F9:F14,F17:F23,F26:F29,F32,F35:F39,F42:F52,F55:F58,F61:F65)</f>
        <v>56720000</v>
      </c>
      <c r="G67" s="106">
        <f t="shared" si="43"/>
        <v>11356000</v>
      </c>
      <c r="H67" s="105">
        <f t="shared" si="43"/>
        <v>523000</v>
      </c>
      <c r="I67" s="106">
        <f t="shared" si="43"/>
        <v>0</v>
      </c>
      <c r="J67" s="105">
        <f t="shared" si="43"/>
        <v>2134000</v>
      </c>
      <c r="K67" s="106">
        <f t="shared" si="43"/>
        <v>0</v>
      </c>
      <c r="L67" s="105">
        <f t="shared" si="43"/>
        <v>3592000</v>
      </c>
      <c r="M67" s="106">
        <f t="shared" si="43"/>
        <v>0</v>
      </c>
      <c r="N67" s="105">
        <f t="shared" si="43"/>
        <v>3421000</v>
      </c>
      <c r="O67" s="106">
        <f t="shared" si="43"/>
        <v>0</v>
      </c>
      <c r="P67" s="105">
        <f t="shared" si="36"/>
        <v>9670000</v>
      </c>
      <c r="Q67" s="106">
        <f t="shared" si="37"/>
        <v>0</v>
      </c>
      <c r="R67" s="61">
        <f t="shared" si="38"/>
        <v>-4.7605790645879731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85.153222965833038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34960000</v>
      </c>
      <c r="C69" s="92">
        <v>0</v>
      </c>
      <c r="D69" s="92"/>
      <c r="E69" s="92">
        <f>$B69      +$C69      +$D69</f>
        <v>34960000</v>
      </c>
      <c r="F69" s="93">
        <v>34960000</v>
      </c>
      <c r="G69" s="94">
        <v>34960000</v>
      </c>
      <c r="H69" s="93">
        <v>6413000</v>
      </c>
      <c r="I69" s="94"/>
      <c r="J69" s="93">
        <v>4618000</v>
      </c>
      <c r="K69" s="94"/>
      <c r="L69" s="93">
        <v>4913000</v>
      </c>
      <c r="M69" s="94"/>
      <c r="N69" s="93">
        <v>2441000</v>
      </c>
      <c r="O69" s="94"/>
      <c r="P69" s="93">
        <f>$H69      +$J69      +$L69      +$N69</f>
        <v>18385000</v>
      </c>
      <c r="Q69" s="94">
        <f>$I69      +$K69      +$M69      +$O69</f>
        <v>0</v>
      </c>
      <c r="R69" s="48">
        <f>IF(($L69      =0),0,((($N69      -$L69      )/$L69      )*100))</f>
        <v>-50.315489517606352</v>
      </c>
      <c r="S69" s="49">
        <f>IF(($M69      =0),0,((($O69      -$M69      )/$M69      )*100))</f>
        <v>0</v>
      </c>
      <c r="T69" s="48">
        <f>IF(($E69      =0),0,(($P69      /$E69      )*100))</f>
        <v>52.588672768878716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34960000</v>
      </c>
      <c r="C70" s="101">
        <f>C69</f>
        <v>0</v>
      </c>
      <c r="D70" s="101"/>
      <c r="E70" s="101">
        <f>$B70      +$C70      +$D70</f>
        <v>34960000</v>
      </c>
      <c r="F70" s="102">
        <f t="shared" ref="F70:O70" si="44">F69</f>
        <v>34960000</v>
      </c>
      <c r="G70" s="103">
        <f t="shared" si="44"/>
        <v>34960000</v>
      </c>
      <c r="H70" s="102">
        <f t="shared" si="44"/>
        <v>6413000</v>
      </c>
      <c r="I70" s="103">
        <f t="shared" si="44"/>
        <v>0</v>
      </c>
      <c r="J70" s="102">
        <f t="shared" si="44"/>
        <v>4618000</v>
      </c>
      <c r="K70" s="103">
        <f t="shared" si="44"/>
        <v>0</v>
      </c>
      <c r="L70" s="102">
        <f t="shared" si="44"/>
        <v>4913000</v>
      </c>
      <c r="M70" s="103">
        <f t="shared" si="44"/>
        <v>0</v>
      </c>
      <c r="N70" s="102">
        <f t="shared" si="44"/>
        <v>2441000</v>
      </c>
      <c r="O70" s="103">
        <f t="shared" si="44"/>
        <v>0</v>
      </c>
      <c r="P70" s="102">
        <f>$H70      +$J70      +$L70      +$N70</f>
        <v>18385000</v>
      </c>
      <c r="Q70" s="103">
        <f>$I70      +$K70      +$M70      +$O70</f>
        <v>0</v>
      </c>
      <c r="R70" s="57">
        <f>IF(($L70      =0),0,((($N70      -$L70      )/$L70      )*100))</f>
        <v>-50.315489517606352</v>
      </c>
      <c r="S70" s="58">
        <f>IF(($M70      =0),0,((($O70      -$M70      )/$M70      )*100))</f>
        <v>0</v>
      </c>
      <c r="T70" s="57">
        <f>IF($E70   =0,0,($P70   /$E70   )*100)</f>
        <v>52.588672768878716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34960000</v>
      </c>
      <c r="C71" s="104">
        <f>C69</f>
        <v>0</v>
      </c>
      <c r="D71" s="104"/>
      <c r="E71" s="104">
        <f>$B71      +$C71      +$D71</f>
        <v>34960000</v>
      </c>
      <c r="F71" s="105">
        <f t="shared" ref="F71:O71" si="45">F69</f>
        <v>34960000</v>
      </c>
      <c r="G71" s="106">
        <f t="shared" si="45"/>
        <v>34960000</v>
      </c>
      <c r="H71" s="105">
        <f t="shared" si="45"/>
        <v>6413000</v>
      </c>
      <c r="I71" s="106">
        <f t="shared" si="45"/>
        <v>0</v>
      </c>
      <c r="J71" s="105">
        <f t="shared" si="45"/>
        <v>4618000</v>
      </c>
      <c r="K71" s="106">
        <f t="shared" si="45"/>
        <v>0</v>
      </c>
      <c r="L71" s="105">
        <f t="shared" si="45"/>
        <v>4913000</v>
      </c>
      <c r="M71" s="106">
        <f t="shared" si="45"/>
        <v>0</v>
      </c>
      <c r="N71" s="105">
        <f t="shared" si="45"/>
        <v>2441000</v>
      </c>
      <c r="O71" s="106">
        <f t="shared" si="45"/>
        <v>0</v>
      </c>
      <c r="P71" s="105">
        <f>$H71      +$J71      +$L71      +$N71</f>
        <v>18385000</v>
      </c>
      <c r="Q71" s="106">
        <f>$I71      +$K71      +$M71      +$O71</f>
        <v>0</v>
      </c>
      <c r="R71" s="61">
        <f>IF(($L71      =0),0,((($N71      -$L71      )/$L71      )*100))</f>
        <v>-50.315489517606352</v>
      </c>
      <c r="S71" s="62">
        <f>IF(($M71      =0),0,((($O71      -$M71      )/$M71      )*100))</f>
        <v>0</v>
      </c>
      <c r="T71" s="61">
        <f>IF($E71   =0,0,($P71   /$E71   )*100)</f>
        <v>52.588672768878716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147140000</v>
      </c>
      <c r="C72" s="104">
        <f>SUM(C9:C14,C17:C23,C26:C29,C32,C35:C39,C42:C52,C55:C58,C61:C65,C69)</f>
        <v>-55460000</v>
      </c>
      <c r="D72" s="104"/>
      <c r="E72" s="104">
        <f>$B72      +$C72      +$D72</f>
        <v>91680000</v>
      </c>
      <c r="F72" s="105">
        <f t="shared" ref="F72:O72" si="46">SUM(F9:F14,F17:F23,F26:F29,F32,F35:F39,F42:F52,F55:F58,F61:F65,F69)</f>
        <v>91680000</v>
      </c>
      <c r="G72" s="106">
        <f t="shared" si="46"/>
        <v>46316000</v>
      </c>
      <c r="H72" s="105">
        <f t="shared" si="46"/>
        <v>6936000</v>
      </c>
      <c r="I72" s="106">
        <f t="shared" si="46"/>
        <v>0</v>
      </c>
      <c r="J72" s="105">
        <f t="shared" si="46"/>
        <v>6752000</v>
      </c>
      <c r="K72" s="106">
        <f t="shared" si="46"/>
        <v>0</v>
      </c>
      <c r="L72" s="105">
        <f t="shared" si="46"/>
        <v>8505000</v>
      </c>
      <c r="M72" s="106">
        <f t="shared" si="46"/>
        <v>0</v>
      </c>
      <c r="N72" s="105">
        <f t="shared" si="46"/>
        <v>5862000</v>
      </c>
      <c r="O72" s="106">
        <f t="shared" si="46"/>
        <v>0</v>
      </c>
      <c r="P72" s="105">
        <f>$H72      +$J72      +$L72      +$N72</f>
        <v>28055000</v>
      </c>
      <c r="Q72" s="106">
        <f>$I72      +$K72      +$M72      +$O72</f>
        <v>0</v>
      </c>
      <c r="R72" s="61">
        <f>IF(($L72      =0),0,((($N72      -$L72      )/$L72      )*100))</f>
        <v>-31.075837742504408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60.573020122635803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1rkYt74LMymq70Aw1fG+f+823YckztMGHOjNqWkHbSWvSl0CTVTZPUdxe/sGf7gQndudCeqfe5wgaTMMsud6sw==" saltValue="mcGt7zujgTjufSKJPBPbR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5" si="0">$B10      +$C10      +$D10</f>
        <v>1650000</v>
      </c>
      <c r="F10" s="93">
        <v>1650000</v>
      </c>
      <c r="G10" s="94">
        <v>1650000</v>
      </c>
      <c r="H10" s="93">
        <v>84000</v>
      </c>
      <c r="I10" s="94">
        <v>138619</v>
      </c>
      <c r="J10" s="93">
        <v>662000</v>
      </c>
      <c r="K10" s="94">
        <v>85017</v>
      </c>
      <c r="L10" s="93">
        <v>904000</v>
      </c>
      <c r="M10" s="94">
        <v>720441</v>
      </c>
      <c r="N10" s="93"/>
      <c r="O10" s="94">
        <v>1651988</v>
      </c>
      <c r="P10" s="93">
        <f t="shared" ref="P10:P15" si="1">$H10      +$J10      +$L10      +$N10</f>
        <v>1650000</v>
      </c>
      <c r="Q10" s="94">
        <f t="shared" ref="Q10:Q15" si="2">$I10      +$K10      +$M10      +$O10</f>
        <v>2596065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129.30233010059115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157.33727272727273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1650000</v>
      </c>
      <c r="C15" s="95">
        <f>SUM(C9:C14)</f>
        <v>0</v>
      </c>
      <c r="D15" s="95"/>
      <c r="E15" s="95">
        <f t="shared" si="0"/>
        <v>1650000</v>
      </c>
      <c r="F15" s="96">
        <f t="shared" ref="F15:O15" si="7">SUM(F9:F14)</f>
        <v>1650000</v>
      </c>
      <c r="G15" s="97">
        <f t="shared" si="7"/>
        <v>1650000</v>
      </c>
      <c r="H15" s="96">
        <f t="shared" si="7"/>
        <v>84000</v>
      </c>
      <c r="I15" s="97">
        <f t="shared" si="7"/>
        <v>138619</v>
      </c>
      <c r="J15" s="96">
        <f t="shared" si="7"/>
        <v>662000</v>
      </c>
      <c r="K15" s="97">
        <f t="shared" si="7"/>
        <v>85017</v>
      </c>
      <c r="L15" s="96">
        <f t="shared" si="7"/>
        <v>904000</v>
      </c>
      <c r="M15" s="97">
        <f t="shared" si="7"/>
        <v>720441</v>
      </c>
      <c r="N15" s="96">
        <f t="shared" si="7"/>
        <v>0</v>
      </c>
      <c r="O15" s="97">
        <f t="shared" si="7"/>
        <v>1651988</v>
      </c>
      <c r="P15" s="96">
        <f t="shared" si="1"/>
        <v>1650000</v>
      </c>
      <c r="Q15" s="97">
        <f t="shared" si="2"/>
        <v>2596065</v>
      </c>
      <c r="R15" s="52">
        <f t="shared" si="3"/>
        <v>-100</v>
      </c>
      <c r="S15" s="53">
        <f t="shared" si="4"/>
        <v>129.30233010059115</v>
      </c>
      <c r="T15" s="52">
        <f>IF((SUM($E9:$E13))=0,0,(P15/(SUM($E9:$E13))*100))</f>
        <v>100</v>
      </c>
      <c r="U15" s="54">
        <f>IF((SUM($E9:$E13))=0,0,(Q15/(SUM($E9:$E13))*100))</f>
        <v>157.33727272727273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1220000</v>
      </c>
      <c r="C32" s="92">
        <v>0</v>
      </c>
      <c r="D32" s="92"/>
      <c r="E32" s="92">
        <f>$B32      +$C32      +$D32</f>
        <v>1220000</v>
      </c>
      <c r="F32" s="93">
        <v>1220000</v>
      </c>
      <c r="G32" s="94">
        <v>1220000</v>
      </c>
      <c r="H32" s="93">
        <v>518000</v>
      </c>
      <c r="I32" s="94">
        <v>409774</v>
      </c>
      <c r="J32" s="93">
        <v>127000</v>
      </c>
      <c r="K32" s="94">
        <v>98976</v>
      </c>
      <c r="L32" s="93">
        <v>385000</v>
      </c>
      <c r="M32" s="94">
        <v>186822</v>
      </c>
      <c r="N32" s="93"/>
      <c r="O32" s="94">
        <v>210589</v>
      </c>
      <c r="P32" s="93">
        <f>$H32      +$J32      +$L32      +$N32</f>
        <v>1030000</v>
      </c>
      <c r="Q32" s="94">
        <f>$I32      +$K32      +$M32      +$O32</f>
        <v>906161</v>
      </c>
      <c r="R32" s="48">
        <f>IF(($L32      =0),0,((($N32      -$L32      )/$L32      )*100))</f>
        <v>-100</v>
      </c>
      <c r="S32" s="49">
        <f>IF(($M32      =0),0,((($O32      -$M32      )/$M32      )*100))</f>
        <v>12.72173512755457</v>
      </c>
      <c r="T32" s="48">
        <f>IF(($E32      =0),0,(($P32      /$E32      )*100))</f>
        <v>84.426229508196727</v>
      </c>
      <c r="U32" s="50">
        <f>IF(($E32      =0),0,(($Q32      /$E32      )*100))</f>
        <v>74.275491803278697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1220000</v>
      </c>
      <c r="C33" s="95">
        <f>C32</f>
        <v>0</v>
      </c>
      <c r="D33" s="95"/>
      <c r="E33" s="95">
        <f>$B33      +$C33      +$D33</f>
        <v>1220000</v>
      </c>
      <c r="F33" s="96">
        <f t="shared" ref="F33:O33" si="17">F32</f>
        <v>1220000</v>
      </c>
      <c r="G33" s="97">
        <f t="shared" si="17"/>
        <v>1220000</v>
      </c>
      <c r="H33" s="96">
        <f t="shared" si="17"/>
        <v>518000</v>
      </c>
      <c r="I33" s="97">
        <f t="shared" si="17"/>
        <v>409774</v>
      </c>
      <c r="J33" s="96">
        <f t="shared" si="17"/>
        <v>127000</v>
      </c>
      <c r="K33" s="97">
        <f t="shared" si="17"/>
        <v>98976</v>
      </c>
      <c r="L33" s="96">
        <f t="shared" si="17"/>
        <v>385000</v>
      </c>
      <c r="M33" s="97">
        <f t="shared" si="17"/>
        <v>186822</v>
      </c>
      <c r="N33" s="96">
        <f t="shared" si="17"/>
        <v>0</v>
      </c>
      <c r="O33" s="97">
        <f t="shared" si="17"/>
        <v>210589</v>
      </c>
      <c r="P33" s="96">
        <f>$H33      +$J33      +$L33      +$N33</f>
        <v>1030000</v>
      </c>
      <c r="Q33" s="97">
        <f>$I33      +$K33      +$M33      +$O33</f>
        <v>906161</v>
      </c>
      <c r="R33" s="52">
        <f>IF(($L33      =0),0,((($N33      -$L33      )/$L33      )*100))</f>
        <v>-100</v>
      </c>
      <c r="S33" s="53">
        <f>IF(($M33      =0),0,((($O33      -$M33      )/$M33      )*100))</f>
        <v>12.72173512755457</v>
      </c>
      <c r="T33" s="52">
        <f>IF($E33   =0,0,($P33   /$E33   )*100)</f>
        <v>84.426229508196727</v>
      </c>
      <c r="U33" s="54">
        <f>IF($E33   =0,0,($Q33   /$E33   )*100)</f>
        <v>74.275491803278697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26500000</v>
      </c>
      <c r="C35" s="92">
        <v>0</v>
      </c>
      <c r="D35" s="92"/>
      <c r="E35" s="92">
        <f t="shared" ref="E35:E40" si="18">$B35      +$C35      +$D35</f>
        <v>26500000</v>
      </c>
      <c r="F35" s="93">
        <v>26500000</v>
      </c>
      <c r="G35" s="94">
        <v>26500000</v>
      </c>
      <c r="H35" s="93"/>
      <c r="I35" s="94"/>
      <c r="J35" s="93">
        <v>1428000</v>
      </c>
      <c r="K35" s="94"/>
      <c r="L35" s="93">
        <v>10846000</v>
      </c>
      <c r="M35" s="94">
        <v>4935025</v>
      </c>
      <c r="N35" s="93">
        <v>2887000</v>
      </c>
      <c r="O35" s="94">
        <v>8696240</v>
      </c>
      <c r="P35" s="93">
        <f t="shared" ref="P35:P40" si="19">$H35      +$J35      +$L35      +$N35</f>
        <v>15161000</v>
      </c>
      <c r="Q35" s="94">
        <f t="shared" ref="Q35:Q40" si="20">$I35      +$K35      +$M35      +$O35</f>
        <v>13631265</v>
      </c>
      <c r="R35" s="48">
        <f t="shared" ref="R35:R40" si="21">IF(($L35      =0),0,((($N35      -$L35      )/$L35      )*100))</f>
        <v>-73.381891941729677</v>
      </c>
      <c r="S35" s="49">
        <f t="shared" ref="S35:S40" si="22">IF(($M35      =0),0,((($O35      -$M35      )/$M35      )*100))</f>
        <v>76.214710158509831</v>
      </c>
      <c r="T35" s="48">
        <f t="shared" ref="T35:T39" si="23">IF(($E35      =0),0,(($P35      /$E35      )*100))</f>
        <v>57.211320754716979</v>
      </c>
      <c r="U35" s="50">
        <f t="shared" ref="U35:U39" si="24">IF(($E35      =0),0,(($Q35      /$E35      )*100))</f>
        <v>51.438735849056606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29765000</v>
      </c>
      <c r="C36" s="92">
        <v>0</v>
      </c>
      <c r="D36" s="92"/>
      <c r="E36" s="92">
        <f t="shared" si="18"/>
        <v>29765000</v>
      </c>
      <c r="F36" s="93">
        <v>29765000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56265000</v>
      </c>
      <c r="C40" s="95">
        <f>SUM(C35:C39)</f>
        <v>0</v>
      </c>
      <c r="D40" s="95"/>
      <c r="E40" s="95">
        <f t="shared" si="18"/>
        <v>56265000</v>
      </c>
      <c r="F40" s="96">
        <f t="shared" ref="F40:O40" si="25">SUM(F35:F39)</f>
        <v>56265000</v>
      </c>
      <c r="G40" s="97">
        <f t="shared" si="25"/>
        <v>26500000</v>
      </c>
      <c r="H40" s="96">
        <f t="shared" si="25"/>
        <v>0</v>
      </c>
      <c r="I40" s="97">
        <f t="shared" si="25"/>
        <v>0</v>
      </c>
      <c r="J40" s="96">
        <f t="shared" si="25"/>
        <v>1428000</v>
      </c>
      <c r="K40" s="97">
        <f t="shared" si="25"/>
        <v>0</v>
      </c>
      <c r="L40" s="96">
        <f t="shared" si="25"/>
        <v>10846000</v>
      </c>
      <c r="M40" s="97">
        <f t="shared" si="25"/>
        <v>4935025</v>
      </c>
      <c r="N40" s="96">
        <f t="shared" si="25"/>
        <v>2887000</v>
      </c>
      <c r="O40" s="97">
        <f t="shared" si="25"/>
        <v>8696240</v>
      </c>
      <c r="P40" s="96">
        <f t="shared" si="19"/>
        <v>15161000</v>
      </c>
      <c r="Q40" s="97">
        <f t="shared" si="20"/>
        <v>13631265</v>
      </c>
      <c r="R40" s="52">
        <f t="shared" si="21"/>
        <v>-73.381891941729677</v>
      </c>
      <c r="S40" s="53">
        <f t="shared" si="22"/>
        <v>76.214710158509831</v>
      </c>
      <c r="T40" s="52">
        <f>IF((+$E35+$E38) =0,0,(P40   /(+$E35+$E38) )*100)</f>
        <v>57.211320754716979</v>
      </c>
      <c r="U40" s="54">
        <f>IF((+$E35+$E38) =0,0,(Q40   /(+$E35+$E38) )*100)</f>
        <v>51.438735849056606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60000000</v>
      </c>
      <c r="C52" s="92">
        <v>-34345000</v>
      </c>
      <c r="D52" s="92"/>
      <c r="E52" s="92">
        <f t="shared" si="26"/>
        <v>25655000</v>
      </c>
      <c r="F52" s="93">
        <v>25655000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60000000</v>
      </c>
      <c r="C53" s="95">
        <f>SUM(C42:C52)</f>
        <v>-34345000</v>
      </c>
      <c r="D53" s="95"/>
      <c r="E53" s="95">
        <f t="shared" si="26"/>
        <v>25655000</v>
      </c>
      <c r="F53" s="96">
        <f t="shared" ref="F53:O53" si="33">SUM(F42:F52)</f>
        <v>25655000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119135000</v>
      </c>
      <c r="C67" s="104">
        <f>SUM(C9:C14,C17:C23,C26:C29,C32,C35:C39,C42:C52,C55:C58,C61:C65)</f>
        <v>-34345000</v>
      </c>
      <c r="D67" s="104"/>
      <c r="E67" s="104">
        <f t="shared" si="35"/>
        <v>84790000</v>
      </c>
      <c r="F67" s="105">
        <f t="shared" ref="F67:O67" si="43">SUM(F9:F14,F17:F23,F26:F29,F32,F35:F39,F42:F52,F55:F58,F61:F65)</f>
        <v>84790000</v>
      </c>
      <c r="G67" s="106">
        <f t="shared" si="43"/>
        <v>29370000</v>
      </c>
      <c r="H67" s="105">
        <f t="shared" si="43"/>
        <v>602000</v>
      </c>
      <c r="I67" s="106">
        <f t="shared" si="43"/>
        <v>548393</v>
      </c>
      <c r="J67" s="105">
        <f t="shared" si="43"/>
        <v>2217000</v>
      </c>
      <c r="K67" s="106">
        <f t="shared" si="43"/>
        <v>183993</v>
      </c>
      <c r="L67" s="105">
        <f t="shared" si="43"/>
        <v>12135000</v>
      </c>
      <c r="M67" s="106">
        <f t="shared" si="43"/>
        <v>5842288</v>
      </c>
      <c r="N67" s="105">
        <f t="shared" si="43"/>
        <v>2887000</v>
      </c>
      <c r="O67" s="106">
        <f t="shared" si="43"/>
        <v>10558817</v>
      </c>
      <c r="P67" s="105">
        <f t="shared" si="36"/>
        <v>17841000</v>
      </c>
      <c r="Q67" s="106">
        <f t="shared" si="37"/>
        <v>17133491</v>
      </c>
      <c r="R67" s="61">
        <f t="shared" si="38"/>
        <v>-76.209311907704986</v>
      </c>
      <c r="S67" s="62">
        <f t="shared" si="39"/>
        <v>80.730854076348166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60.745658835546479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58.336707524685053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46014000</v>
      </c>
      <c r="C69" s="92">
        <v>0</v>
      </c>
      <c r="D69" s="92"/>
      <c r="E69" s="92">
        <f>$B69      +$C69      +$D69</f>
        <v>46014000</v>
      </c>
      <c r="F69" s="93">
        <v>46014000</v>
      </c>
      <c r="G69" s="94">
        <v>46014000</v>
      </c>
      <c r="H69" s="93">
        <v>7545000</v>
      </c>
      <c r="I69" s="94">
        <v>9535101</v>
      </c>
      <c r="J69" s="93">
        <v>14625000</v>
      </c>
      <c r="K69" s="94">
        <v>6280875</v>
      </c>
      <c r="L69" s="93">
        <v>7525000</v>
      </c>
      <c r="M69" s="94">
        <v>-5055320</v>
      </c>
      <c r="N69" s="93">
        <v>16318000</v>
      </c>
      <c r="O69" s="94">
        <v>38659212</v>
      </c>
      <c r="P69" s="93">
        <f>$H69      +$J69      +$L69      +$N69</f>
        <v>46013000</v>
      </c>
      <c r="Q69" s="94">
        <f>$I69      +$K69      +$M69      +$O69</f>
        <v>49419868</v>
      </c>
      <c r="R69" s="48">
        <f>IF(($L69      =0),0,((($N69      -$L69      )/$L69      )*100))</f>
        <v>116.85049833887042</v>
      </c>
      <c r="S69" s="49">
        <f>IF(($M69      =0),0,((($O69      -$M69      )/$M69      )*100))</f>
        <v>-864.72334095566657</v>
      </c>
      <c r="T69" s="48">
        <f>IF(($E69      =0),0,(($P69      /$E69      )*100))</f>
        <v>99.99782674838093</v>
      </c>
      <c r="U69" s="50">
        <f>IF(($E69      =0),0,(($Q69      /$E69      )*100))</f>
        <v>107.40180814534708</v>
      </c>
      <c r="V69" s="93">
        <v>5203000</v>
      </c>
      <c r="W69" s="94">
        <v>0</v>
      </c>
    </row>
    <row r="70" spans="1:23" ht="12.95" customHeight="1" x14ac:dyDescent="0.2">
      <c r="A70" s="56" t="s">
        <v>41</v>
      </c>
      <c r="B70" s="101">
        <f>B69</f>
        <v>46014000</v>
      </c>
      <c r="C70" s="101">
        <f>C69</f>
        <v>0</v>
      </c>
      <c r="D70" s="101"/>
      <c r="E70" s="101">
        <f>$B70      +$C70      +$D70</f>
        <v>46014000</v>
      </c>
      <c r="F70" s="102">
        <f t="shared" ref="F70:O70" si="44">F69</f>
        <v>46014000</v>
      </c>
      <c r="G70" s="103">
        <f t="shared" si="44"/>
        <v>46014000</v>
      </c>
      <c r="H70" s="102">
        <f t="shared" si="44"/>
        <v>7545000</v>
      </c>
      <c r="I70" s="103">
        <f t="shared" si="44"/>
        <v>9535101</v>
      </c>
      <c r="J70" s="102">
        <f t="shared" si="44"/>
        <v>14625000</v>
      </c>
      <c r="K70" s="103">
        <f t="shared" si="44"/>
        <v>6280875</v>
      </c>
      <c r="L70" s="102">
        <f t="shared" si="44"/>
        <v>7525000</v>
      </c>
      <c r="M70" s="103">
        <f t="shared" si="44"/>
        <v>-5055320</v>
      </c>
      <c r="N70" s="102">
        <f t="shared" si="44"/>
        <v>16318000</v>
      </c>
      <c r="O70" s="103">
        <f t="shared" si="44"/>
        <v>38659212</v>
      </c>
      <c r="P70" s="102">
        <f>$H70      +$J70      +$L70      +$N70</f>
        <v>46013000</v>
      </c>
      <c r="Q70" s="103">
        <f>$I70      +$K70      +$M70      +$O70</f>
        <v>49419868</v>
      </c>
      <c r="R70" s="57">
        <f>IF(($L70      =0),0,((($N70      -$L70      )/$L70      )*100))</f>
        <v>116.85049833887042</v>
      </c>
      <c r="S70" s="58">
        <f>IF(($M70      =0),0,((($O70      -$M70      )/$M70      )*100))</f>
        <v>-864.72334095566657</v>
      </c>
      <c r="T70" s="57">
        <f>IF($E70   =0,0,($P70   /$E70   )*100)</f>
        <v>99.99782674838093</v>
      </c>
      <c r="U70" s="59">
        <f>IF($E70   =0,0,($Q70   /$E70 )*100)</f>
        <v>107.40180814534708</v>
      </c>
      <c r="V70" s="102">
        <f>V69</f>
        <v>5203000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46014000</v>
      </c>
      <c r="C71" s="104">
        <f>C69</f>
        <v>0</v>
      </c>
      <c r="D71" s="104"/>
      <c r="E71" s="104">
        <f>$B71      +$C71      +$D71</f>
        <v>46014000</v>
      </c>
      <c r="F71" s="105">
        <f t="shared" ref="F71:O71" si="45">F69</f>
        <v>46014000</v>
      </c>
      <c r="G71" s="106">
        <f t="shared" si="45"/>
        <v>46014000</v>
      </c>
      <c r="H71" s="105">
        <f t="shared" si="45"/>
        <v>7545000</v>
      </c>
      <c r="I71" s="106">
        <f t="shared" si="45"/>
        <v>9535101</v>
      </c>
      <c r="J71" s="105">
        <f t="shared" si="45"/>
        <v>14625000</v>
      </c>
      <c r="K71" s="106">
        <f t="shared" si="45"/>
        <v>6280875</v>
      </c>
      <c r="L71" s="105">
        <f t="shared" si="45"/>
        <v>7525000</v>
      </c>
      <c r="M71" s="106">
        <f t="shared" si="45"/>
        <v>-5055320</v>
      </c>
      <c r="N71" s="105">
        <f t="shared" si="45"/>
        <v>16318000</v>
      </c>
      <c r="O71" s="106">
        <f t="shared" si="45"/>
        <v>38659212</v>
      </c>
      <c r="P71" s="105">
        <f>$H71      +$J71      +$L71      +$N71</f>
        <v>46013000</v>
      </c>
      <c r="Q71" s="106">
        <f>$I71      +$K71      +$M71      +$O71</f>
        <v>49419868</v>
      </c>
      <c r="R71" s="61">
        <f>IF(($L71      =0),0,((($N71      -$L71      )/$L71      )*100))</f>
        <v>116.85049833887042</v>
      </c>
      <c r="S71" s="62">
        <f>IF(($M71      =0),0,((($O71      -$M71      )/$M71      )*100))</f>
        <v>-864.72334095566657</v>
      </c>
      <c r="T71" s="61">
        <f>IF($E71   =0,0,($P71   /$E71   )*100)</f>
        <v>99.99782674838093</v>
      </c>
      <c r="U71" s="65">
        <f>IF($E71   =0,0,($Q71   /$E71   )*100)</f>
        <v>107.40180814534708</v>
      </c>
      <c r="V71" s="105">
        <f>V69</f>
        <v>5203000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165149000</v>
      </c>
      <c r="C72" s="104">
        <f>SUM(C9:C14,C17:C23,C26:C29,C32,C35:C39,C42:C52,C55:C58,C61:C65,C69)</f>
        <v>-34345000</v>
      </c>
      <c r="D72" s="104"/>
      <c r="E72" s="104">
        <f>$B72      +$C72      +$D72</f>
        <v>130804000</v>
      </c>
      <c r="F72" s="105">
        <f t="shared" ref="F72:O72" si="46">SUM(F9:F14,F17:F23,F26:F29,F32,F35:F39,F42:F52,F55:F58,F61:F65,F69)</f>
        <v>130804000</v>
      </c>
      <c r="G72" s="106">
        <f t="shared" si="46"/>
        <v>75384000</v>
      </c>
      <c r="H72" s="105">
        <f t="shared" si="46"/>
        <v>8147000</v>
      </c>
      <c r="I72" s="106">
        <f t="shared" si="46"/>
        <v>10083494</v>
      </c>
      <c r="J72" s="105">
        <f t="shared" si="46"/>
        <v>16842000</v>
      </c>
      <c r="K72" s="106">
        <f t="shared" si="46"/>
        <v>6464868</v>
      </c>
      <c r="L72" s="105">
        <f t="shared" si="46"/>
        <v>19660000</v>
      </c>
      <c r="M72" s="106">
        <f t="shared" si="46"/>
        <v>786968</v>
      </c>
      <c r="N72" s="105">
        <f t="shared" si="46"/>
        <v>19205000</v>
      </c>
      <c r="O72" s="106">
        <f t="shared" si="46"/>
        <v>49218029</v>
      </c>
      <c r="P72" s="105">
        <f>$H72      +$J72      +$L72      +$N72</f>
        <v>63854000</v>
      </c>
      <c r="Q72" s="106">
        <f>$I72      +$K72      +$M72      +$O72</f>
        <v>66553359</v>
      </c>
      <c r="R72" s="61">
        <f>IF(($L72      =0),0,((($N72      -$L72      )/$L72      )*100))</f>
        <v>-2.3143438453713121</v>
      </c>
      <c r="S72" s="62">
        <f>IF(($M72      =0),0,((($O72      -$M72      )/$M72      )*100))</f>
        <v>6154.13345904789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84.704977183487202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88.2857887615409</v>
      </c>
      <c r="V72" s="105">
        <f>SUM(V9:V14,V17:V23,V26:V29,V32,V35:V39,V42:V52,V55:V58,V61:V65,V69)</f>
        <v>5203000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+WvzDSBBzqgNJBki5b1IRrQZFd9KzJ3ikM3amSi5qbdTGHOF6js8nE8JrKCtnvBK+Woq+OuqMv1speBI8l9Fw==" saltValue="71BagguRhteiqUL6A4HRR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5" si="0">$B10      +$C10      +$D10</f>
        <v>1650000</v>
      </c>
      <c r="F10" s="93">
        <v>1650000</v>
      </c>
      <c r="G10" s="94">
        <v>1650000</v>
      </c>
      <c r="H10" s="93">
        <v>409000</v>
      </c>
      <c r="I10" s="94">
        <v>367828</v>
      </c>
      <c r="J10" s="93">
        <v>144000</v>
      </c>
      <c r="K10" s="94">
        <v>143602</v>
      </c>
      <c r="L10" s="93">
        <v>355000</v>
      </c>
      <c r="M10" s="94">
        <v>347557</v>
      </c>
      <c r="N10" s="93">
        <v>654000</v>
      </c>
      <c r="O10" s="94">
        <v>791012</v>
      </c>
      <c r="P10" s="93">
        <f t="shared" ref="P10:P15" si="1">$H10      +$J10      +$L10      +$N10</f>
        <v>1562000</v>
      </c>
      <c r="Q10" s="94">
        <f t="shared" ref="Q10:Q15" si="2">$I10      +$K10      +$M10      +$O10</f>
        <v>1649999</v>
      </c>
      <c r="R10" s="48">
        <f t="shared" ref="R10:R15" si="3">IF(($L10      =0),0,((($N10      -$L10      )/$L10      )*100))</f>
        <v>84.225352112676049</v>
      </c>
      <c r="S10" s="49">
        <f t="shared" ref="S10:S15" si="4">IF(($M10      =0),0,((($O10      -$M10      )/$M10      )*100))</f>
        <v>127.59202087715109</v>
      </c>
      <c r="T10" s="48">
        <f t="shared" ref="T10:T14" si="5">IF(($E10      =0),0,(($P10      /$E10      )*100))</f>
        <v>94.666666666666671</v>
      </c>
      <c r="U10" s="50">
        <f t="shared" ref="U10:U14" si="6">IF(($E10      =0),0,(($Q10      /$E10      )*100))</f>
        <v>99.9999393939394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1650000</v>
      </c>
      <c r="C15" s="95">
        <f>SUM(C9:C14)</f>
        <v>0</v>
      </c>
      <c r="D15" s="95"/>
      <c r="E15" s="95">
        <f t="shared" si="0"/>
        <v>1650000</v>
      </c>
      <c r="F15" s="96">
        <f t="shared" ref="F15:O15" si="7">SUM(F9:F14)</f>
        <v>1650000</v>
      </c>
      <c r="G15" s="97">
        <f t="shared" si="7"/>
        <v>1650000</v>
      </c>
      <c r="H15" s="96">
        <f t="shared" si="7"/>
        <v>409000</v>
      </c>
      <c r="I15" s="97">
        <f t="shared" si="7"/>
        <v>367828</v>
      </c>
      <c r="J15" s="96">
        <f t="shared" si="7"/>
        <v>144000</v>
      </c>
      <c r="K15" s="97">
        <f t="shared" si="7"/>
        <v>143602</v>
      </c>
      <c r="L15" s="96">
        <f t="shared" si="7"/>
        <v>355000</v>
      </c>
      <c r="M15" s="97">
        <f t="shared" si="7"/>
        <v>347557</v>
      </c>
      <c r="N15" s="96">
        <f t="shared" si="7"/>
        <v>654000</v>
      </c>
      <c r="O15" s="97">
        <f t="shared" si="7"/>
        <v>791012</v>
      </c>
      <c r="P15" s="96">
        <f t="shared" si="1"/>
        <v>1562000</v>
      </c>
      <c r="Q15" s="97">
        <f t="shared" si="2"/>
        <v>1649999</v>
      </c>
      <c r="R15" s="52">
        <f t="shared" si="3"/>
        <v>84.225352112676049</v>
      </c>
      <c r="S15" s="53">
        <f t="shared" si="4"/>
        <v>127.59202087715109</v>
      </c>
      <c r="T15" s="52">
        <f>IF((SUM($E9:$E13))=0,0,(P15/(SUM($E9:$E13))*100))</f>
        <v>94.666666666666671</v>
      </c>
      <c r="U15" s="54">
        <f>IF((SUM($E9:$E13))=0,0,(Q15/(SUM($E9:$E13))*100))</f>
        <v>99.9999393939394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1353000</v>
      </c>
      <c r="C32" s="92">
        <v>0</v>
      </c>
      <c r="D32" s="92"/>
      <c r="E32" s="92">
        <f>$B32      +$C32      +$D32</f>
        <v>1353000</v>
      </c>
      <c r="F32" s="93">
        <v>1353000</v>
      </c>
      <c r="G32" s="94">
        <v>1353000</v>
      </c>
      <c r="H32" s="93"/>
      <c r="I32" s="94"/>
      <c r="J32" s="93">
        <v>1329000</v>
      </c>
      <c r="K32" s="94">
        <v>1304985</v>
      </c>
      <c r="L32" s="93">
        <v>24000</v>
      </c>
      <c r="M32" s="94">
        <v>48014</v>
      </c>
      <c r="N32" s="93"/>
      <c r="O32" s="94"/>
      <c r="P32" s="93">
        <f>$H32      +$J32      +$L32      +$N32</f>
        <v>1353000</v>
      </c>
      <c r="Q32" s="94">
        <f>$I32      +$K32      +$M32      +$O32</f>
        <v>1352999</v>
      </c>
      <c r="R32" s="48">
        <f>IF(($L32      =0),0,((($N32      -$L32      )/$L32      )*100))</f>
        <v>-100</v>
      </c>
      <c r="S32" s="49">
        <f>IF(($M32      =0),0,((($O32      -$M32      )/$M32      )*100))</f>
        <v>-100</v>
      </c>
      <c r="T32" s="48">
        <f>IF(($E32      =0),0,(($P32      /$E32      )*100))</f>
        <v>100</v>
      </c>
      <c r="U32" s="50">
        <f>IF(($E32      =0),0,(($Q32      /$E32      )*100))</f>
        <v>99.999926090169993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1353000</v>
      </c>
      <c r="C33" s="95">
        <f>C32</f>
        <v>0</v>
      </c>
      <c r="D33" s="95"/>
      <c r="E33" s="95">
        <f>$B33      +$C33      +$D33</f>
        <v>1353000</v>
      </c>
      <c r="F33" s="96">
        <f t="shared" ref="F33:O33" si="17">F32</f>
        <v>1353000</v>
      </c>
      <c r="G33" s="97">
        <f t="shared" si="17"/>
        <v>1353000</v>
      </c>
      <c r="H33" s="96">
        <f t="shared" si="17"/>
        <v>0</v>
      </c>
      <c r="I33" s="97">
        <f t="shared" si="17"/>
        <v>0</v>
      </c>
      <c r="J33" s="96">
        <f t="shared" si="17"/>
        <v>1329000</v>
      </c>
      <c r="K33" s="97">
        <f t="shared" si="17"/>
        <v>1304985</v>
      </c>
      <c r="L33" s="96">
        <f t="shared" si="17"/>
        <v>24000</v>
      </c>
      <c r="M33" s="97">
        <f t="shared" si="17"/>
        <v>48014</v>
      </c>
      <c r="N33" s="96">
        <f t="shared" si="17"/>
        <v>0</v>
      </c>
      <c r="O33" s="97">
        <f t="shared" si="17"/>
        <v>0</v>
      </c>
      <c r="P33" s="96">
        <f>$H33      +$J33      +$L33      +$N33</f>
        <v>1353000</v>
      </c>
      <c r="Q33" s="97">
        <f>$I33      +$K33      +$M33      +$O33</f>
        <v>1352999</v>
      </c>
      <c r="R33" s="52">
        <f>IF(($L33      =0),0,((($N33      -$L33      )/$L33      )*100))</f>
        <v>-100</v>
      </c>
      <c r="S33" s="53">
        <f>IF(($M33      =0),0,((($O33      -$M33      )/$M33      )*100))</f>
        <v>-100</v>
      </c>
      <c r="T33" s="52">
        <f>IF($E33   =0,0,($P33   /$E33   )*100)</f>
        <v>100</v>
      </c>
      <c r="U33" s="54">
        <f>IF($E33   =0,0,($Q33   /$E33   )*100)</f>
        <v>99.999926090169993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10645000</v>
      </c>
      <c r="C36" s="92">
        <v>0</v>
      </c>
      <c r="D36" s="92"/>
      <c r="E36" s="92">
        <f t="shared" si="18"/>
        <v>10645000</v>
      </c>
      <c r="F36" s="93">
        <v>10645000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3000000</v>
      </c>
      <c r="H38" s="93"/>
      <c r="I38" s="94"/>
      <c r="J38" s="93"/>
      <c r="K38" s="94"/>
      <c r="L38" s="93">
        <v>1707000</v>
      </c>
      <c r="M38" s="94">
        <v>1743200</v>
      </c>
      <c r="N38" s="93">
        <v>1293000</v>
      </c>
      <c r="O38" s="94"/>
      <c r="P38" s="93">
        <f t="shared" si="19"/>
        <v>3000000</v>
      </c>
      <c r="Q38" s="94">
        <f t="shared" si="20"/>
        <v>1743200</v>
      </c>
      <c r="R38" s="48">
        <f t="shared" si="21"/>
        <v>-24.253075571177504</v>
      </c>
      <c r="S38" s="49">
        <f t="shared" si="22"/>
        <v>-100</v>
      </c>
      <c r="T38" s="48">
        <f t="shared" si="23"/>
        <v>100</v>
      </c>
      <c r="U38" s="50">
        <f t="shared" si="24"/>
        <v>58.106666666666662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13645000</v>
      </c>
      <c r="C40" s="95">
        <f>SUM(C35:C39)</f>
        <v>0</v>
      </c>
      <c r="D40" s="95"/>
      <c r="E40" s="95">
        <f t="shared" si="18"/>
        <v>13645000</v>
      </c>
      <c r="F40" s="96">
        <f t="shared" ref="F40:O40" si="25">SUM(F35:F39)</f>
        <v>13645000</v>
      </c>
      <c r="G40" s="97">
        <f t="shared" si="25"/>
        <v>3000000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1707000</v>
      </c>
      <c r="M40" s="97">
        <f t="shared" si="25"/>
        <v>1743200</v>
      </c>
      <c r="N40" s="96">
        <f t="shared" si="25"/>
        <v>1293000</v>
      </c>
      <c r="O40" s="97">
        <f t="shared" si="25"/>
        <v>0</v>
      </c>
      <c r="P40" s="96">
        <f t="shared" si="19"/>
        <v>3000000</v>
      </c>
      <c r="Q40" s="97">
        <f t="shared" si="20"/>
        <v>1743200</v>
      </c>
      <c r="R40" s="52">
        <f t="shared" si="21"/>
        <v>-24.253075571177504</v>
      </c>
      <c r="S40" s="53">
        <f t="shared" si="22"/>
        <v>-100</v>
      </c>
      <c r="T40" s="52">
        <f>IF((+$E35+$E38) =0,0,(P40   /(+$E35+$E38) )*100)</f>
        <v>100</v>
      </c>
      <c r="U40" s="54">
        <f>IF((+$E35+$E38) =0,0,(Q40   /(+$E35+$E38) )*100)</f>
        <v>58.106666666666662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32086000</v>
      </c>
      <c r="C51" s="92">
        <v>0</v>
      </c>
      <c r="D51" s="92"/>
      <c r="E51" s="92">
        <f t="shared" si="26"/>
        <v>32086000</v>
      </c>
      <c r="F51" s="93">
        <v>32086000</v>
      </c>
      <c r="G51" s="94">
        <v>32086000</v>
      </c>
      <c r="H51" s="93">
        <v>9618000</v>
      </c>
      <c r="I51" s="94">
        <v>3790880</v>
      </c>
      <c r="J51" s="93"/>
      <c r="K51" s="94">
        <v>4150328</v>
      </c>
      <c r="L51" s="93">
        <v>12287000</v>
      </c>
      <c r="M51" s="94">
        <v>10679101</v>
      </c>
      <c r="N51" s="93">
        <v>10180000</v>
      </c>
      <c r="O51" s="94">
        <v>11865269</v>
      </c>
      <c r="P51" s="93">
        <f t="shared" si="27"/>
        <v>32085000</v>
      </c>
      <c r="Q51" s="94">
        <f t="shared" si="28"/>
        <v>30485578</v>
      </c>
      <c r="R51" s="48">
        <f t="shared" si="29"/>
        <v>-17.148205420362984</v>
      </c>
      <c r="S51" s="49">
        <f t="shared" si="30"/>
        <v>11.107376922458172</v>
      </c>
      <c r="T51" s="48">
        <f t="shared" si="31"/>
        <v>99.996883375927197</v>
      </c>
      <c r="U51" s="50">
        <f t="shared" si="32"/>
        <v>95.012086268154334</v>
      </c>
      <c r="V51" s="93">
        <v>8526000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3819000</v>
      </c>
      <c r="D52" s="92"/>
      <c r="E52" s="92">
        <f t="shared" si="26"/>
        <v>3819000</v>
      </c>
      <c r="F52" s="93">
        <v>3819000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32086000</v>
      </c>
      <c r="C53" s="95">
        <f>SUM(C42:C52)</f>
        <v>3819000</v>
      </c>
      <c r="D53" s="95"/>
      <c r="E53" s="95">
        <f t="shared" si="26"/>
        <v>35905000</v>
      </c>
      <c r="F53" s="96">
        <f t="shared" ref="F53:O53" si="33">SUM(F42:F52)</f>
        <v>35905000</v>
      </c>
      <c r="G53" s="97">
        <f t="shared" si="33"/>
        <v>32086000</v>
      </c>
      <c r="H53" s="96">
        <f t="shared" si="33"/>
        <v>9618000</v>
      </c>
      <c r="I53" s="97">
        <f t="shared" si="33"/>
        <v>3790880</v>
      </c>
      <c r="J53" s="96">
        <f t="shared" si="33"/>
        <v>0</v>
      </c>
      <c r="K53" s="97">
        <f t="shared" si="33"/>
        <v>4150328</v>
      </c>
      <c r="L53" s="96">
        <f t="shared" si="33"/>
        <v>12287000</v>
      </c>
      <c r="M53" s="97">
        <f t="shared" si="33"/>
        <v>10679101</v>
      </c>
      <c r="N53" s="96">
        <f t="shared" si="33"/>
        <v>10180000</v>
      </c>
      <c r="O53" s="97">
        <f t="shared" si="33"/>
        <v>11865269</v>
      </c>
      <c r="P53" s="96">
        <f t="shared" si="27"/>
        <v>32085000</v>
      </c>
      <c r="Q53" s="97">
        <f t="shared" si="28"/>
        <v>30485578</v>
      </c>
      <c r="R53" s="52">
        <f t="shared" si="29"/>
        <v>-17.148205420362984</v>
      </c>
      <c r="S53" s="53">
        <f t="shared" si="30"/>
        <v>11.107376922458172</v>
      </c>
      <c r="T53" s="52">
        <f>IF((+$E43+$E45+$E47+$E48+$E51) =0,0,(P53   /(+$E43+$E45+$E47+$E48+$E51) )*100)</f>
        <v>99.996883375927197</v>
      </c>
      <c r="U53" s="54">
        <f>IF((+$E43+$E45+$E47+$E48+$E51) =0,0,(Q53   /(+$E43+$E45+$E47+$E48+$E51) )*100)</f>
        <v>95.012086268154334</v>
      </c>
      <c r="V53" s="96">
        <f>SUM(V42:V52)</f>
        <v>8526000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48734000</v>
      </c>
      <c r="C67" s="104">
        <f>SUM(C9:C14,C17:C23,C26:C29,C32,C35:C39,C42:C52,C55:C58,C61:C65)</f>
        <v>3819000</v>
      </c>
      <c r="D67" s="104"/>
      <c r="E67" s="104">
        <f t="shared" si="35"/>
        <v>52553000</v>
      </c>
      <c r="F67" s="105">
        <f t="shared" ref="F67:O67" si="43">SUM(F9:F14,F17:F23,F26:F29,F32,F35:F39,F42:F52,F55:F58,F61:F65)</f>
        <v>52553000</v>
      </c>
      <c r="G67" s="106">
        <f t="shared" si="43"/>
        <v>38089000</v>
      </c>
      <c r="H67" s="105">
        <f t="shared" si="43"/>
        <v>10027000</v>
      </c>
      <c r="I67" s="106">
        <f t="shared" si="43"/>
        <v>4158708</v>
      </c>
      <c r="J67" s="105">
        <f t="shared" si="43"/>
        <v>1473000</v>
      </c>
      <c r="K67" s="106">
        <f t="shared" si="43"/>
        <v>5598915</v>
      </c>
      <c r="L67" s="105">
        <f t="shared" si="43"/>
        <v>14373000</v>
      </c>
      <c r="M67" s="106">
        <f t="shared" si="43"/>
        <v>12817872</v>
      </c>
      <c r="N67" s="105">
        <f t="shared" si="43"/>
        <v>12127000</v>
      </c>
      <c r="O67" s="106">
        <f t="shared" si="43"/>
        <v>12656281</v>
      </c>
      <c r="P67" s="105">
        <f t="shared" si="36"/>
        <v>38000000</v>
      </c>
      <c r="Q67" s="106">
        <f t="shared" si="37"/>
        <v>35231776</v>
      </c>
      <c r="R67" s="61">
        <f t="shared" si="38"/>
        <v>-15.626521950880123</v>
      </c>
      <c r="S67" s="62">
        <f t="shared" si="39"/>
        <v>-1.2606694777417031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99.766336737640799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92.49855863897713</v>
      </c>
      <c r="V67" s="105">
        <f>SUM(V9:V14,V17:V23,V26:V29,V32,V35:V39,V42:V52,V55:V58,V61:V65)</f>
        <v>8526000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27194000</v>
      </c>
      <c r="C69" s="92">
        <v>0</v>
      </c>
      <c r="D69" s="92"/>
      <c r="E69" s="92">
        <f>$B69      +$C69      +$D69</f>
        <v>27194000</v>
      </c>
      <c r="F69" s="93">
        <v>27194000</v>
      </c>
      <c r="G69" s="94">
        <v>27194000</v>
      </c>
      <c r="H69" s="93">
        <v>3092000</v>
      </c>
      <c r="I69" s="94">
        <v>736902</v>
      </c>
      <c r="J69" s="93">
        <v>7354000</v>
      </c>
      <c r="K69" s="94">
        <v>8154518</v>
      </c>
      <c r="L69" s="93">
        <v>5232000</v>
      </c>
      <c r="M69" s="94">
        <v>3704358</v>
      </c>
      <c r="N69" s="93">
        <v>11506000</v>
      </c>
      <c r="O69" s="94">
        <v>11712306</v>
      </c>
      <c r="P69" s="93">
        <f>$H69      +$J69      +$L69      +$N69</f>
        <v>27184000</v>
      </c>
      <c r="Q69" s="94">
        <f>$I69      +$K69      +$M69      +$O69</f>
        <v>24308084</v>
      </c>
      <c r="R69" s="48">
        <f>IF(($L69      =0),0,((($N69      -$L69      )/$L69      )*100))</f>
        <v>119.91590214067278</v>
      </c>
      <c r="S69" s="49">
        <f>IF(($M69      =0),0,((($O69      -$M69      )/$M69      )*100))</f>
        <v>216.1764062760673</v>
      </c>
      <c r="T69" s="48">
        <f>IF(($E69      =0),0,(($P69      /$E69      )*100))</f>
        <v>99.963227182466724</v>
      </c>
      <c r="U69" s="50">
        <f>IF(($E69      =0),0,(($Q69      /$E69      )*100))</f>
        <v>89.387673751562843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27194000</v>
      </c>
      <c r="C70" s="101">
        <f>C69</f>
        <v>0</v>
      </c>
      <c r="D70" s="101"/>
      <c r="E70" s="101">
        <f>$B70      +$C70      +$D70</f>
        <v>27194000</v>
      </c>
      <c r="F70" s="102">
        <f t="shared" ref="F70:O70" si="44">F69</f>
        <v>27194000</v>
      </c>
      <c r="G70" s="103">
        <f t="shared" si="44"/>
        <v>27194000</v>
      </c>
      <c r="H70" s="102">
        <f t="shared" si="44"/>
        <v>3092000</v>
      </c>
      <c r="I70" s="103">
        <f t="shared" si="44"/>
        <v>736902</v>
      </c>
      <c r="J70" s="102">
        <f t="shared" si="44"/>
        <v>7354000</v>
      </c>
      <c r="K70" s="103">
        <f t="shared" si="44"/>
        <v>8154518</v>
      </c>
      <c r="L70" s="102">
        <f t="shared" si="44"/>
        <v>5232000</v>
      </c>
      <c r="M70" s="103">
        <f t="shared" si="44"/>
        <v>3704358</v>
      </c>
      <c r="N70" s="102">
        <f t="shared" si="44"/>
        <v>11506000</v>
      </c>
      <c r="O70" s="103">
        <f t="shared" si="44"/>
        <v>11712306</v>
      </c>
      <c r="P70" s="102">
        <f>$H70      +$J70      +$L70      +$N70</f>
        <v>27184000</v>
      </c>
      <c r="Q70" s="103">
        <f>$I70      +$K70      +$M70      +$O70</f>
        <v>24308084</v>
      </c>
      <c r="R70" s="57">
        <f>IF(($L70      =0),0,((($N70      -$L70      )/$L70      )*100))</f>
        <v>119.91590214067278</v>
      </c>
      <c r="S70" s="58">
        <f>IF(($M70      =0),0,((($O70      -$M70      )/$M70      )*100))</f>
        <v>216.1764062760673</v>
      </c>
      <c r="T70" s="57">
        <f>IF($E70   =0,0,($P70   /$E70   )*100)</f>
        <v>99.963227182466724</v>
      </c>
      <c r="U70" s="59">
        <f>IF($E70   =0,0,($Q70   /$E70 )*100)</f>
        <v>89.387673751562843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27194000</v>
      </c>
      <c r="C71" s="104">
        <f>C69</f>
        <v>0</v>
      </c>
      <c r="D71" s="104"/>
      <c r="E71" s="104">
        <f>$B71      +$C71      +$D71</f>
        <v>27194000</v>
      </c>
      <c r="F71" s="105">
        <f t="shared" ref="F71:O71" si="45">F69</f>
        <v>27194000</v>
      </c>
      <c r="G71" s="106">
        <f t="shared" si="45"/>
        <v>27194000</v>
      </c>
      <c r="H71" s="105">
        <f t="shared" si="45"/>
        <v>3092000</v>
      </c>
      <c r="I71" s="106">
        <f t="shared" si="45"/>
        <v>736902</v>
      </c>
      <c r="J71" s="105">
        <f t="shared" si="45"/>
        <v>7354000</v>
      </c>
      <c r="K71" s="106">
        <f t="shared" si="45"/>
        <v>8154518</v>
      </c>
      <c r="L71" s="105">
        <f t="shared" si="45"/>
        <v>5232000</v>
      </c>
      <c r="M71" s="106">
        <f t="shared" si="45"/>
        <v>3704358</v>
      </c>
      <c r="N71" s="105">
        <f t="shared" si="45"/>
        <v>11506000</v>
      </c>
      <c r="O71" s="106">
        <f t="shared" si="45"/>
        <v>11712306</v>
      </c>
      <c r="P71" s="105">
        <f>$H71      +$J71      +$L71      +$N71</f>
        <v>27184000</v>
      </c>
      <c r="Q71" s="106">
        <f>$I71      +$K71      +$M71      +$O71</f>
        <v>24308084</v>
      </c>
      <c r="R71" s="61">
        <f>IF(($L71      =0),0,((($N71      -$L71      )/$L71      )*100))</f>
        <v>119.91590214067278</v>
      </c>
      <c r="S71" s="62">
        <f>IF(($M71      =0),0,((($O71      -$M71      )/$M71      )*100))</f>
        <v>216.1764062760673</v>
      </c>
      <c r="T71" s="61">
        <f>IF($E71   =0,0,($P71   /$E71   )*100)</f>
        <v>99.963227182466724</v>
      </c>
      <c r="U71" s="65">
        <f>IF($E71   =0,0,($Q71   /$E71   )*100)</f>
        <v>89.387673751562843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75928000</v>
      </c>
      <c r="C72" s="104">
        <f>SUM(C9:C14,C17:C23,C26:C29,C32,C35:C39,C42:C52,C55:C58,C61:C65,C69)</f>
        <v>3819000</v>
      </c>
      <c r="D72" s="104"/>
      <c r="E72" s="104">
        <f>$B72      +$C72      +$D72</f>
        <v>79747000</v>
      </c>
      <c r="F72" s="105">
        <f t="shared" ref="F72:O72" si="46">SUM(F9:F14,F17:F23,F26:F29,F32,F35:F39,F42:F52,F55:F58,F61:F65,F69)</f>
        <v>79747000</v>
      </c>
      <c r="G72" s="106">
        <f t="shared" si="46"/>
        <v>65283000</v>
      </c>
      <c r="H72" s="105">
        <f t="shared" si="46"/>
        <v>13119000</v>
      </c>
      <c r="I72" s="106">
        <f t="shared" si="46"/>
        <v>4895610</v>
      </c>
      <c r="J72" s="105">
        <f t="shared" si="46"/>
        <v>8827000</v>
      </c>
      <c r="K72" s="106">
        <f t="shared" si="46"/>
        <v>13753433</v>
      </c>
      <c r="L72" s="105">
        <f t="shared" si="46"/>
        <v>19605000</v>
      </c>
      <c r="M72" s="106">
        <f t="shared" si="46"/>
        <v>16522230</v>
      </c>
      <c r="N72" s="105">
        <f t="shared" si="46"/>
        <v>23633000</v>
      </c>
      <c r="O72" s="106">
        <f t="shared" si="46"/>
        <v>24368587</v>
      </c>
      <c r="P72" s="105">
        <f>$H72      +$J72      +$L72      +$N72</f>
        <v>65184000</v>
      </c>
      <c r="Q72" s="106">
        <f>$I72      +$K72      +$M72      +$O72</f>
        <v>59539860</v>
      </c>
      <c r="R72" s="61">
        <f>IF(($L72      =0),0,((($N72      -$L72      )/$L72      )*100))</f>
        <v>20.545779137975007</v>
      </c>
      <c r="S72" s="62">
        <f>IF(($M72      =0),0,((($O72      -$M72      )/$M72      )*100))</f>
        <v>47.489697213995932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99.848352557327331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91.202702081705795</v>
      </c>
      <c r="V72" s="105">
        <f>SUM(V9:V14,V17:V23,V26:V29,V32,V35:V39,V42:V52,V55:V58,V61:V65,V69)</f>
        <v>8526000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eQukNkV6or9+oOMlKBuKOOK0nVNqqwKvtu1R+gFE51m3pZOeIxjb93Rfafr5vNb+fkNX/0CouvRsIfqZuzwk1A==" saltValue="VZkY9R10ebNYdio4vqrbI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1950000</v>
      </c>
      <c r="C10" s="92">
        <v>0</v>
      </c>
      <c r="D10" s="92"/>
      <c r="E10" s="92">
        <f t="shared" ref="E10:E15" si="0">$B10      +$C10      +$D10</f>
        <v>1950000</v>
      </c>
      <c r="F10" s="93">
        <v>1950000</v>
      </c>
      <c r="G10" s="94">
        <v>1950000</v>
      </c>
      <c r="H10" s="93">
        <v>149000</v>
      </c>
      <c r="I10" s="94"/>
      <c r="J10" s="93">
        <v>1484000</v>
      </c>
      <c r="K10" s="94"/>
      <c r="L10" s="93">
        <v>235000</v>
      </c>
      <c r="M10" s="94"/>
      <c r="N10" s="93">
        <v>79000</v>
      </c>
      <c r="O10" s="94"/>
      <c r="P10" s="93">
        <f t="shared" ref="P10:P15" si="1">$H10      +$J10      +$L10      +$N10</f>
        <v>1947000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-66.38297872340425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99.846153846153854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1950000</v>
      </c>
      <c r="C15" s="95">
        <f>SUM(C9:C14)</f>
        <v>0</v>
      </c>
      <c r="D15" s="95"/>
      <c r="E15" s="95">
        <f t="shared" si="0"/>
        <v>1950000</v>
      </c>
      <c r="F15" s="96">
        <f t="shared" ref="F15:O15" si="7">SUM(F9:F14)</f>
        <v>1950000</v>
      </c>
      <c r="G15" s="97">
        <f t="shared" si="7"/>
        <v>1950000</v>
      </c>
      <c r="H15" s="96">
        <f t="shared" si="7"/>
        <v>149000</v>
      </c>
      <c r="I15" s="97">
        <f t="shared" si="7"/>
        <v>0</v>
      </c>
      <c r="J15" s="96">
        <f t="shared" si="7"/>
        <v>1484000</v>
      </c>
      <c r="K15" s="97">
        <f t="shared" si="7"/>
        <v>0</v>
      </c>
      <c r="L15" s="96">
        <f t="shared" si="7"/>
        <v>235000</v>
      </c>
      <c r="M15" s="97">
        <f t="shared" si="7"/>
        <v>0</v>
      </c>
      <c r="N15" s="96">
        <f t="shared" si="7"/>
        <v>79000</v>
      </c>
      <c r="O15" s="97">
        <f t="shared" si="7"/>
        <v>0</v>
      </c>
      <c r="P15" s="96">
        <f t="shared" si="1"/>
        <v>1947000</v>
      </c>
      <c r="Q15" s="97">
        <f t="shared" si="2"/>
        <v>0</v>
      </c>
      <c r="R15" s="52">
        <f t="shared" si="3"/>
        <v>-66.38297872340425</v>
      </c>
      <c r="S15" s="53">
        <f t="shared" si="4"/>
        <v>0</v>
      </c>
      <c r="T15" s="52">
        <f>IF((SUM($E9:$E13))=0,0,(P15/(SUM($E9:$E13))*100))</f>
        <v>99.846153846153854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1292000</v>
      </c>
      <c r="C32" s="92">
        <v>0</v>
      </c>
      <c r="D32" s="92"/>
      <c r="E32" s="92">
        <f>$B32      +$C32      +$D32</f>
        <v>1292000</v>
      </c>
      <c r="F32" s="93">
        <v>1292000</v>
      </c>
      <c r="G32" s="94">
        <v>1292000</v>
      </c>
      <c r="H32" s="93"/>
      <c r="I32" s="94"/>
      <c r="J32" s="93"/>
      <c r="K32" s="94"/>
      <c r="L32" s="93">
        <v>276000</v>
      </c>
      <c r="M32" s="94"/>
      <c r="N32" s="93">
        <v>135000</v>
      </c>
      <c r="O32" s="94"/>
      <c r="P32" s="93">
        <f>$H32      +$J32      +$L32      +$N32</f>
        <v>411000</v>
      </c>
      <c r="Q32" s="94">
        <f>$I32      +$K32      +$M32      +$O32</f>
        <v>0</v>
      </c>
      <c r="R32" s="48">
        <f>IF(($L32      =0),0,((($N32      -$L32      )/$L32      )*100))</f>
        <v>-51.086956521739133</v>
      </c>
      <c r="S32" s="49">
        <f>IF(($M32      =0),0,((($O32      -$M32      )/$M32      )*100))</f>
        <v>0</v>
      </c>
      <c r="T32" s="48">
        <f>IF(($E32      =0),0,(($P32      /$E32      )*100))</f>
        <v>31.811145510835914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1292000</v>
      </c>
      <c r="C33" s="95">
        <f>C32</f>
        <v>0</v>
      </c>
      <c r="D33" s="95"/>
      <c r="E33" s="95">
        <f>$B33      +$C33      +$D33</f>
        <v>1292000</v>
      </c>
      <c r="F33" s="96">
        <f t="shared" ref="F33:O33" si="17">F32</f>
        <v>1292000</v>
      </c>
      <c r="G33" s="97">
        <f t="shared" si="17"/>
        <v>1292000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276000</v>
      </c>
      <c r="M33" s="97">
        <f t="shared" si="17"/>
        <v>0</v>
      </c>
      <c r="N33" s="96">
        <f t="shared" si="17"/>
        <v>135000</v>
      </c>
      <c r="O33" s="97">
        <f t="shared" si="17"/>
        <v>0</v>
      </c>
      <c r="P33" s="96">
        <f>$H33      +$J33      +$L33      +$N33</f>
        <v>411000</v>
      </c>
      <c r="Q33" s="97">
        <f>$I33      +$K33      +$M33      +$O33</f>
        <v>0</v>
      </c>
      <c r="R33" s="52">
        <f>IF(($L33      =0),0,((($N33      -$L33      )/$L33      )*100))</f>
        <v>-51.086956521739133</v>
      </c>
      <c r="S33" s="53">
        <f>IF(($M33      =0),0,((($O33      -$M33      )/$M33      )*100))</f>
        <v>0</v>
      </c>
      <c r="T33" s="52">
        <f>IF($E33   =0,0,($P33   /$E33   )*100)</f>
        <v>31.811145510835914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25000000</v>
      </c>
      <c r="C35" s="92">
        <v>0</v>
      </c>
      <c r="D35" s="92"/>
      <c r="E35" s="92">
        <f t="shared" ref="E35:E40" si="18">$B35      +$C35      +$D35</f>
        <v>25000000</v>
      </c>
      <c r="F35" s="93">
        <v>25000000</v>
      </c>
      <c r="G35" s="94">
        <v>25000000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27613000</v>
      </c>
      <c r="C36" s="92">
        <v>0</v>
      </c>
      <c r="D36" s="92"/>
      <c r="E36" s="92">
        <f t="shared" si="18"/>
        <v>27613000</v>
      </c>
      <c r="F36" s="93">
        <v>27613000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52613000</v>
      </c>
      <c r="C40" s="95">
        <f>SUM(C35:C39)</f>
        <v>0</v>
      </c>
      <c r="D40" s="95"/>
      <c r="E40" s="95">
        <f t="shared" si="18"/>
        <v>52613000</v>
      </c>
      <c r="F40" s="96">
        <f t="shared" ref="F40:O40" si="25">SUM(F35:F39)</f>
        <v>52613000</v>
      </c>
      <c r="G40" s="97">
        <f t="shared" si="25"/>
        <v>25000000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70739000</v>
      </c>
      <c r="C44" s="92">
        <v>0</v>
      </c>
      <c r="D44" s="92"/>
      <c r="E44" s="92">
        <f t="shared" si="26"/>
        <v>70739000</v>
      </c>
      <c r="F44" s="93">
        <v>70739000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37000000</v>
      </c>
      <c r="C51" s="92">
        <v>-10000000</v>
      </c>
      <c r="D51" s="92"/>
      <c r="E51" s="92">
        <f t="shared" si="26"/>
        <v>27000000</v>
      </c>
      <c r="F51" s="93">
        <v>27000000</v>
      </c>
      <c r="G51" s="94">
        <v>27000000</v>
      </c>
      <c r="H51" s="93"/>
      <c r="I51" s="94"/>
      <c r="J51" s="93"/>
      <c r="K51" s="94"/>
      <c r="L51" s="93">
        <v>6845000</v>
      </c>
      <c r="M51" s="94"/>
      <c r="N51" s="93">
        <v>13001000</v>
      </c>
      <c r="O51" s="94"/>
      <c r="P51" s="93">
        <f t="shared" si="27"/>
        <v>19846000</v>
      </c>
      <c r="Q51" s="94">
        <f t="shared" si="28"/>
        <v>0</v>
      </c>
      <c r="R51" s="48">
        <f t="shared" si="29"/>
        <v>89.934258582907233</v>
      </c>
      <c r="S51" s="49">
        <f t="shared" si="30"/>
        <v>0</v>
      </c>
      <c r="T51" s="48">
        <f t="shared" si="31"/>
        <v>73.503703703703707</v>
      </c>
      <c r="U51" s="50">
        <f t="shared" si="32"/>
        <v>0</v>
      </c>
      <c r="V51" s="93">
        <v>6934000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16931000</v>
      </c>
      <c r="D52" s="92"/>
      <c r="E52" s="92">
        <f t="shared" si="26"/>
        <v>16931000</v>
      </c>
      <c r="F52" s="93">
        <v>16931000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107739000</v>
      </c>
      <c r="C53" s="95">
        <f>SUM(C42:C52)</f>
        <v>6931000</v>
      </c>
      <c r="D53" s="95"/>
      <c r="E53" s="95">
        <f t="shared" si="26"/>
        <v>114670000</v>
      </c>
      <c r="F53" s="96">
        <f t="shared" ref="F53:O53" si="33">SUM(F42:F52)</f>
        <v>114670000</v>
      </c>
      <c r="G53" s="97">
        <f t="shared" si="33"/>
        <v>27000000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6845000</v>
      </c>
      <c r="M53" s="97">
        <f t="shared" si="33"/>
        <v>0</v>
      </c>
      <c r="N53" s="96">
        <f t="shared" si="33"/>
        <v>13001000</v>
      </c>
      <c r="O53" s="97">
        <f t="shared" si="33"/>
        <v>0</v>
      </c>
      <c r="P53" s="96">
        <f t="shared" si="27"/>
        <v>19846000</v>
      </c>
      <c r="Q53" s="97">
        <f t="shared" si="28"/>
        <v>0</v>
      </c>
      <c r="R53" s="52">
        <f t="shared" si="29"/>
        <v>89.934258582907233</v>
      </c>
      <c r="S53" s="53">
        <f t="shared" si="30"/>
        <v>0</v>
      </c>
      <c r="T53" s="52">
        <f>IF((+$E43+$E45+$E47+$E48+$E51) =0,0,(P53   /(+$E43+$E45+$E47+$E48+$E51) )*100)</f>
        <v>73.503703703703707</v>
      </c>
      <c r="U53" s="54">
        <f>IF((+$E43+$E45+$E47+$E48+$E51) =0,0,(Q53   /(+$E43+$E45+$E47+$E48+$E51) )*100)</f>
        <v>0</v>
      </c>
      <c r="V53" s="96">
        <f>SUM(V42:V52)</f>
        <v>6934000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163594000</v>
      </c>
      <c r="C67" s="104">
        <f>SUM(C9:C14,C17:C23,C26:C29,C32,C35:C39,C42:C52,C55:C58,C61:C65)</f>
        <v>6931000</v>
      </c>
      <c r="D67" s="104"/>
      <c r="E67" s="104">
        <f t="shared" si="35"/>
        <v>170525000</v>
      </c>
      <c r="F67" s="105">
        <f t="shared" ref="F67:O67" si="43">SUM(F9:F14,F17:F23,F26:F29,F32,F35:F39,F42:F52,F55:F58,F61:F65)</f>
        <v>170525000</v>
      </c>
      <c r="G67" s="106">
        <f t="shared" si="43"/>
        <v>55242000</v>
      </c>
      <c r="H67" s="105">
        <f t="shared" si="43"/>
        <v>149000</v>
      </c>
      <c r="I67" s="106">
        <f t="shared" si="43"/>
        <v>0</v>
      </c>
      <c r="J67" s="105">
        <f t="shared" si="43"/>
        <v>1484000</v>
      </c>
      <c r="K67" s="106">
        <f t="shared" si="43"/>
        <v>0</v>
      </c>
      <c r="L67" s="105">
        <f t="shared" si="43"/>
        <v>7356000</v>
      </c>
      <c r="M67" s="106">
        <f t="shared" si="43"/>
        <v>0</v>
      </c>
      <c r="N67" s="105">
        <f t="shared" si="43"/>
        <v>13215000</v>
      </c>
      <c r="O67" s="106">
        <f t="shared" si="43"/>
        <v>0</v>
      </c>
      <c r="P67" s="105">
        <f t="shared" si="36"/>
        <v>22204000</v>
      </c>
      <c r="Q67" s="106">
        <f t="shared" si="37"/>
        <v>0</v>
      </c>
      <c r="R67" s="61">
        <f t="shared" si="38"/>
        <v>79.649265905383359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40.194055247818689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6934000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165710000</v>
      </c>
      <c r="C69" s="92">
        <v>-35088000</v>
      </c>
      <c r="D69" s="92"/>
      <c r="E69" s="92">
        <f>$B69      +$C69      +$D69</f>
        <v>130622000</v>
      </c>
      <c r="F69" s="93">
        <v>130622000</v>
      </c>
      <c r="G69" s="94">
        <v>130622000</v>
      </c>
      <c r="H69" s="93">
        <v>5546000</v>
      </c>
      <c r="I69" s="94"/>
      <c r="J69" s="93">
        <v>21650000</v>
      </c>
      <c r="K69" s="94"/>
      <c r="L69" s="93">
        <v>37921000</v>
      </c>
      <c r="M69" s="94"/>
      <c r="N69" s="93">
        <v>54849000</v>
      </c>
      <c r="O69" s="94"/>
      <c r="P69" s="93">
        <f>$H69      +$J69      +$L69      +$N69</f>
        <v>119966000</v>
      </c>
      <c r="Q69" s="94">
        <f>$I69      +$K69      +$M69      +$O69</f>
        <v>0</v>
      </c>
      <c r="R69" s="48">
        <f>IF(($L69      =0),0,((($N69      -$L69      )/$L69      )*100))</f>
        <v>44.640172991218584</v>
      </c>
      <c r="S69" s="49">
        <f>IF(($M69      =0),0,((($O69      -$M69      )/$M69      )*100))</f>
        <v>0</v>
      </c>
      <c r="T69" s="48">
        <f>IF(($E69      =0),0,(($P69      /$E69      )*100))</f>
        <v>91.842109292462212</v>
      </c>
      <c r="U69" s="50">
        <f>IF(($E69      =0),0,(($Q69      /$E69      )*100))</f>
        <v>0</v>
      </c>
      <c r="V69" s="93">
        <v>56946000</v>
      </c>
      <c r="W69" s="94">
        <v>0</v>
      </c>
    </row>
    <row r="70" spans="1:23" ht="12.95" customHeight="1" x14ac:dyDescent="0.2">
      <c r="A70" s="56" t="s">
        <v>41</v>
      </c>
      <c r="B70" s="101">
        <f>B69</f>
        <v>165710000</v>
      </c>
      <c r="C70" s="101">
        <f>C69</f>
        <v>-35088000</v>
      </c>
      <c r="D70" s="101"/>
      <c r="E70" s="101">
        <f>$B70      +$C70      +$D70</f>
        <v>130622000</v>
      </c>
      <c r="F70" s="102">
        <f t="shared" ref="F70:O70" si="44">F69</f>
        <v>130622000</v>
      </c>
      <c r="G70" s="103">
        <f t="shared" si="44"/>
        <v>130622000</v>
      </c>
      <c r="H70" s="102">
        <f t="shared" si="44"/>
        <v>5546000</v>
      </c>
      <c r="I70" s="103">
        <f t="shared" si="44"/>
        <v>0</v>
      </c>
      <c r="J70" s="102">
        <f t="shared" si="44"/>
        <v>21650000</v>
      </c>
      <c r="K70" s="103">
        <f t="shared" si="44"/>
        <v>0</v>
      </c>
      <c r="L70" s="102">
        <f t="shared" si="44"/>
        <v>37921000</v>
      </c>
      <c r="M70" s="103">
        <f t="shared" si="44"/>
        <v>0</v>
      </c>
      <c r="N70" s="102">
        <f t="shared" si="44"/>
        <v>54849000</v>
      </c>
      <c r="O70" s="103">
        <f t="shared" si="44"/>
        <v>0</v>
      </c>
      <c r="P70" s="102">
        <f>$H70      +$J70      +$L70      +$N70</f>
        <v>119966000</v>
      </c>
      <c r="Q70" s="103">
        <f>$I70      +$K70      +$M70      +$O70</f>
        <v>0</v>
      </c>
      <c r="R70" s="57">
        <f>IF(($L70      =0),0,((($N70      -$L70      )/$L70      )*100))</f>
        <v>44.640172991218584</v>
      </c>
      <c r="S70" s="58">
        <f>IF(($M70      =0),0,((($O70      -$M70      )/$M70      )*100))</f>
        <v>0</v>
      </c>
      <c r="T70" s="57">
        <f>IF($E70   =0,0,($P70   /$E70   )*100)</f>
        <v>91.842109292462212</v>
      </c>
      <c r="U70" s="59">
        <f>IF($E70   =0,0,($Q70   /$E70 )*100)</f>
        <v>0</v>
      </c>
      <c r="V70" s="102">
        <f>V69</f>
        <v>56946000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165710000</v>
      </c>
      <c r="C71" s="104">
        <f>C69</f>
        <v>-35088000</v>
      </c>
      <c r="D71" s="104"/>
      <c r="E71" s="104">
        <f>$B71      +$C71      +$D71</f>
        <v>130622000</v>
      </c>
      <c r="F71" s="105">
        <f t="shared" ref="F71:O71" si="45">F69</f>
        <v>130622000</v>
      </c>
      <c r="G71" s="106">
        <f t="shared" si="45"/>
        <v>130622000</v>
      </c>
      <c r="H71" s="105">
        <f t="shared" si="45"/>
        <v>5546000</v>
      </c>
      <c r="I71" s="106">
        <f t="shared" si="45"/>
        <v>0</v>
      </c>
      <c r="J71" s="105">
        <f t="shared" si="45"/>
        <v>21650000</v>
      </c>
      <c r="K71" s="106">
        <f t="shared" si="45"/>
        <v>0</v>
      </c>
      <c r="L71" s="105">
        <f t="shared" si="45"/>
        <v>37921000</v>
      </c>
      <c r="M71" s="106">
        <f t="shared" si="45"/>
        <v>0</v>
      </c>
      <c r="N71" s="105">
        <f t="shared" si="45"/>
        <v>54849000</v>
      </c>
      <c r="O71" s="106">
        <f t="shared" si="45"/>
        <v>0</v>
      </c>
      <c r="P71" s="105">
        <f>$H71      +$J71      +$L71      +$N71</f>
        <v>119966000</v>
      </c>
      <c r="Q71" s="106">
        <f>$I71      +$K71      +$M71      +$O71</f>
        <v>0</v>
      </c>
      <c r="R71" s="61">
        <f>IF(($L71      =0),0,((($N71      -$L71      )/$L71      )*100))</f>
        <v>44.640172991218584</v>
      </c>
      <c r="S71" s="62">
        <f>IF(($M71      =0),0,((($O71      -$M71      )/$M71      )*100))</f>
        <v>0</v>
      </c>
      <c r="T71" s="61">
        <f>IF($E71   =0,0,($P71   /$E71   )*100)</f>
        <v>91.842109292462212</v>
      </c>
      <c r="U71" s="65">
        <f>IF($E71   =0,0,($Q71   /$E71   )*100)</f>
        <v>0</v>
      </c>
      <c r="V71" s="105">
        <f>V69</f>
        <v>56946000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329304000</v>
      </c>
      <c r="C72" s="104">
        <f>SUM(C9:C14,C17:C23,C26:C29,C32,C35:C39,C42:C52,C55:C58,C61:C65,C69)</f>
        <v>-28157000</v>
      </c>
      <c r="D72" s="104"/>
      <c r="E72" s="104">
        <f>$B72      +$C72      +$D72</f>
        <v>301147000</v>
      </c>
      <c r="F72" s="105">
        <f t="shared" ref="F72:O72" si="46">SUM(F9:F14,F17:F23,F26:F29,F32,F35:F39,F42:F52,F55:F58,F61:F65,F69)</f>
        <v>301147000</v>
      </c>
      <c r="G72" s="106">
        <f t="shared" si="46"/>
        <v>185864000</v>
      </c>
      <c r="H72" s="105">
        <f t="shared" si="46"/>
        <v>5695000</v>
      </c>
      <c r="I72" s="106">
        <f t="shared" si="46"/>
        <v>0</v>
      </c>
      <c r="J72" s="105">
        <f t="shared" si="46"/>
        <v>23134000</v>
      </c>
      <c r="K72" s="106">
        <f t="shared" si="46"/>
        <v>0</v>
      </c>
      <c r="L72" s="105">
        <f t="shared" si="46"/>
        <v>45277000</v>
      </c>
      <c r="M72" s="106">
        <f t="shared" si="46"/>
        <v>0</v>
      </c>
      <c r="N72" s="105">
        <f t="shared" si="46"/>
        <v>68064000</v>
      </c>
      <c r="O72" s="106">
        <f t="shared" si="46"/>
        <v>0</v>
      </c>
      <c r="P72" s="105">
        <f>$H72      +$J72      +$L72      +$N72</f>
        <v>142170000</v>
      </c>
      <c r="Q72" s="106">
        <f>$I72      +$K72      +$M72      +$O72</f>
        <v>0</v>
      </c>
      <c r="R72" s="61">
        <f>IF(($L72      =0),0,((($N72      -$L72      )/$L72      )*100))</f>
        <v>50.327981094153763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76.491413076227772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63880000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bgLKW3c44cTT/xSq3sVVQLtvMRLyfehHBpvK/l1l5tO4VcMIULZ48I/yqtL9KC3smue5pxQXjAfDSAL1DeEtKw==" saltValue="OGdHweG1oCnfHhrSLfSyN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2600000</v>
      </c>
      <c r="C10" s="92">
        <v>0</v>
      </c>
      <c r="D10" s="92"/>
      <c r="E10" s="92">
        <f t="shared" ref="E10:E15" si="0">$B10      +$C10      +$D10</f>
        <v>2600000</v>
      </c>
      <c r="F10" s="93">
        <v>2600000</v>
      </c>
      <c r="G10" s="94">
        <v>2600000</v>
      </c>
      <c r="H10" s="93">
        <v>105000</v>
      </c>
      <c r="I10" s="94">
        <v>116667</v>
      </c>
      <c r="J10" s="93">
        <v>315000</v>
      </c>
      <c r="K10" s="94">
        <v>219936</v>
      </c>
      <c r="L10" s="93">
        <v>111000</v>
      </c>
      <c r="M10" s="94">
        <v>193733</v>
      </c>
      <c r="N10" s="93">
        <v>1778000</v>
      </c>
      <c r="O10" s="94">
        <v>2069664</v>
      </c>
      <c r="P10" s="93">
        <f t="shared" ref="P10:P15" si="1">$H10      +$J10      +$L10      +$N10</f>
        <v>2309000</v>
      </c>
      <c r="Q10" s="94">
        <f t="shared" ref="Q10:Q15" si="2">$I10      +$K10      +$M10      +$O10</f>
        <v>2600000</v>
      </c>
      <c r="R10" s="48">
        <f t="shared" ref="R10:R15" si="3">IF(($L10      =0),0,((($N10      -$L10      )/$L10      )*100))</f>
        <v>1501.801801801802</v>
      </c>
      <c r="S10" s="49">
        <f t="shared" ref="S10:S15" si="4">IF(($M10      =0),0,((($O10      -$M10      )/$M10      )*100))</f>
        <v>968.30741277944389</v>
      </c>
      <c r="T10" s="48">
        <f t="shared" ref="T10:T14" si="5">IF(($E10      =0),0,(($P10      /$E10      )*100))</f>
        <v>88.807692307692307</v>
      </c>
      <c r="U10" s="50">
        <f t="shared" ref="U10:U14" si="6">IF(($E10      =0),0,(($Q10      /$E10      )*100))</f>
        <v>100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2600000</v>
      </c>
      <c r="C15" s="95">
        <f>SUM(C9:C14)</f>
        <v>0</v>
      </c>
      <c r="D15" s="95"/>
      <c r="E15" s="95">
        <f t="shared" si="0"/>
        <v>2600000</v>
      </c>
      <c r="F15" s="96">
        <f t="shared" ref="F15:O15" si="7">SUM(F9:F14)</f>
        <v>2600000</v>
      </c>
      <c r="G15" s="97">
        <f t="shared" si="7"/>
        <v>2600000</v>
      </c>
      <c r="H15" s="96">
        <f t="shared" si="7"/>
        <v>105000</v>
      </c>
      <c r="I15" s="97">
        <f t="shared" si="7"/>
        <v>116667</v>
      </c>
      <c r="J15" s="96">
        <f t="shared" si="7"/>
        <v>315000</v>
      </c>
      <c r="K15" s="97">
        <f t="shared" si="7"/>
        <v>219936</v>
      </c>
      <c r="L15" s="96">
        <f t="shared" si="7"/>
        <v>111000</v>
      </c>
      <c r="M15" s="97">
        <f t="shared" si="7"/>
        <v>193733</v>
      </c>
      <c r="N15" s="96">
        <f t="shared" si="7"/>
        <v>1778000</v>
      </c>
      <c r="O15" s="97">
        <f t="shared" si="7"/>
        <v>2069664</v>
      </c>
      <c r="P15" s="96">
        <f t="shared" si="1"/>
        <v>2309000</v>
      </c>
      <c r="Q15" s="97">
        <f t="shared" si="2"/>
        <v>2600000</v>
      </c>
      <c r="R15" s="52">
        <f t="shared" si="3"/>
        <v>1501.801801801802</v>
      </c>
      <c r="S15" s="53">
        <f t="shared" si="4"/>
        <v>968.30741277944389</v>
      </c>
      <c r="T15" s="52">
        <f>IF((SUM($E9:$E13))=0,0,(P15/(SUM($E9:$E13))*100))</f>
        <v>88.807692307692307</v>
      </c>
      <c r="U15" s="54">
        <f>IF((SUM($E9:$E13))=0,0,(Q15/(SUM($E9:$E13))*100))</f>
        <v>100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2245000</v>
      </c>
      <c r="C32" s="92">
        <v>0</v>
      </c>
      <c r="D32" s="92"/>
      <c r="E32" s="92">
        <f>$B32      +$C32      +$D32</f>
        <v>2245000</v>
      </c>
      <c r="F32" s="93">
        <v>2245000</v>
      </c>
      <c r="G32" s="94">
        <v>2245000</v>
      </c>
      <c r="H32" s="93"/>
      <c r="I32" s="94"/>
      <c r="J32" s="93">
        <v>606000</v>
      </c>
      <c r="K32" s="94">
        <v>606153</v>
      </c>
      <c r="L32" s="93">
        <v>878000</v>
      </c>
      <c r="M32" s="94">
        <v>507256</v>
      </c>
      <c r="N32" s="93"/>
      <c r="O32" s="94">
        <v>1101443</v>
      </c>
      <c r="P32" s="93">
        <f>$H32      +$J32      +$L32      +$N32</f>
        <v>1484000</v>
      </c>
      <c r="Q32" s="94">
        <f>$I32      +$K32      +$M32      +$O32</f>
        <v>2214852</v>
      </c>
      <c r="R32" s="48">
        <f>IF(($L32      =0),0,((($N32      -$L32      )/$L32      )*100))</f>
        <v>-100</v>
      </c>
      <c r="S32" s="49">
        <f>IF(($M32      =0),0,((($O32      -$M32      )/$M32      )*100))</f>
        <v>117.13750059141734</v>
      </c>
      <c r="T32" s="48">
        <f>IF(($E32      =0),0,(($P32      /$E32      )*100))</f>
        <v>66.102449888641416</v>
      </c>
      <c r="U32" s="50">
        <f>IF(($E32      =0),0,(($Q32      /$E32      )*100))</f>
        <v>98.657104677060133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2245000</v>
      </c>
      <c r="C33" s="95">
        <f>C32</f>
        <v>0</v>
      </c>
      <c r="D33" s="95"/>
      <c r="E33" s="95">
        <f>$B33      +$C33      +$D33</f>
        <v>2245000</v>
      </c>
      <c r="F33" s="96">
        <f t="shared" ref="F33:O33" si="17">F32</f>
        <v>2245000</v>
      </c>
      <c r="G33" s="97">
        <f t="shared" si="17"/>
        <v>2245000</v>
      </c>
      <c r="H33" s="96">
        <f t="shared" si="17"/>
        <v>0</v>
      </c>
      <c r="I33" s="97">
        <f t="shared" si="17"/>
        <v>0</v>
      </c>
      <c r="J33" s="96">
        <f t="shared" si="17"/>
        <v>606000</v>
      </c>
      <c r="K33" s="97">
        <f t="shared" si="17"/>
        <v>606153</v>
      </c>
      <c r="L33" s="96">
        <f t="shared" si="17"/>
        <v>878000</v>
      </c>
      <c r="M33" s="97">
        <f t="shared" si="17"/>
        <v>507256</v>
      </c>
      <c r="N33" s="96">
        <f t="shared" si="17"/>
        <v>0</v>
      </c>
      <c r="O33" s="97">
        <f t="shared" si="17"/>
        <v>1101443</v>
      </c>
      <c r="P33" s="96">
        <f>$H33      +$J33      +$L33      +$N33</f>
        <v>1484000</v>
      </c>
      <c r="Q33" s="97">
        <f>$I33      +$K33      +$M33      +$O33</f>
        <v>2214852</v>
      </c>
      <c r="R33" s="52">
        <f>IF(($L33      =0),0,((($N33      -$L33      )/$L33      )*100))</f>
        <v>-100</v>
      </c>
      <c r="S33" s="53">
        <f>IF(($M33      =0),0,((($O33      -$M33      )/$M33      )*100))</f>
        <v>117.13750059141734</v>
      </c>
      <c r="T33" s="52">
        <f>IF($E33   =0,0,($P33   /$E33   )*100)</f>
        <v>66.102449888641416</v>
      </c>
      <c r="U33" s="54">
        <f>IF($E33   =0,0,($Q33   /$E33   )*100)</f>
        <v>98.657104677060133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10000000</v>
      </c>
      <c r="D35" s="92"/>
      <c r="E35" s="92">
        <f t="shared" ref="E35:E40" si="18">$B35      +$C35      +$D35</f>
        <v>10000000</v>
      </c>
      <c r="F35" s="93">
        <v>10000000</v>
      </c>
      <c r="G35" s="94">
        <v>10000000</v>
      </c>
      <c r="H35" s="93"/>
      <c r="I35" s="94"/>
      <c r="J35" s="93"/>
      <c r="K35" s="94"/>
      <c r="L35" s="93"/>
      <c r="M35" s="94"/>
      <c r="N35" s="93"/>
      <c r="O35" s="94">
        <v>5804649</v>
      </c>
      <c r="P35" s="93">
        <f t="shared" ref="P35:P40" si="19">$H35      +$J35      +$L35      +$N35</f>
        <v>0</v>
      </c>
      <c r="Q35" s="94">
        <f t="shared" ref="Q35:Q40" si="20">$I35      +$K35      +$M35      +$O35</f>
        <v>5804649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58.046489999999991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1710000</v>
      </c>
      <c r="C36" s="92">
        <v>0</v>
      </c>
      <c r="D36" s="92"/>
      <c r="E36" s="92">
        <f t="shared" si="18"/>
        <v>1710000</v>
      </c>
      <c r="F36" s="93">
        <v>1710000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1710000</v>
      </c>
      <c r="C40" s="95">
        <f>SUM(C35:C39)</f>
        <v>10000000</v>
      </c>
      <c r="D40" s="95"/>
      <c r="E40" s="95">
        <f t="shared" si="18"/>
        <v>11710000</v>
      </c>
      <c r="F40" s="96">
        <f t="shared" ref="F40:O40" si="25">SUM(F35:F39)</f>
        <v>11710000</v>
      </c>
      <c r="G40" s="97">
        <f t="shared" si="25"/>
        <v>10000000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5804649</v>
      </c>
      <c r="P40" s="96">
        <f t="shared" si="19"/>
        <v>0</v>
      </c>
      <c r="Q40" s="97">
        <f t="shared" si="20"/>
        <v>5804649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58.046489999999991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60000000</v>
      </c>
      <c r="C52" s="92">
        <v>-40000000</v>
      </c>
      <c r="D52" s="92"/>
      <c r="E52" s="92">
        <f t="shared" si="26"/>
        <v>20000000</v>
      </c>
      <c r="F52" s="93">
        <v>20000000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60000000</v>
      </c>
      <c r="C53" s="95">
        <f>SUM(C42:C52)</f>
        <v>-40000000</v>
      </c>
      <c r="D53" s="95"/>
      <c r="E53" s="95">
        <f t="shared" si="26"/>
        <v>20000000</v>
      </c>
      <c r="F53" s="96">
        <f t="shared" ref="F53:O53" si="33">SUM(F42:F52)</f>
        <v>20000000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66555000</v>
      </c>
      <c r="C67" s="104">
        <f>SUM(C9:C14,C17:C23,C26:C29,C32,C35:C39,C42:C52,C55:C58,C61:C65)</f>
        <v>-30000000</v>
      </c>
      <c r="D67" s="104"/>
      <c r="E67" s="104">
        <f t="shared" si="35"/>
        <v>36555000</v>
      </c>
      <c r="F67" s="105">
        <f t="shared" ref="F67:O67" si="43">SUM(F9:F14,F17:F23,F26:F29,F32,F35:F39,F42:F52,F55:F58,F61:F65)</f>
        <v>36555000</v>
      </c>
      <c r="G67" s="106">
        <f t="shared" si="43"/>
        <v>14845000</v>
      </c>
      <c r="H67" s="105">
        <f t="shared" si="43"/>
        <v>105000</v>
      </c>
      <c r="I67" s="106">
        <f t="shared" si="43"/>
        <v>116667</v>
      </c>
      <c r="J67" s="105">
        <f t="shared" si="43"/>
        <v>921000</v>
      </c>
      <c r="K67" s="106">
        <f t="shared" si="43"/>
        <v>826089</v>
      </c>
      <c r="L67" s="105">
        <f t="shared" si="43"/>
        <v>989000</v>
      </c>
      <c r="M67" s="106">
        <f t="shared" si="43"/>
        <v>700989</v>
      </c>
      <c r="N67" s="105">
        <f t="shared" si="43"/>
        <v>1778000</v>
      </c>
      <c r="O67" s="106">
        <f t="shared" si="43"/>
        <v>8975756</v>
      </c>
      <c r="P67" s="105">
        <f t="shared" si="36"/>
        <v>3793000</v>
      </c>
      <c r="Q67" s="106">
        <f t="shared" si="37"/>
        <v>10619501</v>
      </c>
      <c r="R67" s="61">
        <f t="shared" si="38"/>
        <v>79.777553083923152</v>
      </c>
      <c r="S67" s="62">
        <f t="shared" si="39"/>
        <v>1180.4417758338577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25.550690468171101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71.535877399797911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40617000</v>
      </c>
      <c r="C69" s="92">
        <v>0</v>
      </c>
      <c r="D69" s="92"/>
      <c r="E69" s="92">
        <f>$B69      +$C69      +$D69</f>
        <v>40617000</v>
      </c>
      <c r="F69" s="93">
        <v>40617000</v>
      </c>
      <c r="G69" s="94">
        <v>40617000</v>
      </c>
      <c r="H69" s="93">
        <v>6103000</v>
      </c>
      <c r="I69" s="94">
        <v>2125341</v>
      </c>
      <c r="J69" s="93">
        <v>15181000</v>
      </c>
      <c r="K69" s="94">
        <v>14964024</v>
      </c>
      <c r="L69" s="93">
        <v>5301000</v>
      </c>
      <c r="M69" s="94">
        <v>8983457</v>
      </c>
      <c r="N69" s="93"/>
      <c r="O69" s="94">
        <v>12492472</v>
      </c>
      <c r="P69" s="93">
        <f>$H69      +$J69      +$L69      +$N69</f>
        <v>26585000</v>
      </c>
      <c r="Q69" s="94">
        <f>$I69      +$K69      +$M69      +$O69</f>
        <v>38565294</v>
      </c>
      <c r="R69" s="48">
        <f>IF(($L69      =0),0,((($N69      -$L69      )/$L69      )*100))</f>
        <v>-100</v>
      </c>
      <c r="S69" s="49">
        <f>IF(($M69      =0),0,((($O69      -$M69      )/$M69      )*100))</f>
        <v>39.060853744833416</v>
      </c>
      <c r="T69" s="48">
        <f>IF(($E69      =0),0,(($P69      /$E69      )*100))</f>
        <v>65.452889184331681</v>
      </c>
      <c r="U69" s="50">
        <f>IF(($E69      =0),0,(($Q69      /$E69      )*100))</f>
        <v>94.948652042248312</v>
      </c>
      <c r="V69" s="93">
        <v>632000</v>
      </c>
      <c r="W69" s="94">
        <v>0</v>
      </c>
    </row>
    <row r="70" spans="1:23" ht="12.95" customHeight="1" x14ac:dyDescent="0.2">
      <c r="A70" s="56" t="s">
        <v>41</v>
      </c>
      <c r="B70" s="101">
        <f>B69</f>
        <v>40617000</v>
      </c>
      <c r="C70" s="101">
        <f>C69</f>
        <v>0</v>
      </c>
      <c r="D70" s="101"/>
      <c r="E70" s="101">
        <f>$B70      +$C70      +$D70</f>
        <v>40617000</v>
      </c>
      <c r="F70" s="102">
        <f t="shared" ref="F70:O70" si="44">F69</f>
        <v>40617000</v>
      </c>
      <c r="G70" s="103">
        <f t="shared" si="44"/>
        <v>40617000</v>
      </c>
      <c r="H70" s="102">
        <f t="shared" si="44"/>
        <v>6103000</v>
      </c>
      <c r="I70" s="103">
        <f t="shared" si="44"/>
        <v>2125341</v>
      </c>
      <c r="J70" s="102">
        <f t="shared" si="44"/>
        <v>15181000</v>
      </c>
      <c r="K70" s="103">
        <f t="shared" si="44"/>
        <v>14964024</v>
      </c>
      <c r="L70" s="102">
        <f t="shared" si="44"/>
        <v>5301000</v>
      </c>
      <c r="M70" s="103">
        <f t="shared" si="44"/>
        <v>8983457</v>
      </c>
      <c r="N70" s="102">
        <f t="shared" si="44"/>
        <v>0</v>
      </c>
      <c r="O70" s="103">
        <f t="shared" si="44"/>
        <v>12492472</v>
      </c>
      <c r="P70" s="102">
        <f>$H70      +$J70      +$L70      +$N70</f>
        <v>26585000</v>
      </c>
      <c r="Q70" s="103">
        <f>$I70      +$K70      +$M70      +$O70</f>
        <v>38565294</v>
      </c>
      <c r="R70" s="57">
        <f>IF(($L70      =0),0,((($N70      -$L70      )/$L70      )*100))</f>
        <v>-100</v>
      </c>
      <c r="S70" s="58">
        <f>IF(($M70      =0),0,((($O70      -$M70      )/$M70      )*100))</f>
        <v>39.060853744833416</v>
      </c>
      <c r="T70" s="57">
        <f>IF($E70   =0,0,($P70   /$E70   )*100)</f>
        <v>65.452889184331681</v>
      </c>
      <c r="U70" s="59">
        <f>IF($E70   =0,0,($Q70   /$E70 )*100)</f>
        <v>94.948652042248312</v>
      </c>
      <c r="V70" s="102">
        <f>V69</f>
        <v>632000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40617000</v>
      </c>
      <c r="C71" s="104">
        <f>C69</f>
        <v>0</v>
      </c>
      <c r="D71" s="104"/>
      <c r="E71" s="104">
        <f>$B71      +$C71      +$D71</f>
        <v>40617000</v>
      </c>
      <c r="F71" s="105">
        <f t="shared" ref="F71:O71" si="45">F69</f>
        <v>40617000</v>
      </c>
      <c r="G71" s="106">
        <f t="shared" si="45"/>
        <v>40617000</v>
      </c>
      <c r="H71" s="105">
        <f t="shared" si="45"/>
        <v>6103000</v>
      </c>
      <c r="I71" s="106">
        <f t="shared" si="45"/>
        <v>2125341</v>
      </c>
      <c r="J71" s="105">
        <f t="shared" si="45"/>
        <v>15181000</v>
      </c>
      <c r="K71" s="106">
        <f t="shared" si="45"/>
        <v>14964024</v>
      </c>
      <c r="L71" s="105">
        <f t="shared" si="45"/>
        <v>5301000</v>
      </c>
      <c r="M71" s="106">
        <f t="shared" si="45"/>
        <v>8983457</v>
      </c>
      <c r="N71" s="105">
        <f t="shared" si="45"/>
        <v>0</v>
      </c>
      <c r="O71" s="106">
        <f t="shared" si="45"/>
        <v>12492472</v>
      </c>
      <c r="P71" s="105">
        <f>$H71      +$J71      +$L71      +$N71</f>
        <v>26585000</v>
      </c>
      <c r="Q71" s="106">
        <f>$I71      +$K71      +$M71      +$O71</f>
        <v>38565294</v>
      </c>
      <c r="R71" s="61">
        <f>IF(($L71      =0),0,((($N71      -$L71      )/$L71      )*100))</f>
        <v>-100</v>
      </c>
      <c r="S71" s="62">
        <f>IF(($M71      =0),0,((($O71      -$M71      )/$M71      )*100))</f>
        <v>39.060853744833416</v>
      </c>
      <c r="T71" s="61">
        <f>IF($E71   =0,0,($P71   /$E71   )*100)</f>
        <v>65.452889184331681</v>
      </c>
      <c r="U71" s="65">
        <f>IF($E71   =0,0,($Q71   /$E71   )*100)</f>
        <v>94.948652042248312</v>
      </c>
      <c r="V71" s="105">
        <f>V69</f>
        <v>632000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107172000</v>
      </c>
      <c r="C72" s="104">
        <f>SUM(C9:C14,C17:C23,C26:C29,C32,C35:C39,C42:C52,C55:C58,C61:C65,C69)</f>
        <v>-30000000</v>
      </c>
      <c r="D72" s="104"/>
      <c r="E72" s="104">
        <f>$B72      +$C72      +$D72</f>
        <v>77172000</v>
      </c>
      <c r="F72" s="105">
        <f t="shared" ref="F72:O72" si="46">SUM(F9:F14,F17:F23,F26:F29,F32,F35:F39,F42:F52,F55:F58,F61:F65,F69)</f>
        <v>77172000</v>
      </c>
      <c r="G72" s="106">
        <f t="shared" si="46"/>
        <v>55462000</v>
      </c>
      <c r="H72" s="105">
        <f t="shared" si="46"/>
        <v>6208000</v>
      </c>
      <c r="I72" s="106">
        <f t="shared" si="46"/>
        <v>2242008</v>
      </c>
      <c r="J72" s="105">
        <f t="shared" si="46"/>
        <v>16102000</v>
      </c>
      <c r="K72" s="106">
        <f t="shared" si="46"/>
        <v>15790113</v>
      </c>
      <c r="L72" s="105">
        <f t="shared" si="46"/>
        <v>6290000</v>
      </c>
      <c r="M72" s="106">
        <f t="shared" si="46"/>
        <v>9684446</v>
      </c>
      <c r="N72" s="105">
        <f t="shared" si="46"/>
        <v>1778000</v>
      </c>
      <c r="O72" s="106">
        <f t="shared" si="46"/>
        <v>21468228</v>
      </c>
      <c r="P72" s="105">
        <f>$H72      +$J72      +$L72      +$N72</f>
        <v>30378000</v>
      </c>
      <c r="Q72" s="106">
        <f>$I72      +$K72      +$M72      +$O72</f>
        <v>49184795</v>
      </c>
      <c r="R72" s="61">
        <f>IF(($L72      =0),0,((($N72      -$L72      )/$L72      )*100))</f>
        <v>-71.732909379968206</v>
      </c>
      <c r="S72" s="62">
        <f>IF(($M72      =0),0,((($O72      -$M72      )/$M72      )*100))</f>
        <v>121.67739899628745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54.772637120911618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88.6819714399048</v>
      </c>
      <c r="V72" s="105">
        <f>SUM(V9:V14,V17:V23,V26:V29,V32,V35:V39,V42:V52,V55:V58,V61:V65,V69)</f>
        <v>632000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uUBdU7h54ETu6AZU6DzBqlp+ccx14qF2l021RJZDGa/mV7vxhsRJVMnK+EnulAZa+0fUeeXliyJNfjUHWg3tw==" saltValue="btI6KEnyCOROmZhb1I7P6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1413000</v>
      </c>
      <c r="I10" s="94"/>
      <c r="J10" s="93">
        <v>223000</v>
      </c>
      <c r="K10" s="94"/>
      <c r="L10" s="93">
        <v>553000</v>
      </c>
      <c r="M10" s="94"/>
      <c r="N10" s="93">
        <v>883000</v>
      </c>
      <c r="O10" s="94"/>
      <c r="P10" s="93">
        <f t="shared" ref="P10:P15" si="1">$H10      +$J10      +$L10      +$N10</f>
        <v>3072000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59.674502712477398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99.096774193548384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1413000</v>
      </c>
      <c r="I15" s="97">
        <f t="shared" si="7"/>
        <v>0</v>
      </c>
      <c r="J15" s="96">
        <f t="shared" si="7"/>
        <v>223000</v>
      </c>
      <c r="K15" s="97">
        <f t="shared" si="7"/>
        <v>0</v>
      </c>
      <c r="L15" s="96">
        <f t="shared" si="7"/>
        <v>553000</v>
      </c>
      <c r="M15" s="97">
        <f t="shared" si="7"/>
        <v>0</v>
      </c>
      <c r="N15" s="96">
        <f t="shared" si="7"/>
        <v>883000</v>
      </c>
      <c r="O15" s="97">
        <f t="shared" si="7"/>
        <v>0</v>
      </c>
      <c r="P15" s="96">
        <f t="shared" si="1"/>
        <v>3072000</v>
      </c>
      <c r="Q15" s="97">
        <f t="shared" si="2"/>
        <v>0</v>
      </c>
      <c r="R15" s="52">
        <f t="shared" si="3"/>
        <v>59.674502712477398</v>
      </c>
      <c r="S15" s="53">
        <f t="shared" si="4"/>
        <v>0</v>
      </c>
      <c r="T15" s="52">
        <f>IF((SUM($E9:$E13))=0,0,(P15/(SUM($E9:$E13))*100))</f>
        <v>99.096774193548384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1195000</v>
      </c>
      <c r="C32" s="92">
        <v>0</v>
      </c>
      <c r="D32" s="92"/>
      <c r="E32" s="92">
        <f>$B32      +$C32      +$D32</f>
        <v>1195000</v>
      </c>
      <c r="F32" s="93">
        <v>1195000</v>
      </c>
      <c r="G32" s="94">
        <v>1195000</v>
      </c>
      <c r="H32" s="93"/>
      <c r="I32" s="94"/>
      <c r="J32" s="93">
        <v>192000</v>
      </c>
      <c r="K32" s="94"/>
      <c r="L32" s="93">
        <v>708000</v>
      </c>
      <c r="M32" s="94"/>
      <c r="N32" s="93">
        <v>295000</v>
      </c>
      <c r="O32" s="94"/>
      <c r="P32" s="93">
        <f>$H32      +$J32      +$L32      +$N32</f>
        <v>1195000</v>
      </c>
      <c r="Q32" s="94">
        <f>$I32      +$K32      +$M32      +$O32</f>
        <v>0</v>
      </c>
      <c r="R32" s="48">
        <f>IF(($L32      =0),0,((($N32      -$L32      )/$L32      )*100))</f>
        <v>-58.333333333333336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1195000</v>
      </c>
      <c r="C33" s="95">
        <f>C32</f>
        <v>0</v>
      </c>
      <c r="D33" s="95"/>
      <c r="E33" s="95">
        <f>$B33      +$C33      +$D33</f>
        <v>1195000</v>
      </c>
      <c r="F33" s="96">
        <f t="shared" ref="F33:O33" si="17">F32</f>
        <v>1195000</v>
      </c>
      <c r="G33" s="97">
        <f t="shared" si="17"/>
        <v>1195000</v>
      </c>
      <c r="H33" s="96">
        <f t="shared" si="17"/>
        <v>0</v>
      </c>
      <c r="I33" s="97">
        <f t="shared" si="17"/>
        <v>0</v>
      </c>
      <c r="J33" s="96">
        <f t="shared" si="17"/>
        <v>192000</v>
      </c>
      <c r="K33" s="97">
        <f t="shared" si="17"/>
        <v>0</v>
      </c>
      <c r="L33" s="96">
        <f t="shared" si="17"/>
        <v>708000</v>
      </c>
      <c r="M33" s="97">
        <f t="shared" si="17"/>
        <v>0</v>
      </c>
      <c r="N33" s="96">
        <f t="shared" si="17"/>
        <v>295000</v>
      </c>
      <c r="O33" s="97">
        <f t="shared" si="17"/>
        <v>0</v>
      </c>
      <c r="P33" s="96">
        <f>$H33      +$J33      +$L33      +$N33</f>
        <v>1195000</v>
      </c>
      <c r="Q33" s="97">
        <f>$I33      +$K33      +$M33      +$O33</f>
        <v>0</v>
      </c>
      <c r="R33" s="52">
        <f>IF(($L33      =0),0,((($N33      -$L33      )/$L33      )*100))</f>
        <v>-58.333333333333336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21348000</v>
      </c>
      <c r="C35" s="92">
        <v>0</v>
      </c>
      <c r="D35" s="92"/>
      <c r="E35" s="92">
        <f t="shared" ref="E35:E40" si="18">$B35      +$C35      +$D35</f>
        <v>21348000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10142000</v>
      </c>
      <c r="C36" s="92">
        <v>0</v>
      </c>
      <c r="D36" s="92"/>
      <c r="E36" s="92">
        <f t="shared" si="18"/>
        <v>10142000</v>
      </c>
      <c r="F36" s="93">
        <v>10142000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4015000</v>
      </c>
      <c r="C38" s="92">
        <v>0</v>
      </c>
      <c r="D38" s="92"/>
      <c r="E38" s="92">
        <f t="shared" si="18"/>
        <v>4015000</v>
      </c>
      <c r="F38" s="93">
        <v>4015000</v>
      </c>
      <c r="G38" s="94">
        <v>4015000</v>
      </c>
      <c r="H38" s="93"/>
      <c r="I38" s="94"/>
      <c r="J38" s="93">
        <v>3375000</v>
      </c>
      <c r="K38" s="94"/>
      <c r="L38" s="93">
        <v>638000</v>
      </c>
      <c r="M38" s="94"/>
      <c r="N38" s="93"/>
      <c r="O38" s="94"/>
      <c r="P38" s="93">
        <f t="shared" si="19"/>
        <v>4013000</v>
      </c>
      <c r="Q38" s="94">
        <f t="shared" si="20"/>
        <v>0</v>
      </c>
      <c r="R38" s="48">
        <f t="shared" si="21"/>
        <v>-100</v>
      </c>
      <c r="S38" s="49">
        <f t="shared" si="22"/>
        <v>0</v>
      </c>
      <c r="T38" s="48">
        <f t="shared" si="23"/>
        <v>99.950186799501878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35505000</v>
      </c>
      <c r="C40" s="95">
        <f>SUM(C35:C39)</f>
        <v>0</v>
      </c>
      <c r="D40" s="95"/>
      <c r="E40" s="95">
        <f t="shared" si="18"/>
        <v>35505000</v>
      </c>
      <c r="F40" s="96">
        <f t="shared" ref="F40:O40" si="25">SUM(F35:F39)</f>
        <v>14157000</v>
      </c>
      <c r="G40" s="97">
        <f t="shared" si="25"/>
        <v>4015000</v>
      </c>
      <c r="H40" s="96">
        <f t="shared" si="25"/>
        <v>0</v>
      </c>
      <c r="I40" s="97">
        <f t="shared" si="25"/>
        <v>0</v>
      </c>
      <c r="J40" s="96">
        <f t="shared" si="25"/>
        <v>3375000</v>
      </c>
      <c r="K40" s="97">
        <f t="shared" si="25"/>
        <v>0</v>
      </c>
      <c r="L40" s="96">
        <f t="shared" si="25"/>
        <v>638000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4013000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15.822260773567795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39800000</v>
      </c>
      <c r="C67" s="104">
        <f>SUM(C9:C14,C17:C23,C26:C29,C32,C35:C39,C42:C52,C55:C58,C61:C65)</f>
        <v>0</v>
      </c>
      <c r="D67" s="104"/>
      <c r="E67" s="104">
        <f t="shared" si="35"/>
        <v>39800000</v>
      </c>
      <c r="F67" s="105">
        <f t="shared" ref="F67:O67" si="43">SUM(F9:F14,F17:F23,F26:F29,F32,F35:F39,F42:F52,F55:F58,F61:F65)</f>
        <v>18452000</v>
      </c>
      <c r="G67" s="106">
        <f t="shared" si="43"/>
        <v>8310000</v>
      </c>
      <c r="H67" s="105">
        <f t="shared" si="43"/>
        <v>1413000</v>
      </c>
      <c r="I67" s="106">
        <f t="shared" si="43"/>
        <v>0</v>
      </c>
      <c r="J67" s="105">
        <f t="shared" si="43"/>
        <v>3790000</v>
      </c>
      <c r="K67" s="106">
        <f t="shared" si="43"/>
        <v>0</v>
      </c>
      <c r="L67" s="105">
        <f t="shared" si="43"/>
        <v>1899000</v>
      </c>
      <c r="M67" s="106">
        <f t="shared" si="43"/>
        <v>0</v>
      </c>
      <c r="N67" s="105">
        <f t="shared" si="43"/>
        <v>1178000</v>
      </c>
      <c r="O67" s="106">
        <f t="shared" si="43"/>
        <v>0</v>
      </c>
      <c r="P67" s="105">
        <f t="shared" si="36"/>
        <v>8280000</v>
      </c>
      <c r="Q67" s="106">
        <f t="shared" si="37"/>
        <v>0</v>
      </c>
      <c r="R67" s="61">
        <f t="shared" si="38"/>
        <v>-37.967351237493418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27.918268258142831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35189000</v>
      </c>
      <c r="C69" s="92">
        <v>-5000000</v>
      </c>
      <c r="D69" s="92"/>
      <c r="E69" s="92">
        <f>$B69      +$C69      +$D69</f>
        <v>30189000</v>
      </c>
      <c r="F69" s="93">
        <v>30189000</v>
      </c>
      <c r="G69" s="94">
        <v>30189000</v>
      </c>
      <c r="H69" s="93">
        <v>1510000</v>
      </c>
      <c r="I69" s="94"/>
      <c r="J69" s="93">
        <v>1821000</v>
      </c>
      <c r="K69" s="94"/>
      <c r="L69" s="93">
        <v>8377000</v>
      </c>
      <c r="M69" s="94"/>
      <c r="N69" s="93">
        <v>18440000</v>
      </c>
      <c r="O69" s="94"/>
      <c r="P69" s="93">
        <f>$H69      +$J69      +$L69      +$N69</f>
        <v>30148000</v>
      </c>
      <c r="Q69" s="94">
        <f>$I69      +$K69      +$M69      +$O69</f>
        <v>0</v>
      </c>
      <c r="R69" s="48">
        <f>IF(($L69      =0),0,((($N69      -$L69      )/$L69      )*100))</f>
        <v>120.12653694640085</v>
      </c>
      <c r="S69" s="49">
        <f>IF(($M69      =0),0,((($O69      -$M69      )/$M69      )*100))</f>
        <v>0</v>
      </c>
      <c r="T69" s="48">
        <f>IF(($E69      =0),0,(($P69      /$E69      )*100))</f>
        <v>99.864188942992484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35189000</v>
      </c>
      <c r="C70" s="101">
        <f>C69</f>
        <v>-5000000</v>
      </c>
      <c r="D70" s="101"/>
      <c r="E70" s="101">
        <f>$B70      +$C70      +$D70</f>
        <v>30189000</v>
      </c>
      <c r="F70" s="102">
        <f t="shared" ref="F70:O70" si="44">F69</f>
        <v>30189000</v>
      </c>
      <c r="G70" s="103">
        <f t="shared" si="44"/>
        <v>30189000</v>
      </c>
      <c r="H70" s="102">
        <f t="shared" si="44"/>
        <v>1510000</v>
      </c>
      <c r="I70" s="103">
        <f t="shared" si="44"/>
        <v>0</v>
      </c>
      <c r="J70" s="102">
        <f t="shared" si="44"/>
        <v>1821000</v>
      </c>
      <c r="K70" s="103">
        <f t="shared" si="44"/>
        <v>0</v>
      </c>
      <c r="L70" s="102">
        <f t="shared" si="44"/>
        <v>8377000</v>
      </c>
      <c r="M70" s="103">
        <f t="shared" si="44"/>
        <v>0</v>
      </c>
      <c r="N70" s="102">
        <f t="shared" si="44"/>
        <v>18440000</v>
      </c>
      <c r="O70" s="103">
        <f t="shared" si="44"/>
        <v>0</v>
      </c>
      <c r="P70" s="102">
        <f>$H70      +$J70      +$L70      +$N70</f>
        <v>30148000</v>
      </c>
      <c r="Q70" s="103">
        <f>$I70      +$K70      +$M70      +$O70</f>
        <v>0</v>
      </c>
      <c r="R70" s="57">
        <f>IF(($L70      =0),0,((($N70      -$L70      )/$L70      )*100))</f>
        <v>120.12653694640085</v>
      </c>
      <c r="S70" s="58">
        <f>IF(($M70      =0),0,((($O70      -$M70      )/$M70      )*100))</f>
        <v>0</v>
      </c>
      <c r="T70" s="57">
        <f>IF($E70   =0,0,($P70   /$E70   )*100)</f>
        <v>99.864188942992484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35189000</v>
      </c>
      <c r="C71" s="104">
        <f>C69</f>
        <v>-5000000</v>
      </c>
      <c r="D71" s="104"/>
      <c r="E71" s="104">
        <f>$B71      +$C71      +$D71</f>
        <v>30189000</v>
      </c>
      <c r="F71" s="105">
        <f t="shared" ref="F71:O71" si="45">F69</f>
        <v>30189000</v>
      </c>
      <c r="G71" s="106">
        <f t="shared" si="45"/>
        <v>30189000</v>
      </c>
      <c r="H71" s="105">
        <f t="shared" si="45"/>
        <v>1510000</v>
      </c>
      <c r="I71" s="106">
        <f t="shared" si="45"/>
        <v>0</v>
      </c>
      <c r="J71" s="105">
        <f t="shared" si="45"/>
        <v>1821000</v>
      </c>
      <c r="K71" s="106">
        <f t="shared" si="45"/>
        <v>0</v>
      </c>
      <c r="L71" s="105">
        <f t="shared" si="45"/>
        <v>8377000</v>
      </c>
      <c r="M71" s="106">
        <f t="shared" si="45"/>
        <v>0</v>
      </c>
      <c r="N71" s="105">
        <f t="shared" si="45"/>
        <v>18440000</v>
      </c>
      <c r="O71" s="106">
        <f t="shared" si="45"/>
        <v>0</v>
      </c>
      <c r="P71" s="105">
        <f>$H71      +$J71      +$L71      +$N71</f>
        <v>30148000</v>
      </c>
      <c r="Q71" s="106">
        <f>$I71      +$K71      +$M71      +$O71</f>
        <v>0</v>
      </c>
      <c r="R71" s="61">
        <f>IF(($L71      =0),0,((($N71      -$L71      )/$L71      )*100))</f>
        <v>120.12653694640085</v>
      </c>
      <c r="S71" s="62">
        <f>IF(($M71      =0),0,((($O71      -$M71      )/$M71      )*100))</f>
        <v>0</v>
      </c>
      <c r="T71" s="61">
        <f>IF($E71   =0,0,($P71   /$E71   )*100)</f>
        <v>99.864188942992484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74989000</v>
      </c>
      <c r="C72" s="104">
        <f>SUM(C9:C14,C17:C23,C26:C29,C32,C35:C39,C42:C52,C55:C58,C61:C65,C69)</f>
        <v>-5000000</v>
      </c>
      <c r="D72" s="104"/>
      <c r="E72" s="104">
        <f>$B72      +$C72      +$D72</f>
        <v>69989000</v>
      </c>
      <c r="F72" s="105">
        <f t="shared" ref="F72:O72" si="46">SUM(F9:F14,F17:F23,F26:F29,F32,F35:F39,F42:F52,F55:F58,F61:F65,F69)</f>
        <v>48641000</v>
      </c>
      <c r="G72" s="106">
        <f t="shared" si="46"/>
        <v>38499000</v>
      </c>
      <c r="H72" s="105">
        <f t="shared" si="46"/>
        <v>2923000</v>
      </c>
      <c r="I72" s="106">
        <f t="shared" si="46"/>
        <v>0</v>
      </c>
      <c r="J72" s="105">
        <f t="shared" si="46"/>
        <v>5611000</v>
      </c>
      <c r="K72" s="106">
        <f t="shared" si="46"/>
        <v>0</v>
      </c>
      <c r="L72" s="105">
        <f t="shared" si="46"/>
        <v>10276000</v>
      </c>
      <c r="M72" s="106">
        <f t="shared" si="46"/>
        <v>0</v>
      </c>
      <c r="N72" s="105">
        <f t="shared" si="46"/>
        <v>19618000</v>
      </c>
      <c r="O72" s="106">
        <f t="shared" si="46"/>
        <v>0</v>
      </c>
      <c r="P72" s="105">
        <f>$H72      +$J72      +$L72      +$N72</f>
        <v>38428000</v>
      </c>
      <c r="Q72" s="106">
        <f>$I72      +$K72      +$M72      +$O72</f>
        <v>0</v>
      </c>
      <c r="R72" s="61">
        <f>IF(($L72      =0),0,((($N72      -$L72      )/$L72      )*100))</f>
        <v>90.910860256909302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64.210403194813438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feWbpdd0lPD5y95voUPhYVGY/7tjntUy8MNb8SCZvERbwUQXhxfI5mc2+UgtQVNFmhOR7J2+yeK2WGTzHwplw==" saltValue="lrMps4wy556PZeERre1Tx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779000</v>
      </c>
      <c r="I10" s="94"/>
      <c r="J10" s="93">
        <v>226000</v>
      </c>
      <c r="K10" s="94"/>
      <c r="L10" s="93">
        <v>417000</v>
      </c>
      <c r="M10" s="94"/>
      <c r="N10" s="93">
        <v>1227000</v>
      </c>
      <c r="O10" s="94"/>
      <c r="P10" s="93">
        <f t="shared" ref="P10:P15" si="1">$H10      +$J10      +$L10      +$N10</f>
        <v>2649000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194.24460431654674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99.962264150943398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779000</v>
      </c>
      <c r="I15" s="97">
        <f t="shared" si="7"/>
        <v>0</v>
      </c>
      <c r="J15" s="96">
        <f t="shared" si="7"/>
        <v>226000</v>
      </c>
      <c r="K15" s="97">
        <f t="shared" si="7"/>
        <v>0</v>
      </c>
      <c r="L15" s="96">
        <f t="shared" si="7"/>
        <v>417000</v>
      </c>
      <c r="M15" s="97">
        <f t="shared" si="7"/>
        <v>0</v>
      </c>
      <c r="N15" s="96">
        <f t="shared" si="7"/>
        <v>1227000</v>
      </c>
      <c r="O15" s="97">
        <f t="shared" si="7"/>
        <v>0</v>
      </c>
      <c r="P15" s="96">
        <f t="shared" si="1"/>
        <v>2649000</v>
      </c>
      <c r="Q15" s="97">
        <f t="shared" si="2"/>
        <v>0</v>
      </c>
      <c r="R15" s="52">
        <f t="shared" si="3"/>
        <v>194.24460431654674</v>
      </c>
      <c r="S15" s="53">
        <f t="shared" si="4"/>
        <v>0</v>
      </c>
      <c r="T15" s="52">
        <f>IF((SUM($E9:$E13))=0,0,(P15/(SUM($E9:$E13))*100))</f>
        <v>99.962264150943398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2199000</v>
      </c>
      <c r="C32" s="92">
        <v>0</v>
      </c>
      <c r="D32" s="92"/>
      <c r="E32" s="92">
        <f>$B32      +$C32      +$D32</f>
        <v>2199000</v>
      </c>
      <c r="F32" s="93">
        <v>2199000</v>
      </c>
      <c r="G32" s="94">
        <v>2199000</v>
      </c>
      <c r="H32" s="93">
        <v>508000</v>
      </c>
      <c r="I32" s="94"/>
      <c r="J32" s="93">
        <v>526000</v>
      </c>
      <c r="K32" s="94"/>
      <c r="L32" s="93">
        <v>584000</v>
      </c>
      <c r="M32" s="94"/>
      <c r="N32" s="93">
        <v>581000</v>
      </c>
      <c r="O32" s="94"/>
      <c r="P32" s="93">
        <f>$H32      +$J32      +$L32      +$N32</f>
        <v>2199000</v>
      </c>
      <c r="Q32" s="94">
        <f>$I32      +$K32      +$M32      +$O32</f>
        <v>0</v>
      </c>
      <c r="R32" s="48">
        <f>IF(($L32      =0),0,((($N32      -$L32      )/$L32      )*100))</f>
        <v>-0.51369863013698625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2199000</v>
      </c>
      <c r="C33" s="95">
        <f>C32</f>
        <v>0</v>
      </c>
      <c r="D33" s="95"/>
      <c r="E33" s="95">
        <f>$B33      +$C33      +$D33</f>
        <v>2199000</v>
      </c>
      <c r="F33" s="96">
        <f t="shared" ref="F33:O33" si="17">F32</f>
        <v>2199000</v>
      </c>
      <c r="G33" s="97">
        <f t="shared" si="17"/>
        <v>2199000</v>
      </c>
      <c r="H33" s="96">
        <f t="shared" si="17"/>
        <v>508000</v>
      </c>
      <c r="I33" s="97">
        <f t="shared" si="17"/>
        <v>0</v>
      </c>
      <c r="J33" s="96">
        <f t="shared" si="17"/>
        <v>526000</v>
      </c>
      <c r="K33" s="97">
        <f t="shared" si="17"/>
        <v>0</v>
      </c>
      <c r="L33" s="96">
        <f t="shared" si="17"/>
        <v>584000</v>
      </c>
      <c r="M33" s="97">
        <f t="shared" si="17"/>
        <v>0</v>
      </c>
      <c r="N33" s="96">
        <f t="shared" si="17"/>
        <v>581000</v>
      </c>
      <c r="O33" s="97">
        <f t="shared" si="17"/>
        <v>0</v>
      </c>
      <c r="P33" s="96">
        <f>$H33      +$J33      +$L33      +$N33</f>
        <v>2199000</v>
      </c>
      <c r="Q33" s="97">
        <f>$I33      +$K33      +$M33      +$O33</f>
        <v>0</v>
      </c>
      <c r="R33" s="52">
        <f>IF(($L33      =0),0,((($N33      -$L33      )/$L33      )*100))</f>
        <v>-0.51369863013698625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20000000</v>
      </c>
      <c r="C35" s="92">
        <v>0</v>
      </c>
      <c r="D35" s="92"/>
      <c r="E35" s="92">
        <f t="shared" ref="E35:E40" si="18">$B35      +$C35      +$D35</f>
        <v>20000000</v>
      </c>
      <c r="F35" s="93">
        <v>21348000</v>
      </c>
      <c r="G35" s="94">
        <v>21348000</v>
      </c>
      <c r="H35" s="93"/>
      <c r="I35" s="94"/>
      <c r="J35" s="93">
        <v>871000</v>
      </c>
      <c r="K35" s="94"/>
      <c r="L35" s="93">
        <v>5892000</v>
      </c>
      <c r="M35" s="94"/>
      <c r="N35" s="93">
        <v>9628000</v>
      </c>
      <c r="O35" s="94"/>
      <c r="P35" s="93">
        <f t="shared" ref="P35:P40" si="19">$H35      +$J35      +$L35      +$N35</f>
        <v>16391000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63.408010862186018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81.954999999999998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14153000</v>
      </c>
      <c r="C36" s="92">
        <v>0</v>
      </c>
      <c r="D36" s="92"/>
      <c r="E36" s="92">
        <f t="shared" si="18"/>
        <v>14153000</v>
      </c>
      <c r="F36" s="93">
        <v>14153000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34153000</v>
      </c>
      <c r="C40" s="95">
        <f>SUM(C35:C39)</f>
        <v>0</v>
      </c>
      <c r="D40" s="95"/>
      <c r="E40" s="95">
        <f t="shared" si="18"/>
        <v>34153000</v>
      </c>
      <c r="F40" s="96">
        <f t="shared" ref="F40:O40" si="25">SUM(F35:F39)</f>
        <v>35501000</v>
      </c>
      <c r="G40" s="97">
        <f t="shared" si="25"/>
        <v>21348000</v>
      </c>
      <c r="H40" s="96">
        <f t="shared" si="25"/>
        <v>0</v>
      </c>
      <c r="I40" s="97">
        <f t="shared" si="25"/>
        <v>0</v>
      </c>
      <c r="J40" s="96">
        <f t="shared" si="25"/>
        <v>871000</v>
      </c>
      <c r="K40" s="97">
        <f t="shared" si="25"/>
        <v>0</v>
      </c>
      <c r="L40" s="96">
        <f t="shared" si="25"/>
        <v>5892000</v>
      </c>
      <c r="M40" s="97">
        <f t="shared" si="25"/>
        <v>0</v>
      </c>
      <c r="N40" s="96">
        <f t="shared" si="25"/>
        <v>9628000</v>
      </c>
      <c r="O40" s="97">
        <f t="shared" si="25"/>
        <v>0</v>
      </c>
      <c r="P40" s="96">
        <f t="shared" si="19"/>
        <v>16391000</v>
      </c>
      <c r="Q40" s="97">
        <f t="shared" si="20"/>
        <v>0</v>
      </c>
      <c r="R40" s="52">
        <f t="shared" si="21"/>
        <v>63.408010862186018</v>
      </c>
      <c r="S40" s="53">
        <f t="shared" si="22"/>
        <v>0</v>
      </c>
      <c r="T40" s="52">
        <f>IF((+$E35+$E38) =0,0,(P40   /(+$E35+$E38) )*100)</f>
        <v>81.954999999999998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39002000</v>
      </c>
      <c r="C67" s="104">
        <f>SUM(C9:C14,C17:C23,C26:C29,C32,C35:C39,C42:C52,C55:C58,C61:C65)</f>
        <v>0</v>
      </c>
      <c r="D67" s="104"/>
      <c r="E67" s="104">
        <f t="shared" si="35"/>
        <v>39002000</v>
      </c>
      <c r="F67" s="105">
        <f t="shared" ref="F67:O67" si="43">SUM(F9:F14,F17:F23,F26:F29,F32,F35:F39,F42:F52,F55:F58,F61:F65)</f>
        <v>40350000</v>
      </c>
      <c r="G67" s="106">
        <f t="shared" si="43"/>
        <v>26197000</v>
      </c>
      <c r="H67" s="105">
        <f t="shared" si="43"/>
        <v>1287000</v>
      </c>
      <c r="I67" s="106">
        <f t="shared" si="43"/>
        <v>0</v>
      </c>
      <c r="J67" s="105">
        <f t="shared" si="43"/>
        <v>1623000</v>
      </c>
      <c r="K67" s="106">
        <f t="shared" si="43"/>
        <v>0</v>
      </c>
      <c r="L67" s="105">
        <f t="shared" si="43"/>
        <v>6893000</v>
      </c>
      <c r="M67" s="106">
        <f t="shared" si="43"/>
        <v>0</v>
      </c>
      <c r="N67" s="105">
        <f t="shared" si="43"/>
        <v>11436000</v>
      </c>
      <c r="O67" s="106">
        <f t="shared" si="43"/>
        <v>0</v>
      </c>
      <c r="P67" s="105">
        <f t="shared" si="36"/>
        <v>21239000</v>
      </c>
      <c r="Q67" s="106">
        <f t="shared" si="37"/>
        <v>0</v>
      </c>
      <c r="R67" s="61">
        <f t="shared" si="38"/>
        <v>65.907442332801395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85.472252404523317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57984000</v>
      </c>
      <c r="C69" s="92">
        <v>0</v>
      </c>
      <c r="D69" s="92"/>
      <c r="E69" s="92">
        <f>$B69      +$C69      +$D69</f>
        <v>57984000</v>
      </c>
      <c r="F69" s="93">
        <v>57984000</v>
      </c>
      <c r="G69" s="94">
        <v>57984000</v>
      </c>
      <c r="H69" s="93">
        <v>19374000</v>
      </c>
      <c r="I69" s="94"/>
      <c r="J69" s="93">
        <v>13175000</v>
      </c>
      <c r="K69" s="94"/>
      <c r="L69" s="93">
        <v>10735000</v>
      </c>
      <c r="M69" s="94"/>
      <c r="N69" s="93">
        <v>14640000</v>
      </c>
      <c r="O69" s="94"/>
      <c r="P69" s="93">
        <f>$H69      +$J69      +$L69      +$N69</f>
        <v>57924000</v>
      </c>
      <c r="Q69" s="94">
        <f>$I69      +$K69      +$M69      +$O69</f>
        <v>0</v>
      </c>
      <c r="R69" s="48">
        <f>IF(($L69      =0),0,((($N69      -$L69      )/$L69      )*100))</f>
        <v>36.376339077782951</v>
      </c>
      <c r="S69" s="49">
        <f>IF(($M69      =0),0,((($O69      -$M69      )/$M69      )*100))</f>
        <v>0</v>
      </c>
      <c r="T69" s="48">
        <f>IF(($E69      =0),0,(($P69      /$E69      )*100))</f>
        <v>99.896523178807954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57984000</v>
      </c>
      <c r="C70" s="101">
        <f>C69</f>
        <v>0</v>
      </c>
      <c r="D70" s="101"/>
      <c r="E70" s="101">
        <f>$B70      +$C70      +$D70</f>
        <v>57984000</v>
      </c>
      <c r="F70" s="102">
        <f t="shared" ref="F70:O70" si="44">F69</f>
        <v>57984000</v>
      </c>
      <c r="G70" s="103">
        <f t="shared" si="44"/>
        <v>57984000</v>
      </c>
      <c r="H70" s="102">
        <f t="shared" si="44"/>
        <v>19374000</v>
      </c>
      <c r="I70" s="103">
        <f t="shared" si="44"/>
        <v>0</v>
      </c>
      <c r="J70" s="102">
        <f t="shared" si="44"/>
        <v>13175000</v>
      </c>
      <c r="K70" s="103">
        <f t="shared" si="44"/>
        <v>0</v>
      </c>
      <c r="L70" s="102">
        <f t="shared" si="44"/>
        <v>10735000</v>
      </c>
      <c r="M70" s="103">
        <f t="shared" si="44"/>
        <v>0</v>
      </c>
      <c r="N70" s="102">
        <f t="shared" si="44"/>
        <v>14640000</v>
      </c>
      <c r="O70" s="103">
        <f t="shared" si="44"/>
        <v>0</v>
      </c>
      <c r="P70" s="102">
        <f>$H70      +$J70      +$L70      +$N70</f>
        <v>57924000</v>
      </c>
      <c r="Q70" s="103">
        <f>$I70      +$K70      +$M70      +$O70</f>
        <v>0</v>
      </c>
      <c r="R70" s="57">
        <f>IF(($L70      =0),0,((($N70      -$L70      )/$L70      )*100))</f>
        <v>36.376339077782951</v>
      </c>
      <c r="S70" s="58">
        <f>IF(($M70      =0),0,((($O70      -$M70      )/$M70      )*100))</f>
        <v>0</v>
      </c>
      <c r="T70" s="57">
        <f>IF($E70   =0,0,($P70   /$E70   )*100)</f>
        <v>99.896523178807954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57984000</v>
      </c>
      <c r="C71" s="104">
        <f>C69</f>
        <v>0</v>
      </c>
      <c r="D71" s="104"/>
      <c r="E71" s="104">
        <f>$B71      +$C71      +$D71</f>
        <v>57984000</v>
      </c>
      <c r="F71" s="105">
        <f t="shared" ref="F71:O71" si="45">F69</f>
        <v>57984000</v>
      </c>
      <c r="G71" s="106">
        <f t="shared" si="45"/>
        <v>57984000</v>
      </c>
      <c r="H71" s="105">
        <f t="shared" si="45"/>
        <v>19374000</v>
      </c>
      <c r="I71" s="106">
        <f t="shared" si="45"/>
        <v>0</v>
      </c>
      <c r="J71" s="105">
        <f t="shared" si="45"/>
        <v>13175000</v>
      </c>
      <c r="K71" s="106">
        <f t="shared" si="45"/>
        <v>0</v>
      </c>
      <c r="L71" s="105">
        <f t="shared" si="45"/>
        <v>10735000</v>
      </c>
      <c r="M71" s="106">
        <f t="shared" si="45"/>
        <v>0</v>
      </c>
      <c r="N71" s="105">
        <f t="shared" si="45"/>
        <v>14640000</v>
      </c>
      <c r="O71" s="106">
        <f t="shared" si="45"/>
        <v>0</v>
      </c>
      <c r="P71" s="105">
        <f>$H71      +$J71      +$L71      +$N71</f>
        <v>57924000</v>
      </c>
      <c r="Q71" s="106">
        <f>$I71      +$K71      +$M71      +$O71</f>
        <v>0</v>
      </c>
      <c r="R71" s="61">
        <f>IF(($L71      =0),0,((($N71      -$L71      )/$L71      )*100))</f>
        <v>36.376339077782951</v>
      </c>
      <c r="S71" s="62">
        <f>IF(($M71      =0),0,((($O71      -$M71      )/$M71      )*100))</f>
        <v>0</v>
      </c>
      <c r="T71" s="61">
        <f>IF($E71   =0,0,($P71   /$E71   )*100)</f>
        <v>99.896523178807954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96986000</v>
      </c>
      <c r="C72" s="104">
        <f>SUM(C9:C14,C17:C23,C26:C29,C32,C35:C39,C42:C52,C55:C58,C61:C65,C69)</f>
        <v>0</v>
      </c>
      <c r="D72" s="104"/>
      <c r="E72" s="104">
        <f>$B72      +$C72      +$D72</f>
        <v>96986000</v>
      </c>
      <c r="F72" s="105">
        <f t="shared" ref="F72:O72" si="46">SUM(F9:F14,F17:F23,F26:F29,F32,F35:F39,F42:F52,F55:F58,F61:F65,F69)</f>
        <v>98334000</v>
      </c>
      <c r="G72" s="106">
        <f t="shared" si="46"/>
        <v>84181000</v>
      </c>
      <c r="H72" s="105">
        <f t="shared" si="46"/>
        <v>20661000</v>
      </c>
      <c r="I72" s="106">
        <f t="shared" si="46"/>
        <v>0</v>
      </c>
      <c r="J72" s="105">
        <f t="shared" si="46"/>
        <v>14798000</v>
      </c>
      <c r="K72" s="106">
        <f t="shared" si="46"/>
        <v>0</v>
      </c>
      <c r="L72" s="105">
        <f t="shared" si="46"/>
        <v>17628000</v>
      </c>
      <c r="M72" s="106">
        <f t="shared" si="46"/>
        <v>0</v>
      </c>
      <c r="N72" s="105">
        <f t="shared" si="46"/>
        <v>26076000</v>
      </c>
      <c r="O72" s="106">
        <f t="shared" si="46"/>
        <v>0</v>
      </c>
      <c r="P72" s="105">
        <f>$H72      +$J72      +$L72      +$N72</f>
        <v>79163000</v>
      </c>
      <c r="Q72" s="106">
        <f>$I72      +$K72      +$M72      +$O72</f>
        <v>0</v>
      </c>
      <c r="R72" s="61">
        <f>IF(($L72      =0),0,((($N72      -$L72      )/$L72      )*100))</f>
        <v>47.923757658270929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95.569398669612355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8DtqW4OgRBS15DqFrSUZOFYBEGKkKBxNPm1ZbA5NFkHFtXW+hDk4fjMcyKBKV0+mQYm8WYoMhEvvjMYefBRgTg==" saltValue="fDDjnjdEm7kZClNVjLxyb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5" si="0">$B10      +$C10      +$D10</f>
        <v>1650000</v>
      </c>
      <c r="F10" s="93">
        <v>1650000</v>
      </c>
      <c r="G10" s="94">
        <v>1650000</v>
      </c>
      <c r="H10" s="93">
        <v>409000</v>
      </c>
      <c r="I10" s="94"/>
      <c r="J10" s="93">
        <v>305000</v>
      </c>
      <c r="K10" s="94"/>
      <c r="L10" s="93">
        <v>445000</v>
      </c>
      <c r="M10" s="94"/>
      <c r="N10" s="93">
        <v>346000</v>
      </c>
      <c r="O10" s="94"/>
      <c r="P10" s="93">
        <f t="shared" ref="P10:P15" si="1">$H10      +$J10      +$L10      +$N10</f>
        <v>1505000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-22.247191011235955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91.212121212121218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1650000</v>
      </c>
      <c r="C15" s="95">
        <f>SUM(C9:C14)</f>
        <v>0</v>
      </c>
      <c r="D15" s="95"/>
      <c r="E15" s="95">
        <f t="shared" si="0"/>
        <v>1650000</v>
      </c>
      <c r="F15" s="96">
        <f t="shared" ref="F15:O15" si="7">SUM(F9:F14)</f>
        <v>1650000</v>
      </c>
      <c r="G15" s="97">
        <f t="shared" si="7"/>
        <v>1650000</v>
      </c>
      <c r="H15" s="96">
        <f t="shared" si="7"/>
        <v>409000</v>
      </c>
      <c r="I15" s="97">
        <f t="shared" si="7"/>
        <v>0</v>
      </c>
      <c r="J15" s="96">
        <f t="shared" si="7"/>
        <v>305000</v>
      </c>
      <c r="K15" s="97">
        <f t="shared" si="7"/>
        <v>0</v>
      </c>
      <c r="L15" s="96">
        <f t="shared" si="7"/>
        <v>445000</v>
      </c>
      <c r="M15" s="97">
        <f t="shared" si="7"/>
        <v>0</v>
      </c>
      <c r="N15" s="96">
        <f t="shared" si="7"/>
        <v>346000</v>
      </c>
      <c r="O15" s="97">
        <f t="shared" si="7"/>
        <v>0</v>
      </c>
      <c r="P15" s="96">
        <f t="shared" si="1"/>
        <v>1505000</v>
      </c>
      <c r="Q15" s="97">
        <f t="shared" si="2"/>
        <v>0</v>
      </c>
      <c r="R15" s="52">
        <f t="shared" si="3"/>
        <v>-22.247191011235955</v>
      </c>
      <c r="S15" s="53">
        <f t="shared" si="4"/>
        <v>0</v>
      </c>
      <c r="T15" s="52">
        <f>IF((SUM($E9:$E13))=0,0,(P15/(SUM($E9:$E13))*100))</f>
        <v>91.212121212121218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1825000</v>
      </c>
      <c r="C32" s="92">
        <v>0</v>
      </c>
      <c r="D32" s="92"/>
      <c r="E32" s="92">
        <f>$B32      +$C32      +$D32</f>
        <v>1825000</v>
      </c>
      <c r="F32" s="93">
        <v>1825000</v>
      </c>
      <c r="G32" s="94">
        <v>1825000</v>
      </c>
      <c r="H32" s="93">
        <v>1173000</v>
      </c>
      <c r="I32" s="94"/>
      <c r="J32" s="93">
        <v>652000</v>
      </c>
      <c r="K32" s="94"/>
      <c r="L32" s="93"/>
      <c r="M32" s="94"/>
      <c r="N32" s="93"/>
      <c r="O32" s="94"/>
      <c r="P32" s="93">
        <f>$H32      +$J32      +$L32      +$N32</f>
        <v>1825000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1825000</v>
      </c>
      <c r="C33" s="95">
        <f>C32</f>
        <v>0</v>
      </c>
      <c r="D33" s="95"/>
      <c r="E33" s="95">
        <f>$B33      +$C33      +$D33</f>
        <v>1825000</v>
      </c>
      <c r="F33" s="96">
        <f t="shared" ref="F33:O33" si="17">F32</f>
        <v>1825000</v>
      </c>
      <c r="G33" s="97">
        <f t="shared" si="17"/>
        <v>1825000</v>
      </c>
      <c r="H33" s="96">
        <f t="shared" si="17"/>
        <v>1173000</v>
      </c>
      <c r="I33" s="97">
        <f t="shared" si="17"/>
        <v>0</v>
      </c>
      <c r="J33" s="96">
        <f t="shared" si="17"/>
        <v>652000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1825000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20000000</v>
      </c>
      <c r="C35" s="92">
        <v>0</v>
      </c>
      <c r="D35" s="92"/>
      <c r="E35" s="92">
        <f t="shared" ref="E35:E40" si="18">$B35      +$C35      +$D35</f>
        <v>20000000</v>
      </c>
      <c r="F35" s="93">
        <v>20000000</v>
      </c>
      <c r="G35" s="94">
        <v>20000000</v>
      </c>
      <c r="H35" s="93"/>
      <c r="I35" s="94"/>
      <c r="J35" s="93">
        <v>998000</v>
      </c>
      <c r="K35" s="94"/>
      <c r="L35" s="93">
        <v>3211000</v>
      </c>
      <c r="M35" s="94"/>
      <c r="N35" s="93">
        <v>2154000</v>
      </c>
      <c r="O35" s="94"/>
      <c r="P35" s="93">
        <f t="shared" ref="P35:P40" si="19">$H35      +$J35      +$L35      +$N35</f>
        <v>6363000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-32.918094051697288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31.814999999999998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32303000</v>
      </c>
      <c r="C36" s="92">
        <v>0</v>
      </c>
      <c r="D36" s="92"/>
      <c r="E36" s="92">
        <f t="shared" si="18"/>
        <v>32303000</v>
      </c>
      <c r="F36" s="93">
        <v>32303000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52303000</v>
      </c>
      <c r="C40" s="95">
        <f>SUM(C35:C39)</f>
        <v>0</v>
      </c>
      <c r="D40" s="95"/>
      <c r="E40" s="95">
        <f t="shared" si="18"/>
        <v>52303000</v>
      </c>
      <c r="F40" s="96">
        <f t="shared" ref="F40:O40" si="25">SUM(F35:F39)</f>
        <v>52303000</v>
      </c>
      <c r="G40" s="97">
        <f t="shared" si="25"/>
        <v>20000000</v>
      </c>
      <c r="H40" s="96">
        <f t="shared" si="25"/>
        <v>0</v>
      </c>
      <c r="I40" s="97">
        <f t="shared" si="25"/>
        <v>0</v>
      </c>
      <c r="J40" s="96">
        <f t="shared" si="25"/>
        <v>998000</v>
      </c>
      <c r="K40" s="97">
        <f t="shared" si="25"/>
        <v>0</v>
      </c>
      <c r="L40" s="96">
        <f t="shared" si="25"/>
        <v>3211000</v>
      </c>
      <c r="M40" s="97">
        <f t="shared" si="25"/>
        <v>0</v>
      </c>
      <c r="N40" s="96">
        <f t="shared" si="25"/>
        <v>2154000</v>
      </c>
      <c r="O40" s="97">
        <f t="shared" si="25"/>
        <v>0</v>
      </c>
      <c r="P40" s="96">
        <f t="shared" si="19"/>
        <v>6363000</v>
      </c>
      <c r="Q40" s="97">
        <f t="shared" si="20"/>
        <v>0</v>
      </c>
      <c r="R40" s="52">
        <f t="shared" si="21"/>
        <v>-32.918094051697288</v>
      </c>
      <c r="S40" s="53">
        <f t="shared" si="22"/>
        <v>0</v>
      </c>
      <c r="T40" s="52">
        <f>IF((+$E35+$E38) =0,0,(P40   /(+$E35+$E38) )*100)</f>
        <v>31.814999999999998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55778000</v>
      </c>
      <c r="C67" s="104">
        <f>SUM(C9:C14,C17:C23,C26:C29,C32,C35:C39,C42:C52,C55:C58,C61:C65)</f>
        <v>0</v>
      </c>
      <c r="D67" s="104"/>
      <c r="E67" s="104">
        <f t="shared" si="35"/>
        <v>55778000</v>
      </c>
      <c r="F67" s="105">
        <f t="shared" ref="F67:O67" si="43">SUM(F9:F14,F17:F23,F26:F29,F32,F35:F39,F42:F52,F55:F58,F61:F65)</f>
        <v>55778000</v>
      </c>
      <c r="G67" s="106">
        <f t="shared" si="43"/>
        <v>23475000</v>
      </c>
      <c r="H67" s="105">
        <f t="shared" si="43"/>
        <v>1582000</v>
      </c>
      <c r="I67" s="106">
        <f t="shared" si="43"/>
        <v>0</v>
      </c>
      <c r="J67" s="105">
        <f t="shared" si="43"/>
        <v>1955000</v>
      </c>
      <c r="K67" s="106">
        <f t="shared" si="43"/>
        <v>0</v>
      </c>
      <c r="L67" s="105">
        <f t="shared" si="43"/>
        <v>3656000</v>
      </c>
      <c r="M67" s="106">
        <f t="shared" si="43"/>
        <v>0</v>
      </c>
      <c r="N67" s="105">
        <f t="shared" si="43"/>
        <v>2500000</v>
      </c>
      <c r="O67" s="106">
        <f t="shared" si="43"/>
        <v>0</v>
      </c>
      <c r="P67" s="105">
        <f t="shared" si="36"/>
        <v>9693000</v>
      </c>
      <c r="Q67" s="106">
        <f t="shared" si="37"/>
        <v>0</v>
      </c>
      <c r="R67" s="61">
        <f t="shared" si="38"/>
        <v>-31.619256017505471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41.290734824281152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65627000</v>
      </c>
      <c r="C69" s="92">
        <v>-3850000</v>
      </c>
      <c r="D69" s="92"/>
      <c r="E69" s="92">
        <f>$B69      +$C69      +$D69</f>
        <v>61777000</v>
      </c>
      <c r="F69" s="93">
        <v>61777000</v>
      </c>
      <c r="G69" s="94">
        <v>61777000</v>
      </c>
      <c r="H69" s="93">
        <v>3773000</v>
      </c>
      <c r="I69" s="94"/>
      <c r="J69" s="93">
        <v>16628000</v>
      </c>
      <c r="K69" s="94"/>
      <c r="L69" s="93">
        <v>19039000</v>
      </c>
      <c r="M69" s="94"/>
      <c r="N69" s="93">
        <v>22337000</v>
      </c>
      <c r="O69" s="94"/>
      <c r="P69" s="93">
        <f>$H69      +$J69      +$L69      +$N69</f>
        <v>61777000</v>
      </c>
      <c r="Q69" s="94">
        <f>$I69      +$K69      +$M69      +$O69</f>
        <v>0</v>
      </c>
      <c r="R69" s="48">
        <f>IF(($L69      =0),0,((($N69      -$L69      )/$L69      )*100))</f>
        <v>17.322338358107043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65627000</v>
      </c>
      <c r="C70" s="101">
        <f>C69</f>
        <v>-3850000</v>
      </c>
      <c r="D70" s="101"/>
      <c r="E70" s="101">
        <f>$B70      +$C70      +$D70</f>
        <v>61777000</v>
      </c>
      <c r="F70" s="102">
        <f t="shared" ref="F70:O70" si="44">F69</f>
        <v>61777000</v>
      </c>
      <c r="G70" s="103">
        <f t="shared" si="44"/>
        <v>61777000</v>
      </c>
      <c r="H70" s="102">
        <f t="shared" si="44"/>
        <v>3773000</v>
      </c>
      <c r="I70" s="103">
        <f t="shared" si="44"/>
        <v>0</v>
      </c>
      <c r="J70" s="102">
        <f t="shared" si="44"/>
        <v>16628000</v>
      </c>
      <c r="K70" s="103">
        <f t="shared" si="44"/>
        <v>0</v>
      </c>
      <c r="L70" s="102">
        <f t="shared" si="44"/>
        <v>19039000</v>
      </c>
      <c r="M70" s="103">
        <f t="shared" si="44"/>
        <v>0</v>
      </c>
      <c r="N70" s="102">
        <f t="shared" si="44"/>
        <v>22337000</v>
      </c>
      <c r="O70" s="103">
        <f t="shared" si="44"/>
        <v>0</v>
      </c>
      <c r="P70" s="102">
        <f>$H70      +$J70      +$L70      +$N70</f>
        <v>61777000</v>
      </c>
      <c r="Q70" s="103">
        <f>$I70      +$K70      +$M70      +$O70</f>
        <v>0</v>
      </c>
      <c r="R70" s="57">
        <f>IF(($L70      =0),0,((($N70      -$L70      )/$L70      )*100))</f>
        <v>17.322338358107043</v>
      </c>
      <c r="S70" s="58">
        <f>IF(($M70      =0),0,((($O70      -$M70      )/$M70      )*100))</f>
        <v>0</v>
      </c>
      <c r="T70" s="57">
        <f>IF($E70   =0,0,($P70   /$E70   )*100)</f>
        <v>100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65627000</v>
      </c>
      <c r="C71" s="104">
        <f>C69</f>
        <v>-3850000</v>
      </c>
      <c r="D71" s="104"/>
      <c r="E71" s="104">
        <f>$B71      +$C71      +$D71</f>
        <v>61777000</v>
      </c>
      <c r="F71" s="105">
        <f t="shared" ref="F71:O71" si="45">F69</f>
        <v>61777000</v>
      </c>
      <c r="G71" s="106">
        <f t="shared" si="45"/>
        <v>61777000</v>
      </c>
      <c r="H71" s="105">
        <f t="shared" si="45"/>
        <v>3773000</v>
      </c>
      <c r="I71" s="106">
        <f t="shared" si="45"/>
        <v>0</v>
      </c>
      <c r="J71" s="105">
        <f t="shared" si="45"/>
        <v>16628000</v>
      </c>
      <c r="K71" s="106">
        <f t="shared" si="45"/>
        <v>0</v>
      </c>
      <c r="L71" s="105">
        <f t="shared" si="45"/>
        <v>19039000</v>
      </c>
      <c r="M71" s="106">
        <f t="shared" si="45"/>
        <v>0</v>
      </c>
      <c r="N71" s="105">
        <f t="shared" si="45"/>
        <v>22337000</v>
      </c>
      <c r="O71" s="106">
        <f t="shared" si="45"/>
        <v>0</v>
      </c>
      <c r="P71" s="105">
        <f>$H71      +$J71      +$L71      +$N71</f>
        <v>61777000</v>
      </c>
      <c r="Q71" s="106">
        <f>$I71      +$K71      +$M71      +$O71</f>
        <v>0</v>
      </c>
      <c r="R71" s="61">
        <f>IF(($L71      =0),0,((($N71      -$L71      )/$L71      )*100))</f>
        <v>17.322338358107043</v>
      </c>
      <c r="S71" s="62">
        <f>IF(($M71      =0),0,((($O71      -$M71      )/$M71      )*100))</f>
        <v>0</v>
      </c>
      <c r="T71" s="61">
        <f>IF($E71   =0,0,($P71   /$E71   )*100)</f>
        <v>100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121405000</v>
      </c>
      <c r="C72" s="104">
        <f>SUM(C9:C14,C17:C23,C26:C29,C32,C35:C39,C42:C52,C55:C58,C61:C65,C69)</f>
        <v>-3850000</v>
      </c>
      <c r="D72" s="104"/>
      <c r="E72" s="104">
        <f>$B72      +$C72      +$D72</f>
        <v>117555000</v>
      </c>
      <c r="F72" s="105">
        <f t="shared" ref="F72:O72" si="46">SUM(F9:F14,F17:F23,F26:F29,F32,F35:F39,F42:F52,F55:F58,F61:F65,F69)</f>
        <v>117555000</v>
      </c>
      <c r="G72" s="106">
        <f t="shared" si="46"/>
        <v>85252000</v>
      </c>
      <c r="H72" s="105">
        <f t="shared" si="46"/>
        <v>5355000</v>
      </c>
      <c r="I72" s="106">
        <f t="shared" si="46"/>
        <v>0</v>
      </c>
      <c r="J72" s="105">
        <f t="shared" si="46"/>
        <v>18583000</v>
      </c>
      <c r="K72" s="106">
        <f t="shared" si="46"/>
        <v>0</v>
      </c>
      <c r="L72" s="105">
        <f t="shared" si="46"/>
        <v>22695000</v>
      </c>
      <c r="M72" s="106">
        <f t="shared" si="46"/>
        <v>0</v>
      </c>
      <c r="N72" s="105">
        <f t="shared" si="46"/>
        <v>24837000</v>
      </c>
      <c r="O72" s="106">
        <f t="shared" si="46"/>
        <v>0</v>
      </c>
      <c r="P72" s="105">
        <f>$H72      +$J72      +$L72      +$N72</f>
        <v>71470000</v>
      </c>
      <c r="Q72" s="106">
        <f>$I72      +$K72      +$M72      +$O72</f>
        <v>0</v>
      </c>
      <c r="R72" s="61">
        <f>IF(($L72      =0),0,((($N72      -$L72      )/$L72      )*100))</f>
        <v>9.4382022471910112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83.83381035049031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DljO0R3aWCpczLJ27bZAR0RRhboLqFL2y0ODmEoFdGe4xdT6E++wit+jcmCiVLZSwwlDjA3RqZaPI+Odgb8fw==" saltValue="qubiiX0p6Bwh64RbHguD1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2400000</v>
      </c>
      <c r="C10" s="92">
        <v>0</v>
      </c>
      <c r="D10" s="92"/>
      <c r="E10" s="92">
        <f t="shared" ref="E10:E15" si="0">$B10      +$C10      +$D10</f>
        <v>2400000</v>
      </c>
      <c r="F10" s="93">
        <v>2400000</v>
      </c>
      <c r="G10" s="94">
        <v>2400000</v>
      </c>
      <c r="H10" s="93"/>
      <c r="I10" s="94">
        <v>1812883</v>
      </c>
      <c r="J10" s="93">
        <v>914000</v>
      </c>
      <c r="K10" s="94">
        <v>1963913</v>
      </c>
      <c r="L10" s="93">
        <v>1141000</v>
      </c>
      <c r="M10" s="94">
        <v>2736641</v>
      </c>
      <c r="N10" s="93">
        <v>345000</v>
      </c>
      <c r="O10" s="94">
        <v>1641433</v>
      </c>
      <c r="P10" s="93">
        <f t="shared" ref="P10:P15" si="1">$H10      +$J10      +$L10      +$N10</f>
        <v>2400000</v>
      </c>
      <c r="Q10" s="94">
        <f t="shared" ref="Q10:Q15" si="2">$I10      +$K10      +$M10      +$O10</f>
        <v>8154870</v>
      </c>
      <c r="R10" s="48">
        <f t="shared" ref="R10:R15" si="3">IF(($L10      =0),0,((($N10      -$L10      )/$L10      )*100))</f>
        <v>-69.763365468886946</v>
      </c>
      <c r="S10" s="49">
        <f t="shared" ref="S10:S15" si="4">IF(($M10      =0),0,((($O10      -$M10      )/$M10      )*100))</f>
        <v>-40.020156096470089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339.78625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2400000</v>
      </c>
      <c r="C15" s="95">
        <f>SUM(C9:C14)</f>
        <v>0</v>
      </c>
      <c r="D15" s="95"/>
      <c r="E15" s="95">
        <f t="shared" si="0"/>
        <v>2400000</v>
      </c>
      <c r="F15" s="96">
        <f t="shared" ref="F15:O15" si="7">SUM(F9:F14)</f>
        <v>2400000</v>
      </c>
      <c r="G15" s="97">
        <f t="shared" si="7"/>
        <v>2400000</v>
      </c>
      <c r="H15" s="96">
        <f t="shared" si="7"/>
        <v>0</v>
      </c>
      <c r="I15" s="97">
        <f t="shared" si="7"/>
        <v>1812883</v>
      </c>
      <c r="J15" s="96">
        <f t="shared" si="7"/>
        <v>914000</v>
      </c>
      <c r="K15" s="97">
        <f t="shared" si="7"/>
        <v>1963913</v>
      </c>
      <c r="L15" s="96">
        <f t="shared" si="7"/>
        <v>1141000</v>
      </c>
      <c r="M15" s="97">
        <f t="shared" si="7"/>
        <v>2736641</v>
      </c>
      <c r="N15" s="96">
        <f t="shared" si="7"/>
        <v>345000</v>
      </c>
      <c r="O15" s="97">
        <f t="shared" si="7"/>
        <v>1641433</v>
      </c>
      <c r="P15" s="96">
        <f t="shared" si="1"/>
        <v>2400000</v>
      </c>
      <c r="Q15" s="97">
        <f t="shared" si="2"/>
        <v>8154870</v>
      </c>
      <c r="R15" s="52">
        <f t="shared" si="3"/>
        <v>-69.763365468886946</v>
      </c>
      <c r="S15" s="53">
        <f t="shared" si="4"/>
        <v>-40.020156096470089</v>
      </c>
      <c r="T15" s="52">
        <f>IF((SUM($E9:$E13))=0,0,(P15/(SUM($E9:$E13))*100))</f>
        <v>100</v>
      </c>
      <c r="U15" s="54">
        <f>IF((SUM($E9:$E13))=0,0,(Q15/(SUM($E9:$E13))*100))</f>
        <v>339.78625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1688000</v>
      </c>
      <c r="C32" s="92">
        <v>0</v>
      </c>
      <c r="D32" s="92"/>
      <c r="E32" s="92">
        <f>$B32      +$C32      +$D32</f>
        <v>1688000</v>
      </c>
      <c r="F32" s="93">
        <v>1688000</v>
      </c>
      <c r="G32" s="94">
        <v>1688000</v>
      </c>
      <c r="H32" s="93"/>
      <c r="I32" s="94">
        <v>353345</v>
      </c>
      <c r="J32" s="93">
        <v>717000</v>
      </c>
      <c r="K32" s="94">
        <v>364410</v>
      </c>
      <c r="L32" s="93">
        <v>685000</v>
      </c>
      <c r="M32" s="94">
        <v>684357</v>
      </c>
      <c r="N32" s="93">
        <v>125000</v>
      </c>
      <c r="O32" s="94">
        <v>636320</v>
      </c>
      <c r="P32" s="93">
        <f>$H32      +$J32      +$L32      +$N32</f>
        <v>1527000</v>
      </c>
      <c r="Q32" s="94">
        <f>$I32      +$K32      +$M32      +$O32</f>
        <v>2038432</v>
      </c>
      <c r="R32" s="48">
        <f>IF(($L32      =0),0,((($N32      -$L32      )/$L32      )*100))</f>
        <v>-81.751824817518255</v>
      </c>
      <c r="S32" s="49">
        <f>IF(($M32      =0),0,((($O32      -$M32      )/$M32      )*100))</f>
        <v>-7.0192896397640414</v>
      </c>
      <c r="T32" s="48">
        <f>IF(($E32      =0),0,(($P32      /$E32      )*100))</f>
        <v>90.462085308056871</v>
      </c>
      <c r="U32" s="50">
        <f>IF(($E32      =0),0,(($Q32      /$E32      )*100))</f>
        <v>120.76018957345971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1688000</v>
      </c>
      <c r="C33" s="95">
        <f>C32</f>
        <v>0</v>
      </c>
      <c r="D33" s="95"/>
      <c r="E33" s="95">
        <f>$B33      +$C33      +$D33</f>
        <v>1688000</v>
      </c>
      <c r="F33" s="96">
        <f t="shared" ref="F33:O33" si="17">F32</f>
        <v>1688000</v>
      </c>
      <c r="G33" s="97">
        <f t="shared" si="17"/>
        <v>1688000</v>
      </c>
      <c r="H33" s="96">
        <f t="shared" si="17"/>
        <v>0</v>
      </c>
      <c r="I33" s="97">
        <f t="shared" si="17"/>
        <v>353345</v>
      </c>
      <c r="J33" s="96">
        <f t="shared" si="17"/>
        <v>717000</v>
      </c>
      <c r="K33" s="97">
        <f t="shared" si="17"/>
        <v>364410</v>
      </c>
      <c r="L33" s="96">
        <f t="shared" si="17"/>
        <v>685000</v>
      </c>
      <c r="M33" s="97">
        <f t="shared" si="17"/>
        <v>684357</v>
      </c>
      <c r="N33" s="96">
        <f t="shared" si="17"/>
        <v>125000</v>
      </c>
      <c r="O33" s="97">
        <f t="shared" si="17"/>
        <v>636320</v>
      </c>
      <c r="P33" s="96">
        <f>$H33      +$J33      +$L33      +$N33</f>
        <v>1527000</v>
      </c>
      <c r="Q33" s="97">
        <f>$I33      +$K33      +$M33      +$O33</f>
        <v>2038432</v>
      </c>
      <c r="R33" s="52">
        <f>IF(($L33      =0),0,((($N33      -$L33      )/$L33      )*100))</f>
        <v>-81.751824817518255</v>
      </c>
      <c r="S33" s="53">
        <f>IF(($M33      =0),0,((($O33      -$M33      )/$M33      )*100))</f>
        <v>-7.0192896397640414</v>
      </c>
      <c r="T33" s="52">
        <f>IF($E33   =0,0,($P33   /$E33   )*100)</f>
        <v>90.462085308056871</v>
      </c>
      <c r="U33" s="54">
        <f>IF($E33   =0,0,($Q33   /$E33   )*100)</f>
        <v>120.76018957345971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20000000</v>
      </c>
      <c r="G35" s="94">
        <v>20000000</v>
      </c>
      <c r="H35" s="93"/>
      <c r="I35" s="94"/>
      <c r="J35" s="93"/>
      <c r="K35" s="94"/>
      <c r="L35" s="93">
        <v>9534000</v>
      </c>
      <c r="M35" s="94"/>
      <c r="N35" s="93">
        <v>1527000</v>
      </c>
      <c r="O35" s="94"/>
      <c r="P35" s="93">
        <f t="shared" ref="P35:P40" si="19">$H35      +$J35      +$L35      +$N35</f>
        <v>11061000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-83.983637507866575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66364000</v>
      </c>
      <c r="C36" s="92">
        <v>0</v>
      </c>
      <c r="D36" s="92"/>
      <c r="E36" s="92">
        <f t="shared" si="18"/>
        <v>66364000</v>
      </c>
      <c r="F36" s="93">
        <v>66364000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66364000</v>
      </c>
      <c r="C40" s="95">
        <f>SUM(C35:C39)</f>
        <v>0</v>
      </c>
      <c r="D40" s="95"/>
      <c r="E40" s="95">
        <f t="shared" si="18"/>
        <v>66364000</v>
      </c>
      <c r="F40" s="96">
        <f t="shared" ref="F40:O40" si="25">SUM(F35:F39)</f>
        <v>86364000</v>
      </c>
      <c r="G40" s="97">
        <f t="shared" si="25"/>
        <v>20000000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9534000</v>
      </c>
      <c r="M40" s="97">
        <f t="shared" si="25"/>
        <v>0</v>
      </c>
      <c r="N40" s="96">
        <f t="shared" si="25"/>
        <v>1527000</v>
      </c>
      <c r="O40" s="97">
        <f t="shared" si="25"/>
        <v>0</v>
      </c>
      <c r="P40" s="96">
        <f t="shared" si="19"/>
        <v>11061000</v>
      </c>
      <c r="Q40" s="97">
        <f t="shared" si="20"/>
        <v>0</v>
      </c>
      <c r="R40" s="52">
        <f t="shared" si="21"/>
        <v>-83.983637507866575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70452000</v>
      </c>
      <c r="C67" s="104">
        <f>SUM(C9:C14,C17:C23,C26:C29,C32,C35:C39,C42:C52,C55:C58,C61:C65)</f>
        <v>0</v>
      </c>
      <c r="D67" s="104"/>
      <c r="E67" s="104">
        <f t="shared" si="35"/>
        <v>70452000</v>
      </c>
      <c r="F67" s="105">
        <f t="shared" ref="F67:O67" si="43">SUM(F9:F14,F17:F23,F26:F29,F32,F35:F39,F42:F52,F55:F58,F61:F65)</f>
        <v>90452000</v>
      </c>
      <c r="G67" s="106">
        <f t="shared" si="43"/>
        <v>24088000</v>
      </c>
      <c r="H67" s="105">
        <f t="shared" si="43"/>
        <v>0</v>
      </c>
      <c r="I67" s="106">
        <f t="shared" si="43"/>
        <v>2166228</v>
      </c>
      <c r="J67" s="105">
        <f t="shared" si="43"/>
        <v>1631000</v>
      </c>
      <c r="K67" s="106">
        <f t="shared" si="43"/>
        <v>2328323</v>
      </c>
      <c r="L67" s="105">
        <f t="shared" si="43"/>
        <v>11360000</v>
      </c>
      <c r="M67" s="106">
        <f t="shared" si="43"/>
        <v>3420998</v>
      </c>
      <c r="N67" s="105">
        <f t="shared" si="43"/>
        <v>1997000</v>
      </c>
      <c r="O67" s="106">
        <f t="shared" si="43"/>
        <v>2277753</v>
      </c>
      <c r="P67" s="105">
        <f t="shared" si="36"/>
        <v>14988000</v>
      </c>
      <c r="Q67" s="106">
        <f t="shared" si="37"/>
        <v>10193302</v>
      </c>
      <c r="R67" s="61">
        <f t="shared" si="38"/>
        <v>-82.420774647887328</v>
      </c>
      <c r="S67" s="62">
        <f t="shared" si="39"/>
        <v>-33.418464436401308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366.63405088062626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249.34691780821919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99240000</v>
      </c>
      <c r="C69" s="92">
        <v>-25000000</v>
      </c>
      <c r="D69" s="92"/>
      <c r="E69" s="92">
        <f>$B69      +$C69      +$D69</f>
        <v>74240000</v>
      </c>
      <c r="F69" s="93">
        <v>74240000</v>
      </c>
      <c r="G69" s="94">
        <v>74240000</v>
      </c>
      <c r="H69" s="93">
        <v>9930000</v>
      </c>
      <c r="I69" s="94">
        <v>6830684</v>
      </c>
      <c r="J69" s="93">
        <v>6141000</v>
      </c>
      <c r="K69" s="94"/>
      <c r="L69" s="93">
        <v>894000</v>
      </c>
      <c r="M69" s="94"/>
      <c r="N69" s="93">
        <v>43761000</v>
      </c>
      <c r="O69" s="94"/>
      <c r="P69" s="93">
        <f>$H69      +$J69      +$L69      +$N69</f>
        <v>60726000</v>
      </c>
      <c r="Q69" s="94">
        <f>$I69      +$K69      +$M69      +$O69</f>
        <v>6830684</v>
      </c>
      <c r="R69" s="48">
        <f>IF(($L69      =0),0,((($N69      -$L69      )/$L69      )*100))</f>
        <v>4794.9664429530203</v>
      </c>
      <c r="S69" s="49">
        <f>IF(($M69      =0),0,((($O69      -$M69      )/$M69      )*100))</f>
        <v>0</v>
      </c>
      <c r="T69" s="48">
        <f>IF(($E69      =0),0,(($P69      /$E69      )*100))</f>
        <v>81.796875</v>
      </c>
      <c r="U69" s="50">
        <f>IF(($E69      =0),0,(($Q69      /$E69      )*100))</f>
        <v>9.2008135775862065</v>
      </c>
      <c r="V69" s="93">
        <v>21430000</v>
      </c>
      <c r="W69" s="94">
        <v>0</v>
      </c>
    </row>
    <row r="70" spans="1:23" ht="12.95" customHeight="1" x14ac:dyDescent="0.2">
      <c r="A70" s="56" t="s">
        <v>41</v>
      </c>
      <c r="B70" s="101">
        <f>B69</f>
        <v>99240000</v>
      </c>
      <c r="C70" s="101">
        <f>C69</f>
        <v>-25000000</v>
      </c>
      <c r="D70" s="101"/>
      <c r="E70" s="101">
        <f>$B70      +$C70      +$D70</f>
        <v>74240000</v>
      </c>
      <c r="F70" s="102">
        <f t="shared" ref="F70:O70" si="44">F69</f>
        <v>74240000</v>
      </c>
      <c r="G70" s="103">
        <f t="shared" si="44"/>
        <v>74240000</v>
      </c>
      <c r="H70" s="102">
        <f t="shared" si="44"/>
        <v>9930000</v>
      </c>
      <c r="I70" s="103">
        <f t="shared" si="44"/>
        <v>6830684</v>
      </c>
      <c r="J70" s="102">
        <f t="shared" si="44"/>
        <v>6141000</v>
      </c>
      <c r="K70" s="103">
        <f t="shared" si="44"/>
        <v>0</v>
      </c>
      <c r="L70" s="102">
        <f t="shared" si="44"/>
        <v>894000</v>
      </c>
      <c r="M70" s="103">
        <f t="shared" si="44"/>
        <v>0</v>
      </c>
      <c r="N70" s="102">
        <f t="shared" si="44"/>
        <v>43761000</v>
      </c>
      <c r="O70" s="103">
        <f t="shared" si="44"/>
        <v>0</v>
      </c>
      <c r="P70" s="102">
        <f>$H70      +$J70      +$L70      +$N70</f>
        <v>60726000</v>
      </c>
      <c r="Q70" s="103">
        <f>$I70      +$K70      +$M70      +$O70</f>
        <v>6830684</v>
      </c>
      <c r="R70" s="57">
        <f>IF(($L70      =0),0,((($N70      -$L70      )/$L70      )*100))</f>
        <v>4794.9664429530203</v>
      </c>
      <c r="S70" s="58">
        <f>IF(($M70      =0),0,((($O70      -$M70      )/$M70      )*100))</f>
        <v>0</v>
      </c>
      <c r="T70" s="57">
        <f>IF($E70   =0,0,($P70   /$E70   )*100)</f>
        <v>81.796875</v>
      </c>
      <c r="U70" s="59">
        <f>IF($E70   =0,0,($Q70   /$E70 )*100)</f>
        <v>9.2008135775862065</v>
      </c>
      <c r="V70" s="102">
        <f>V69</f>
        <v>21430000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99240000</v>
      </c>
      <c r="C71" s="104">
        <f>C69</f>
        <v>-25000000</v>
      </c>
      <c r="D71" s="104"/>
      <c r="E71" s="104">
        <f>$B71      +$C71      +$D71</f>
        <v>74240000</v>
      </c>
      <c r="F71" s="105">
        <f t="shared" ref="F71:O71" si="45">F69</f>
        <v>74240000</v>
      </c>
      <c r="G71" s="106">
        <f t="shared" si="45"/>
        <v>74240000</v>
      </c>
      <c r="H71" s="105">
        <f t="shared" si="45"/>
        <v>9930000</v>
      </c>
      <c r="I71" s="106">
        <f t="shared" si="45"/>
        <v>6830684</v>
      </c>
      <c r="J71" s="105">
        <f t="shared" si="45"/>
        <v>6141000</v>
      </c>
      <c r="K71" s="106">
        <f t="shared" si="45"/>
        <v>0</v>
      </c>
      <c r="L71" s="105">
        <f t="shared" si="45"/>
        <v>894000</v>
      </c>
      <c r="M71" s="106">
        <f t="shared" si="45"/>
        <v>0</v>
      </c>
      <c r="N71" s="105">
        <f t="shared" si="45"/>
        <v>43761000</v>
      </c>
      <c r="O71" s="106">
        <f t="shared" si="45"/>
        <v>0</v>
      </c>
      <c r="P71" s="105">
        <f>$H71      +$J71      +$L71      +$N71</f>
        <v>60726000</v>
      </c>
      <c r="Q71" s="106">
        <f>$I71      +$K71      +$M71      +$O71</f>
        <v>6830684</v>
      </c>
      <c r="R71" s="61">
        <f>IF(($L71      =0),0,((($N71      -$L71      )/$L71      )*100))</f>
        <v>4794.9664429530203</v>
      </c>
      <c r="S71" s="62">
        <f>IF(($M71      =0),0,((($O71      -$M71      )/$M71      )*100))</f>
        <v>0</v>
      </c>
      <c r="T71" s="61">
        <f>IF($E71   =0,0,($P71   /$E71   )*100)</f>
        <v>81.796875</v>
      </c>
      <c r="U71" s="65">
        <f>IF($E71   =0,0,($Q71   /$E71   )*100)</f>
        <v>9.2008135775862065</v>
      </c>
      <c r="V71" s="105">
        <f>V69</f>
        <v>21430000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169692000</v>
      </c>
      <c r="C72" s="104">
        <f>SUM(C9:C14,C17:C23,C26:C29,C32,C35:C39,C42:C52,C55:C58,C61:C65,C69)</f>
        <v>-25000000</v>
      </c>
      <c r="D72" s="104"/>
      <c r="E72" s="104">
        <f>$B72      +$C72      +$D72</f>
        <v>144692000</v>
      </c>
      <c r="F72" s="105">
        <f t="shared" ref="F72:O72" si="46">SUM(F9:F14,F17:F23,F26:F29,F32,F35:F39,F42:F52,F55:F58,F61:F65,F69)</f>
        <v>164692000</v>
      </c>
      <c r="G72" s="106">
        <f t="shared" si="46"/>
        <v>98328000</v>
      </c>
      <c r="H72" s="105">
        <f t="shared" si="46"/>
        <v>9930000</v>
      </c>
      <c r="I72" s="106">
        <f t="shared" si="46"/>
        <v>8996912</v>
      </c>
      <c r="J72" s="105">
        <f t="shared" si="46"/>
        <v>7772000</v>
      </c>
      <c r="K72" s="106">
        <f t="shared" si="46"/>
        <v>2328323</v>
      </c>
      <c r="L72" s="105">
        <f t="shared" si="46"/>
        <v>12254000</v>
      </c>
      <c r="M72" s="106">
        <f t="shared" si="46"/>
        <v>3420998</v>
      </c>
      <c r="N72" s="105">
        <f t="shared" si="46"/>
        <v>45758000</v>
      </c>
      <c r="O72" s="106">
        <f t="shared" si="46"/>
        <v>2277753</v>
      </c>
      <c r="P72" s="105">
        <f>$H72      +$J72      +$L72      +$N72</f>
        <v>75714000</v>
      </c>
      <c r="Q72" s="106">
        <f>$I72      +$K72      +$M72      +$O72</f>
        <v>17023986</v>
      </c>
      <c r="R72" s="61">
        <f>IF(($L72      =0),0,((($N72      -$L72      )/$L72      )*100))</f>
        <v>273.41276317937002</v>
      </c>
      <c r="S72" s="62">
        <f>IF(($M72      =0),0,((($O72      -$M72      )/$M72      )*100))</f>
        <v>-33.418464436401308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96.662751506485549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21.734227862322541</v>
      </c>
      <c r="V72" s="105">
        <f>SUM(V9:V14,V17:V23,V26:V29,V32,V35:V39,V42:V52,V55:V58,V61:V65,V69)</f>
        <v>21430000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Sjd8MOlRvRZpMkSpv7UuEZdZrwToxNZktl9oKlq76Mc/7WT3lHNgkwMQaVNLFHbaBKOupRFZ0hf5iPTIucu9w==" saltValue="O0aNS2lRv14WddHHhr7ep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2900000</v>
      </c>
      <c r="C10" s="92">
        <v>0</v>
      </c>
      <c r="D10" s="92"/>
      <c r="E10" s="92">
        <f t="shared" ref="E10:E15" si="0">$B10      +$C10      +$D10</f>
        <v>2900000</v>
      </c>
      <c r="F10" s="93">
        <v>2900000</v>
      </c>
      <c r="G10" s="94">
        <v>2900000</v>
      </c>
      <c r="H10" s="93">
        <v>240000</v>
      </c>
      <c r="I10" s="94"/>
      <c r="J10" s="93">
        <v>197000</v>
      </c>
      <c r="K10" s="94"/>
      <c r="L10" s="93">
        <v>904000</v>
      </c>
      <c r="M10" s="94">
        <v>836374</v>
      </c>
      <c r="N10" s="93">
        <v>984000</v>
      </c>
      <c r="O10" s="94">
        <v>217869</v>
      </c>
      <c r="P10" s="93">
        <f t="shared" ref="P10:P15" si="1">$H10      +$J10      +$L10      +$N10</f>
        <v>2325000</v>
      </c>
      <c r="Q10" s="94">
        <f t="shared" ref="Q10:Q15" si="2">$I10      +$K10      +$M10      +$O10</f>
        <v>1054243</v>
      </c>
      <c r="R10" s="48">
        <f t="shared" ref="R10:R15" si="3">IF(($L10      =0),0,((($N10      -$L10      )/$L10      )*100))</f>
        <v>8.8495575221238933</v>
      </c>
      <c r="S10" s="49">
        <f t="shared" ref="S10:S15" si="4">IF(($M10      =0),0,((($O10      -$M10      )/$M10      )*100))</f>
        <v>-73.950768436130247</v>
      </c>
      <c r="T10" s="48">
        <f t="shared" ref="T10:T14" si="5">IF(($E10      =0),0,(($P10      /$E10      )*100))</f>
        <v>80.172413793103445</v>
      </c>
      <c r="U10" s="50">
        <f t="shared" ref="U10:U14" si="6">IF(($E10      =0),0,(($Q10      /$E10      )*100))</f>
        <v>36.353206896551725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2900000</v>
      </c>
      <c r="C15" s="95">
        <f>SUM(C9:C14)</f>
        <v>0</v>
      </c>
      <c r="D15" s="95"/>
      <c r="E15" s="95">
        <f t="shared" si="0"/>
        <v>2900000</v>
      </c>
      <c r="F15" s="96">
        <f t="shared" ref="F15:O15" si="7">SUM(F9:F14)</f>
        <v>2900000</v>
      </c>
      <c r="G15" s="97">
        <f t="shared" si="7"/>
        <v>2900000</v>
      </c>
      <c r="H15" s="96">
        <f t="shared" si="7"/>
        <v>240000</v>
      </c>
      <c r="I15" s="97">
        <f t="shared" si="7"/>
        <v>0</v>
      </c>
      <c r="J15" s="96">
        <f t="shared" si="7"/>
        <v>197000</v>
      </c>
      <c r="K15" s="97">
        <f t="shared" si="7"/>
        <v>0</v>
      </c>
      <c r="L15" s="96">
        <f t="shared" si="7"/>
        <v>904000</v>
      </c>
      <c r="M15" s="97">
        <f t="shared" si="7"/>
        <v>836374</v>
      </c>
      <c r="N15" s="96">
        <f t="shared" si="7"/>
        <v>984000</v>
      </c>
      <c r="O15" s="97">
        <f t="shared" si="7"/>
        <v>217869</v>
      </c>
      <c r="P15" s="96">
        <f t="shared" si="1"/>
        <v>2325000</v>
      </c>
      <c r="Q15" s="97">
        <f t="shared" si="2"/>
        <v>1054243</v>
      </c>
      <c r="R15" s="52">
        <f t="shared" si="3"/>
        <v>8.8495575221238933</v>
      </c>
      <c r="S15" s="53">
        <f t="shared" si="4"/>
        <v>-73.950768436130247</v>
      </c>
      <c r="T15" s="52">
        <f>IF((SUM($E9:$E13))=0,0,(P15/(SUM($E9:$E13))*100))</f>
        <v>80.172413793103445</v>
      </c>
      <c r="U15" s="54">
        <f>IF((SUM($E9:$E13))=0,0,(Q15/(SUM($E9:$E13))*100))</f>
        <v>36.353206896551725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3031000</v>
      </c>
      <c r="C19" s="92">
        <v>0</v>
      </c>
      <c r="D19" s="92"/>
      <c r="E19" s="92">
        <f t="shared" si="8"/>
        <v>3031000</v>
      </c>
      <c r="F19" s="93">
        <v>3031000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3031000</v>
      </c>
      <c r="C24" s="95">
        <f>SUM(C17:C23)</f>
        <v>0</v>
      </c>
      <c r="D24" s="95"/>
      <c r="E24" s="95">
        <f t="shared" si="8"/>
        <v>3031000</v>
      </c>
      <c r="F24" s="96">
        <f t="shared" ref="F24:O24" si="15">SUM(F17:F23)</f>
        <v>3031000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2299000</v>
      </c>
      <c r="C29" s="92">
        <v>0</v>
      </c>
      <c r="D29" s="92"/>
      <c r="E29" s="92">
        <f>$B29      +$C29      +$D29</f>
        <v>2299000</v>
      </c>
      <c r="F29" s="93">
        <v>2299000</v>
      </c>
      <c r="G29" s="94">
        <v>2299000</v>
      </c>
      <c r="H29" s="93">
        <v>655000</v>
      </c>
      <c r="I29" s="94"/>
      <c r="J29" s="93">
        <v>519000</v>
      </c>
      <c r="K29" s="94"/>
      <c r="L29" s="93">
        <v>518000</v>
      </c>
      <c r="M29" s="94">
        <v>518045</v>
      </c>
      <c r="N29" s="93">
        <v>493000</v>
      </c>
      <c r="O29" s="94">
        <v>340364</v>
      </c>
      <c r="P29" s="93">
        <f>$H29      +$J29      +$L29      +$N29</f>
        <v>2185000</v>
      </c>
      <c r="Q29" s="94">
        <f>$I29      +$K29      +$M29      +$O29</f>
        <v>858409</v>
      </c>
      <c r="R29" s="48">
        <f>IF(($L29      =0),0,((($N29      -$L29      )/$L29      )*100))</f>
        <v>-4.8262548262548259</v>
      </c>
      <c r="S29" s="49">
        <f>IF(($M29      =0),0,((($O29      -$M29      )/$M29      )*100))</f>
        <v>-34.298371763070776</v>
      </c>
      <c r="T29" s="48">
        <f>IF(($E29      =0),0,(($P29      /$E29      )*100))</f>
        <v>95.041322314049594</v>
      </c>
      <c r="U29" s="50">
        <f>IF(($E29      =0),0,(($Q29      /$E29      )*100))</f>
        <v>37.338364506307094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2299000</v>
      </c>
      <c r="C30" s="95">
        <f>SUM(C26:C29)</f>
        <v>0</v>
      </c>
      <c r="D30" s="95"/>
      <c r="E30" s="95">
        <f>$B30      +$C30      +$D30</f>
        <v>2299000</v>
      </c>
      <c r="F30" s="96">
        <f t="shared" ref="F30:O30" si="16">SUM(F26:F29)</f>
        <v>2299000</v>
      </c>
      <c r="G30" s="97">
        <f t="shared" si="16"/>
        <v>2299000</v>
      </c>
      <c r="H30" s="96">
        <f t="shared" si="16"/>
        <v>655000</v>
      </c>
      <c r="I30" s="97">
        <f t="shared" si="16"/>
        <v>0</v>
      </c>
      <c r="J30" s="96">
        <f t="shared" si="16"/>
        <v>519000</v>
      </c>
      <c r="K30" s="97">
        <f t="shared" si="16"/>
        <v>0</v>
      </c>
      <c r="L30" s="96">
        <f t="shared" si="16"/>
        <v>518000</v>
      </c>
      <c r="M30" s="97">
        <f t="shared" si="16"/>
        <v>518045</v>
      </c>
      <c r="N30" s="96">
        <f t="shared" si="16"/>
        <v>493000</v>
      </c>
      <c r="O30" s="97">
        <f t="shared" si="16"/>
        <v>340364</v>
      </c>
      <c r="P30" s="96">
        <f>$H30      +$J30      +$L30      +$N30</f>
        <v>2185000</v>
      </c>
      <c r="Q30" s="97">
        <f>$I30      +$K30      +$M30      +$O30</f>
        <v>858409</v>
      </c>
      <c r="R30" s="52">
        <f>IF(($L30      =0),0,((($N30      -$L30      )/$L30      )*100))</f>
        <v>-4.8262548262548259</v>
      </c>
      <c r="S30" s="53">
        <f>IF(($M30      =0),0,((($O30      -$M30      )/$M30      )*100))</f>
        <v>-34.298371763070776</v>
      </c>
      <c r="T30" s="52">
        <f>IF($E30   =0,0,($P30   /$E30   )*100)</f>
        <v>95.041322314049594</v>
      </c>
      <c r="U30" s="54">
        <f>IF($E30   =0,0,($Q30   /$E30   )*100)</f>
        <v>37.338364506307094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2245000</v>
      </c>
      <c r="C32" s="92">
        <v>0</v>
      </c>
      <c r="D32" s="92"/>
      <c r="E32" s="92">
        <f>$B32      +$C32      +$D32</f>
        <v>2245000</v>
      </c>
      <c r="F32" s="93">
        <v>2245000</v>
      </c>
      <c r="G32" s="94">
        <v>2245000</v>
      </c>
      <c r="H32" s="93">
        <v>341000</v>
      </c>
      <c r="I32" s="94"/>
      <c r="J32" s="93">
        <v>619000</v>
      </c>
      <c r="K32" s="94"/>
      <c r="L32" s="93">
        <v>1285000</v>
      </c>
      <c r="M32" s="94">
        <v>1059073</v>
      </c>
      <c r="N32" s="93"/>
      <c r="O32" s="94"/>
      <c r="P32" s="93">
        <f>$H32      +$J32      +$L32      +$N32</f>
        <v>2245000</v>
      </c>
      <c r="Q32" s="94">
        <f>$I32      +$K32      +$M32      +$O32</f>
        <v>1059073</v>
      </c>
      <c r="R32" s="48">
        <f>IF(($L32      =0),0,((($N32      -$L32      )/$L32      )*100))</f>
        <v>-100</v>
      </c>
      <c r="S32" s="49">
        <f>IF(($M32      =0),0,((($O32      -$M32      )/$M32      )*100))</f>
        <v>-100</v>
      </c>
      <c r="T32" s="48">
        <f>IF(($E32      =0),0,(($P32      /$E32      )*100))</f>
        <v>100</v>
      </c>
      <c r="U32" s="50">
        <f>IF(($E32      =0),0,(($Q32      /$E32      )*100))</f>
        <v>47.174743875278395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2245000</v>
      </c>
      <c r="C33" s="95">
        <f>C32</f>
        <v>0</v>
      </c>
      <c r="D33" s="95"/>
      <c r="E33" s="95">
        <f>$B33      +$C33      +$D33</f>
        <v>2245000</v>
      </c>
      <c r="F33" s="96">
        <f t="shared" ref="F33:O33" si="17">F32</f>
        <v>2245000</v>
      </c>
      <c r="G33" s="97">
        <f t="shared" si="17"/>
        <v>2245000</v>
      </c>
      <c r="H33" s="96">
        <f t="shared" si="17"/>
        <v>341000</v>
      </c>
      <c r="I33" s="97">
        <f t="shared" si="17"/>
        <v>0</v>
      </c>
      <c r="J33" s="96">
        <f t="shared" si="17"/>
        <v>619000</v>
      </c>
      <c r="K33" s="97">
        <f t="shared" si="17"/>
        <v>0</v>
      </c>
      <c r="L33" s="96">
        <f t="shared" si="17"/>
        <v>1285000</v>
      </c>
      <c r="M33" s="97">
        <f t="shared" si="17"/>
        <v>1059073</v>
      </c>
      <c r="N33" s="96">
        <f t="shared" si="17"/>
        <v>0</v>
      </c>
      <c r="O33" s="97">
        <f t="shared" si="17"/>
        <v>0</v>
      </c>
      <c r="P33" s="96">
        <f>$H33      +$J33      +$L33      +$N33</f>
        <v>2245000</v>
      </c>
      <c r="Q33" s="97">
        <f>$I33      +$K33      +$M33      +$O33</f>
        <v>1059073</v>
      </c>
      <c r="R33" s="52">
        <f>IF(($L33      =0),0,((($N33      -$L33      )/$L33      )*100))</f>
        <v>-100</v>
      </c>
      <c r="S33" s="53">
        <f>IF(($M33      =0),0,((($O33      -$M33      )/$M33      )*100))</f>
        <v>-100</v>
      </c>
      <c r="T33" s="52">
        <f>IF($E33   =0,0,($P33   /$E33   )*100)</f>
        <v>100</v>
      </c>
      <c r="U33" s="54">
        <f>IF($E33   =0,0,($Q33   /$E33   )*100)</f>
        <v>47.174743875278395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80000000</v>
      </c>
      <c r="C44" s="92">
        <v>30511000</v>
      </c>
      <c r="D44" s="92"/>
      <c r="E44" s="92">
        <f t="shared" si="26"/>
        <v>110511000</v>
      </c>
      <c r="F44" s="93">
        <v>110511000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44000000</v>
      </c>
      <c r="C51" s="92">
        <v>0</v>
      </c>
      <c r="D51" s="92"/>
      <c r="E51" s="92">
        <f t="shared" si="26"/>
        <v>44000000</v>
      </c>
      <c r="F51" s="93">
        <v>44000000</v>
      </c>
      <c r="G51" s="94">
        <v>44000000</v>
      </c>
      <c r="H51" s="93">
        <v>7543000</v>
      </c>
      <c r="I51" s="94"/>
      <c r="J51" s="93">
        <v>3790000</v>
      </c>
      <c r="K51" s="94"/>
      <c r="L51" s="93">
        <v>9009000</v>
      </c>
      <c r="M51" s="94">
        <v>8410711</v>
      </c>
      <c r="N51" s="93">
        <v>10738000</v>
      </c>
      <c r="O51" s="94">
        <v>6665190</v>
      </c>
      <c r="P51" s="93">
        <f t="shared" si="27"/>
        <v>31080000</v>
      </c>
      <c r="Q51" s="94">
        <f t="shared" si="28"/>
        <v>15075901</v>
      </c>
      <c r="R51" s="48">
        <f t="shared" si="29"/>
        <v>19.19191919191919</v>
      </c>
      <c r="S51" s="49">
        <f t="shared" si="30"/>
        <v>-20.753548659560412</v>
      </c>
      <c r="T51" s="48">
        <f t="shared" si="31"/>
        <v>70.63636363636364</v>
      </c>
      <c r="U51" s="50">
        <f t="shared" si="32"/>
        <v>34.263411363636365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124000000</v>
      </c>
      <c r="C53" s="95">
        <f>SUM(C42:C52)</f>
        <v>30511000</v>
      </c>
      <c r="D53" s="95"/>
      <c r="E53" s="95">
        <f t="shared" si="26"/>
        <v>154511000</v>
      </c>
      <c r="F53" s="96">
        <f t="shared" ref="F53:O53" si="33">SUM(F42:F52)</f>
        <v>154511000</v>
      </c>
      <c r="G53" s="97">
        <f t="shared" si="33"/>
        <v>44000000</v>
      </c>
      <c r="H53" s="96">
        <f t="shared" si="33"/>
        <v>7543000</v>
      </c>
      <c r="I53" s="97">
        <f t="shared" si="33"/>
        <v>0</v>
      </c>
      <c r="J53" s="96">
        <f t="shared" si="33"/>
        <v>3790000</v>
      </c>
      <c r="K53" s="97">
        <f t="shared" si="33"/>
        <v>0</v>
      </c>
      <c r="L53" s="96">
        <f t="shared" si="33"/>
        <v>9009000</v>
      </c>
      <c r="M53" s="97">
        <f t="shared" si="33"/>
        <v>8410711</v>
      </c>
      <c r="N53" s="96">
        <f t="shared" si="33"/>
        <v>10738000</v>
      </c>
      <c r="O53" s="97">
        <f t="shared" si="33"/>
        <v>6665190</v>
      </c>
      <c r="P53" s="96">
        <f t="shared" si="27"/>
        <v>31080000</v>
      </c>
      <c r="Q53" s="97">
        <f t="shared" si="28"/>
        <v>15075901</v>
      </c>
      <c r="R53" s="52">
        <f t="shared" si="29"/>
        <v>19.19191919191919</v>
      </c>
      <c r="S53" s="53">
        <f t="shared" si="30"/>
        <v>-20.753548659560412</v>
      </c>
      <c r="T53" s="52">
        <f>IF((+$E43+$E45+$E47+$E48+$E51) =0,0,(P53   /(+$E43+$E45+$E47+$E48+$E51) )*100)</f>
        <v>70.63636363636364</v>
      </c>
      <c r="U53" s="54">
        <f>IF((+$E43+$E45+$E47+$E48+$E51) =0,0,(Q53   /(+$E43+$E45+$E47+$E48+$E51) )*100)</f>
        <v>34.263411363636365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134475000</v>
      </c>
      <c r="C67" s="104">
        <f>SUM(C9:C14,C17:C23,C26:C29,C32,C35:C39,C42:C52,C55:C58,C61:C65)</f>
        <v>30511000</v>
      </c>
      <c r="D67" s="104"/>
      <c r="E67" s="104">
        <f t="shared" si="35"/>
        <v>164986000</v>
      </c>
      <c r="F67" s="105">
        <f t="shared" ref="F67:O67" si="43">SUM(F9:F14,F17:F23,F26:F29,F32,F35:F39,F42:F52,F55:F58,F61:F65)</f>
        <v>164986000</v>
      </c>
      <c r="G67" s="106">
        <f t="shared" si="43"/>
        <v>51444000</v>
      </c>
      <c r="H67" s="105">
        <f t="shared" si="43"/>
        <v>8779000</v>
      </c>
      <c r="I67" s="106">
        <f t="shared" si="43"/>
        <v>0</v>
      </c>
      <c r="J67" s="105">
        <f t="shared" si="43"/>
        <v>5125000</v>
      </c>
      <c r="K67" s="106">
        <f t="shared" si="43"/>
        <v>0</v>
      </c>
      <c r="L67" s="105">
        <f t="shared" si="43"/>
        <v>11716000</v>
      </c>
      <c r="M67" s="106">
        <f t="shared" si="43"/>
        <v>10824203</v>
      </c>
      <c r="N67" s="105">
        <f t="shared" si="43"/>
        <v>12215000</v>
      </c>
      <c r="O67" s="106">
        <f t="shared" si="43"/>
        <v>7223423</v>
      </c>
      <c r="P67" s="105">
        <f t="shared" si="36"/>
        <v>37835000</v>
      </c>
      <c r="Q67" s="106">
        <f t="shared" si="37"/>
        <v>18047626</v>
      </c>
      <c r="R67" s="61">
        <f t="shared" si="38"/>
        <v>4.2591328098327077</v>
      </c>
      <c r="S67" s="62">
        <f t="shared" si="39"/>
        <v>-33.266005820474724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73.545991758028151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35.082081486665111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546054000</v>
      </c>
      <c r="C69" s="92">
        <v>0</v>
      </c>
      <c r="D69" s="92"/>
      <c r="E69" s="92">
        <f>$B69      +$C69      +$D69</f>
        <v>546054000</v>
      </c>
      <c r="F69" s="93">
        <v>546054000</v>
      </c>
      <c r="G69" s="94">
        <v>546054000</v>
      </c>
      <c r="H69" s="93">
        <v>88690000</v>
      </c>
      <c r="I69" s="94"/>
      <c r="J69" s="93">
        <v>176802000</v>
      </c>
      <c r="K69" s="94"/>
      <c r="L69" s="93">
        <v>73248000</v>
      </c>
      <c r="M69" s="94">
        <v>104638931</v>
      </c>
      <c r="N69" s="93">
        <v>207314000</v>
      </c>
      <c r="O69" s="94">
        <v>103920437</v>
      </c>
      <c r="P69" s="93">
        <f>$H69      +$J69      +$L69      +$N69</f>
        <v>546054000</v>
      </c>
      <c r="Q69" s="94">
        <f>$I69      +$K69      +$M69      +$O69</f>
        <v>208559368</v>
      </c>
      <c r="R69" s="48">
        <f>IF(($L69      =0),0,((($N69      -$L69      )/$L69      )*100))</f>
        <v>183.03025338575799</v>
      </c>
      <c r="S69" s="49">
        <f>IF(($M69      =0),0,((($O69      -$M69      )/$M69      )*100))</f>
        <v>-0.68664118902361493</v>
      </c>
      <c r="T69" s="48">
        <f>IF(($E69      =0),0,(($P69      /$E69      )*100))</f>
        <v>100</v>
      </c>
      <c r="U69" s="50">
        <f>IF(($E69      =0),0,(($Q69      /$E69      )*100))</f>
        <v>38.193909027312316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546054000</v>
      </c>
      <c r="C70" s="101">
        <f>C69</f>
        <v>0</v>
      </c>
      <c r="D70" s="101"/>
      <c r="E70" s="101">
        <f>$B70      +$C70      +$D70</f>
        <v>546054000</v>
      </c>
      <c r="F70" s="102">
        <f t="shared" ref="F70:O70" si="44">F69</f>
        <v>546054000</v>
      </c>
      <c r="G70" s="103">
        <f t="shared" si="44"/>
        <v>546054000</v>
      </c>
      <c r="H70" s="102">
        <f t="shared" si="44"/>
        <v>88690000</v>
      </c>
      <c r="I70" s="103">
        <f t="shared" si="44"/>
        <v>0</v>
      </c>
      <c r="J70" s="102">
        <f t="shared" si="44"/>
        <v>176802000</v>
      </c>
      <c r="K70" s="103">
        <f t="shared" si="44"/>
        <v>0</v>
      </c>
      <c r="L70" s="102">
        <f t="shared" si="44"/>
        <v>73248000</v>
      </c>
      <c r="M70" s="103">
        <f t="shared" si="44"/>
        <v>104638931</v>
      </c>
      <c r="N70" s="102">
        <f t="shared" si="44"/>
        <v>207314000</v>
      </c>
      <c r="O70" s="103">
        <f t="shared" si="44"/>
        <v>103920437</v>
      </c>
      <c r="P70" s="102">
        <f>$H70      +$J70      +$L70      +$N70</f>
        <v>546054000</v>
      </c>
      <c r="Q70" s="103">
        <f>$I70      +$K70      +$M70      +$O70</f>
        <v>208559368</v>
      </c>
      <c r="R70" s="57">
        <f>IF(($L70      =0),0,((($N70      -$L70      )/$L70      )*100))</f>
        <v>183.03025338575799</v>
      </c>
      <c r="S70" s="58">
        <f>IF(($M70      =0),0,((($O70      -$M70      )/$M70      )*100))</f>
        <v>-0.68664118902361493</v>
      </c>
      <c r="T70" s="57">
        <f>IF($E70   =0,0,($P70   /$E70   )*100)</f>
        <v>100</v>
      </c>
      <c r="U70" s="59">
        <f>IF($E70   =0,0,($Q70   /$E70 )*100)</f>
        <v>38.193909027312316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546054000</v>
      </c>
      <c r="C71" s="104">
        <f>C69</f>
        <v>0</v>
      </c>
      <c r="D71" s="104"/>
      <c r="E71" s="104">
        <f>$B71      +$C71      +$D71</f>
        <v>546054000</v>
      </c>
      <c r="F71" s="105">
        <f t="shared" ref="F71:O71" si="45">F69</f>
        <v>546054000</v>
      </c>
      <c r="G71" s="106">
        <f t="shared" si="45"/>
        <v>546054000</v>
      </c>
      <c r="H71" s="105">
        <f t="shared" si="45"/>
        <v>88690000</v>
      </c>
      <c r="I71" s="106">
        <f t="shared" si="45"/>
        <v>0</v>
      </c>
      <c r="J71" s="105">
        <f t="shared" si="45"/>
        <v>176802000</v>
      </c>
      <c r="K71" s="106">
        <f t="shared" si="45"/>
        <v>0</v>
      </c>
      <c r="L71" s="105">
        <f t="shared" si="45"/>
        <v>73248000</v>
      </c>
      <c r="M71" s="106">
        <f t="shared" si="45"/>
        <v>104638931</v>
      </c>
      <c r="N71" s="105">
        <f t="shared" si="45"/>
        <v>207314000</v>
      </c>
      <c r="O71" s="106">
        <f t="shared" si="45"/>
        <v>103920437</v>
      </c>
      <c r="P71" s="105">
        <f>$H71      +$J71      +$L71      +$N71</f>
        <v>546054000</v>
      </c>
      <c r="Q71" s="106">
        <f>$I71      +$K71      +$M71      +$O71</f>
        <v>208559368</v>
      </c>
      <c r="R71" s="61">
        <f>IF(($L71      =0),0,((($N71      -$L71      )/$L71      )*100))</f>
        <v>183.03025338575799</v>
      </c>
      <c r="S71" s="62">
        <f>IF(($M71      =0),0,((($O71      -$M71      )/$M71      )*100))</f>
        <v>-0.68664118902361493</v>
      </c>
      <c r="T71" s="61">
        <f>IF($E71   =0,0,($P71   /$E71   )*100)</f>
        <v>100</v>
      </c>
      <c r="U71" s="65">
        <f>IF($E71   =0,0,($Q71   /$E71   )*100)</f>
        <v>38.193909027312316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680529000</v>
      </c>
      <c r="C72" s="104">
        <f>SUM(C9:C14,C17:C23,C26:C29,C32,C35:C39,C42:C52,C55:C58,C61:C65,C69)</f>
        <v>30511000</v>
      </c>
      <c r="D72" s="104"/>
      <c r="E72" s="104">
        <f>$B72      +$C72      +$D72</f>
        <v>711040000</v>
      </c>
      <c r="F72" s="105">
        <f t="shared" ref="F72:O72" si="46">SUM(F9:F14,F17:F23,F26:F29,F32,F35:F39,F42:F52,F55:F58,F61:F65,F69)</f>
        <v>711040000</v>
      </c>
      <c r="G72" s="106">
        <f t="shared" si="46"/>
        <v>597498000</v>
      </c>
      <c r="H72" s="105">
        <f t="shared" si="46"/>
        <v>97469000</v>
      </c>
      <c r="I72" s="106">
        <f t="shared" si="46"/>
        <v>0</v>
      </c>
      <c r="J72" s="105">
        <f t="shared" si="46"/>
        <v>181927000</v>
      </c>
      <c r="K72" s="106">
        <f t="shared" si="46"/>
        <v>0</v>
      </c>
      <c r="L72" s="105">
        <f t="shared" si="46"/>
        <v>84964000</v>
      </c>
      <c r="M72" s="106">
        <f t="shared" si="46"/>
        <v>115463134</v>
      </c>
      <c r="N72" s="105">
        <f t="shared" si="46"/>
        <v>219529000</v>
      </c>
      <c r="O72" s="106">
        <f t="shared" si="46"/>
        <v>111143860</v>
      </c>
      <c r="P72" s="105">
        <f>$H72      +$J72      +$L72      +$N72</f>
        <v>583889000</v>
      </c>
      <c r="Q72" s="106">
        <f>$I72      +$K72      +$M72      +$O72</f>
        <v>226606994</v>
      </c>
      <c r="R72" s="61">
        <f>IF(($L72      =0),0,((($N72      -$L72      )/$L72      )*100))</f>
        <v>158.3788428040111</v>
      </c>
      <c r="S72" s="62">
        <f>IF(($M72      =0),0,((($O72      -$M72      )/$M72      )*100))</f>
        <v>-3.7408251884103545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97.722335472252624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37.925983685301041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eeYTgvGLhTmPC/wTi9ok/QHci4fmZ4dVyptG0HltIO/R+28POHFGgIPRXFJqCcDzN1IeTZ3xPmlSlclik0DTFg==" saltValue="hZ631aDAfnm0yAM0ogIVU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334000</v>
      </c>
      <c r="I10" s="94">
        <v>364328</v>
      </c>
      <c r="J10" s="93">
        <v>387000</v>
      </c>
      <c r="K10" s="94">
        <v>433992</v>
      </c>
      <c r="L10" s="93">
        <v>245000</v>
      </c>
      <c r="M10" s="94">
        <v>270325</v>
      </c>
      <c r="N10" s="93">
        <v>34000</v>
      </c>
      <c r="O10" s="94">
        <v>-68651</v>
      </c>
      <c r="P10" s="93">
        <f t="shared" ref="P10:P15" si="1">$H10      +$J10      +$L10      +$N10</f>
        <v>1000000</v>
      </c>
      <c r="Q10" s="94">
        <f t="shared" ref="Q10:Q15" si="2">$I10      +$K10      +$M10      +$O10</f>
        <v>999994</v>
      </c>
      <c r="R10" s="48">
        <f t="shared" ref="R10:R15" si="3">IF(($L10      =0),0,((($N10      -$L10      )/$L10      )*100))</f>
        <v>-86.122448979591837</v>
      </c>
      <c r="S10" s="49">
        <f t="shared" ref="S10:S15" si="4">IF(($M10      =0),0,((($O10      -$M10      )/$M10      )*100))</f>
        <v>-125.39572736520854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99.999400000000009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334000</v>
      </c>
      <c r="I15" s="97">
        <f t="shared" si="7"/>
        <v>364328</v>
      </c>
      <c r="J15" s="96">
        <f t="shared" si="7"/>
        <v>387000</v>
      </c>
      <c r="K15" s="97">
        <f t="shared" si="7"/>
        <v>433992</v>
      </c>
      <c r="L15" s="96">
        <f t="shared" si="7"/>
        <v>245000</v>
      </c>
      <c r="M15" s="97">
        <f t="shared" si="7"/>
        <v>270325</v>
      </c>
      <c r="N15" s="96">
        <f t="shared" si="7"/>
        <v>34000</v>
      </c>
      <c r="O15" s="97">
        <f t="shared" si="7"/>
        <v>-68651</v>
      </c>
      <c r="P15" s="96">
        <f t="shared" si="1"/>
        <v>1000000</v>
      </c>
      <c r="Q15" s="97">
        <f t="shared" si="2"/>
        <v>999994</v>
      </c>
      <c r="R15" s="52">
        <f t="shared" si="3"/>
        <v>-86.122448979591837</v>
      </c>
      <c r="S15" s="53">
        <f t="shared" si="4"/>
        <v>-125.39572736520854</v>
      </c>
      <c r="T15" s="52">
        <f>IF((SUM($E9:$E13))=0,0,(P15/(SUM($E9:$E13))*100))</f>
        <v>100</v>
      </c>
      <c r="U15" s="54">
        <f>IF((SUM($E9:$E13))=0,0,(Q15/(SUM($E9:$E13))*100))</f>
        <v>99.999400000000009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3871000</v>
      </c>
      <c r="C19" s="92">
        <v>0</v>
      </c>
      <c r="D19" s="92"/>
      <c r="E19" s="92">
        <f t="shared" si="8"/>
        <v>3871000</v>
      </c>
      <c r="F19" s="93">
        <v>3871000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3871000</v>
      </c>
      <c r="C24" s="95">
        <f>SUM(C17:C23)</f>
        <v>0</v>
      </c>
      <c r="D24" s="95"/>
      <c r="E24" s="95">
        <f t="shared" si="8"/>
        <v>3871000</v>
      </c>
      <c r="F24" s="96">
        <f t="shared" ref="F24:O24" si="15">SUM(F17:F23)</f>
        <v>3871000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2475000</v>
      </c>
      <c r="C29" s="92">
        <v>0</v>
      </c>
      <c r="D29" s="92"/>
      <c r="E29" s="92">
        <f>$B29      +$C29      +$D29</f>
        <v>2475000</v>
      </c>
      <c r="F29" s="93">
        <v>2475000</v>
      </c>
      <c r="G29" s="94">
        <v>2475000</v>
      </c>
      <c r="H29" s="93">
        <v>605000</v>
      </c>
      <c r="I29" s="94">
        <v>719672</v>
      </c>
      <c r="J29" s="93">
        <v>684000</v>
      </c>
      <c r="K29" s="94">
        <v>1032247</v>
      </c>
      <c r="L29" s="93">
        <v>1186000</v>
      </c>
      <c r="M29" s="94">
        <v>738880</v>
      </c>
      <c r="N29" s="93"/>
      <c r="O29" s="94">
        <v>927830</v>
      </c>
      <c r="P29" s="93">
        <f>$H29      +$J29      +$L29      +$N29</f>
        <v>2475000</v>
      </c>
      <c r="Q29" s="94">
        <f>$I29      +$K29      +$M29      +$O29</f>
        <v>3418629</v>
      </c>
      <c r="R29" s="48">
        <f>IF(($L29      =0),0,((($N29      -$L29      )/$L29      )*100))</f>
        <v>-100</v>
      </c>
      <c r="S29" s="49">
        <f>IF(($M29      =0),0,((($O29      -$M29      )/$M29      )*100))</f>
        <v>25.572488090082285</v>
      </c>
      <c r="T29" s="48">
        <f>IF(($E29      =0),0,(($P29      /$E29      )*100))</f>
        <v>100</v>
      </c>
      <c r="U29" s="50">
        <f>IF(($E29      =0),0,(($Q29      /$E29      )*100))</f>
        <v>138.12642424242426</v>
      </c>
      <c r="V29" s="93">
        <v>1217000</v>
      </c>
      <c r="W29" s="94">
        <v>1217000</v>
      </c>
    </row>
    <row r="30" spans="1:23" ht="12.95" customHeight="1" x14ac:dyDescent="0.2">
      <c r="A30" s="51" t="s">
        <v>41</v>
      </c>
      <c r="B30" s="95">
        <f>SUM(B26:B29)</f>
        <v>2475000</v>
      </c>
      <c r="C30" s="95">
        <f>SUM(C26:C29)</f>
        <v>0</v>
      </c>
      <c r="D30" s="95"/>
      <c r="E30" s="95">
        <f>$B30      +$C30      +$D30</f>
        <v>2475000</v>
      </c>
      <c r="F30" s="96">
        <f t="shared" ref="F30:O30" si="16">SUM(F26:F29)</f>
        <v>2475000</v>
      </c>
      <c r="G30" s="97">
        <f t="shared" si="16"/>
        <v>2475000</v>
      </c>
      <c r="H30" s="96">
        <f t="shared" si="16"/>
        <v>605000</v>
      </c>
      <c r="I30" s="97">
        <f t="shared" si="16"/>
        <v>719672</v>
      </c>
      <c r="J30" s="96">
        <f t="shared" si="16"/>
        <v>684000</v>
      </c>
      <c r="K30" s="97">
        <f t="shared" si="16"/>
        <v>1032247</v>
      </c>
      <c r="L30" s="96">
        <f t="shared" si="16"/>
        <v>1186000</v>
      </c>
      <c r="M30" s="97">
        <f t="shared" si="16"/>
        <v>738880</v>
      </c>
      <c r="N30" s="96">
        <f t="shared" si="16"/>
        <v>0</v>
      </c>
      <c r="O30" s="97">
        <f t="shared" si="16"/>
        <v>927830</v>
      </c>
      <c r="P30" s="96">
        <f>$H30      +$J30      +$L30      +$N30</f>
        <v>2475000</v>
      </c>
      <c r="Q30" s="97">
        <f>$I30      +$K30      +$M30      +$O30</f>
        <v>3418629</v>
      </c>
      <c r="R30" s="52">
        <f>IF(($L30      =0),0,((($N30      -$L30      )/$L30      )*100))</f>
        <v>-100</v>
      </c>
      <c r="S30" s="53">
        <f>IF(($M30      =0),0,((($O30      -$M30      )/$M30      )*100))</f>
        <v>25.572488090082285</v>
      </c>
      <c r="T30" s="52">
        <f>IF($E30   =0,0,($P30   /$E30   )*100)</f>
        <v>100</v>
      </c>
      <c r="U30" s="54">
        <f>IF($E30   =0,0,($Q30   /$E30   )*100)</f>
        <v>138.12642424242426</v>
      </c>
      <c r="V30" s="96">
        <f>SUM(V26:V29)</f>
        <v>1217000</v>
      </c>
      <c r="W30" s="97">
        <f>SUM(W26:W29)</f>
        <v>1217000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3866000</v>
      </c>
      <c r="C32" s="92">
        <v>0</v>
      </c>
      <c r="D32" s="92"/>
      <c r="E32" s="92">
        <f>$B32      +$C32      +$D32</f>
        <v>3866000</v>
      </c>
      <c r="F32" s="93">
        <v>3866000</v>
      </c>
      <c r="G32" s="94">
        <v>3866000</v>
      </c>
      <c r="H32" s="93">
        <v>202000</v>
      </c>
      <c r="I32" s="94">
        <v>202356</v>
      </c>
      <c r="J32" s="93">
        <v>747000</v>
      </c>
      <c r="K32" s="94">
        <v>747725</v>
      </c>
      <c r="L32" s="93">
        <v>1269000</v>
      </c>
      <c r="M32" s="94">
        <v>1268580</v>
      </c>
      <c r="N32" s="93">
        <v>1222000</v>
      </c>
      <c r="O32" s="94">
        <v>1221532</v>
      </c>
      <c r="P32" s="93">
        <f>$H32      +$J32      +$L32      +$N32</f>
        <v>3440000</v>
      </c>
      <c r="Q32" s="94">
        <f>$I32      +$K32      +$M32      +$O32</f>
        <v>3440193</v>
      </c>
      <c r="R32" s="48">
        <f>IF(($L32      =0),0,((($N32      -$L32      )/$L32      )*100))</f>
        <v>-3.7037037037037033</v>
      </c>
      <c r="S32" s="49">
        <f>IF(($M32      =0),0,((($O32      -$M32      )/$M32      )*100))</f>
        <v>-3.7087136798625235</v>
      </c>
      <c r="T32" s="48">
        <f>IF(($E32      =0),0,(($P32      /$E32      )*100))</f>
        <v>88.980858768753237</v>
      </c>
      <c r="U32" s="50">
        <f>IF(($E32      =0),0,(($Q32      /$E32      )*100))</f>
        <v>88.985851008794626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3866000</v>
      </c>
      <c r="C33" s="95">
        <f>C32</f>
        <v>0</v>
      </c>
      <c r="D33" s="95"/>
      <c r="E33" s="95">
        <f>$B33      +$C33      +$D33</f>
        <v>3866000</v>
      </c>
      <c r="F33" s="96">
        <f t="shared" ref="F33:O33" si="17">F32</f>
        <v>3866000</v>
      </c>
      <c r="G33" s="97">
        <f t="shared" si="17"/>
        <v>3866000</v>
      </c>
      <c r="H33" s="96">
        <f t="shared" si="17"/>
        <v>202000</v>
      </c>
      <c r="I33" s="97">
        <f t="shared" si="17"/>
        <v>202356</v>
      </c>
      <c r="J33" s="96">
        <f t="shared" si="17"/>
        <v>747000</v>
      </c>
      <c r="K33" s="97">
        <f t="shared" si="17"/>
        <v>747725</v>
      </c>
      <c r="L33" s="96">
        <f t="shared" si="17"/>
        <v>1269000</v>
      </c>
      <c r="M33" s="97">
        <f t="shared" si="17"/>
        <v>1268580</v>
      </c>
      <c r="N33" s="96">
        <f t="shared" si="17"/>
        <v>1222000</v>
      </c>
      <c r="O33" s="97">
        <f t="shared" si="17"/>
        <v>1221532</v>
      </c>
      <c r="P33" s="96">
        <f>$H33      +$J33      +$L33      +$N33</f>
        <v>3440000</v>
      </c>
      <c r="Q33" s="97">
        <f>$I33      +$K33      +$M33      +$O33</f>
        <v>3440193</v>
      </c>
      <c r="R33" s="52">
        <f>IF(($L33      =0),0,((($N33      -$L33      )/$L33      )*100))</f>
        <v>-3.7037037037037033</v>
      </c>
      <c r="S33" s="53">
        <f>IF(($M33      =0),0,((($O33      -$M33      )/$M33      )*100))</f>
        <v>-3.7087136798625235</v>
      </c>
      <c r="T33" s="52">
        <f>IF($E33   =0,0,($P33   /$E33   )*100)</f>
        <v>88.980858768753237</v>
      </c>
      <c r="U33" s="54">
        <f>IF($E33   =0,0,($Q33   /$E33   )*100)</f>
        <v>88.985851008794626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95000000</v>
      </c>
      <c r="C51" s="92">
        <v>25000000</v>
      </c>
      <c r="D51" s="92"/>
      <c r="E51" s="92">
        <f t="shared" si="26"/>
        <v>120000000</v>
      </c>
      <c r="F51" s="93">
        <v>120000000</v>
      </c>
      <c r="G51" s="94">
        <v>120000000</v>
      </c>
      <c r="H51" s="93">
        <v>14214000</v>
      </c>
      <c r="I51" s="94">
        <v>41958822</v>
      </c>
      <c r="J51" s="93">
        <v>33412000</v>
      </c>
      <c r="K51" s="94">
        <v>23233722</v>
      </c>
      <c r="L51" s="93">
        <v>23871000</v>
      </c>
      <c r="M51" s="94">
        <v>20560172</v>
      </c>
      <c r="N51" s="93">
        <v>48007000</v>
      </c>
      <c r="O51" s="94">
        <v>23770666</v>
      </c>
      <c r="P51" s="93">
        <f t="shared" si="27"/>
        <v>119504000</v>
      </c>
      <c r="Q51" s="94">
        <f t="shared" si="28"/>
        <v>109523382</v>
      </c>
      <c r="R51" s="48">
        <f t="shared" si="29"/>
        <v>101.11013363495456</v>
      </c>
      <c r="S51" s="49">
        <f t="shared" si="30"/>
        <v>15.615112558396884</v>
      </c>
      <c r="T51" s="48">
        <f t="shared" si="31"/>
        <v>99.586666666666673</v>
      </c>
      <c r="U51" s="50">
        <f t="shared" si="32"/>
        <v>91.269484999999989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6697000</v>
      </c>
      <c r="D52" s="92"/>
      <c r="E52" s="92">
        <f t="shared" si="26"/>
        <v>6697000</v>
      </c>
      <c r="F52" s="93">
        <v>6697000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95000000</v>
      </c>
      <c r="C53" s="95">
        <f>SUM(C42:C52)</f>
        <v>31697000</v>
      </c>
      <c r="D53" s="95"/>
      <c r="E53" s="95">
        <f t="shared" si="26"/>
        <v>126697000</v>
      </c>
      <c r="F53" s="96">
        <f t="shared" ref="F53:O53" si="33">SUM(F42:F52)</f>
        <v>126697000</v>
      </c>
      <c r="G53" s="97">
        <f t="shared" si="33"/>
        <v>120000000</v>
      </c>
      <c r="H53" s="96">
        <f t="shared" si="33"/>
        <v>14214000</v>
      </c>
      <c r="I53" s="97">
        <f t="shared" si="33"/>
        <v>41958822</v>
      </c>
      <c r="J53" s="96">
        <f t="shared" si="33"/>
        <v>33412000</v>
      </c>
      <c r="K53" s="97">
        <f t="shared" si="33"/>
        <v>23233722</v>
      </c>
      <c r="L53" s="96">
        <f t="shared" si="33"/>
        <v>23871000</v>
      </c>
      <c r="M53" s="97">
        <f t="shared" si="33"/>
        <v>20560172</v>
      </c>
      <c r="N53" s="96">
        <f t="shared" si="33"/>
        <v>48007000</v>
      </c>
      <c r="O53" s="97">
        <f t="shared" si="33"/>
        <v>23770666</v>
      </c>
      <c r="P53" s="96">
        <f t="shared" si="27"/>
        <v>119504000</v>
      </c>
      <c r="Q53" s="97">
        <f t="shared" si="28"/>
        <v>109523382</v>
      </c>
      <c r="R53" s="52">
        <f t="shared" si="29"/>
        <v>101.11013363495456</v>
      </c>
      <c r="S53" s="53">
        <f t="shared" si="30"/>
        <v>15.615112558396884</v>
      </c>
      <c r="T53" s="52">
        <f>IF((+$E43+$E45+$E47+$E48+$E51) =0,0,(P53   /(+$E43+$E45+$E47+$E48+$E51) )*100)</f>
        <v>99.586666666666673</v>
      </c>
      <c r="U53" s="54">
        <f>IF((+$E43+$E45+$E47+$E48+$E51) =0,0,(Q53   /(+$E43+$E45+$E47+$E48+$E51) )*100)</f>
        <v>91.269484999999989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106212000</v>
      </c>
      <c r="C67" s="104">
        <f>SUM(C9:C14,C17:C23,C26:C29,C32,C35:C39,C42:C52,C55:C58,C61:C65)</f>
        <v>31697000</v>
      </c>
      <c r="D67" s="104"/>
      <c r="E67" s="104">
        <f t="shared" si="35"/>
        <v>137909000</v>
      </c>
      <c r="F67" s="105">
        <f t="shared" ref="F67:O67" si="43">SUM(F9:F14,F17:F23,F26:F29,F32,F35:F39,F42:F52,F55:F58,F61:F65)</f>
        <v>137909000</v>
      </c>
      <c r="G67" s="106">
        <f t="shared" si="43"/>
        <v>127341000</v>
      </c>
      <c r="H67" s="105">
        <f t="shared" si="43"/>
        <v>15355000</v>
      </c>
      <c r="I67" s="106">
        <f t="shared" si="43"/>
        <v>43245178</v>
      </c>
      <c r="J67" s="105">
        <f t="shared" si="43"/>
        <v>35230000</v>
      </c>
      <c r="K67" s="106">
        <f t="shared" si="43"/>
        <v>25447686</v>
      </c>
      <c r="L67" s="105">
        <f t="shared" si="43"/>
        <v>26571000</v>
      </c>
      <c r="M67" s="106">
        <f t="shared" si="43"/>
        <v>22837957</v>
      </c>
      <c r="N67" s="105">
        <f t="shared" si="43"/>
        <v>49263000</v>
      </c>
      <c r="O67" s="106">
        <f t="shared" si="43"/>
        <v>25851377</v>
      </c>
      <c r="P67" s="105">
        <f t="shared" si="36"/>
        <v>126419000</v>
      </c>
      <c r="Q67" s="106">
        <f t="shared" si="37"/>
        <v>117382198</v>
      </c>
      <c r="R67" s="61">
        <f t="shared" si="38"/>
        <v>85.40137744157164</v>
      </c>
      <c r="S67" s="62">
        <f t="shared" si="39"/>
        <v>13.194787957609345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99.275959824408474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92.179422181386983</v>
      </c>
      <c r="V67" s="105">
        <f>SUM(V9:V14,V17:V23,V26:V29,V32,V35:V39,V42:V52,V55:V58,V61:V65)</f>
        <v>1217000</v>
      </c>
      <c r="W67" s="106">
        <f>SUM(W9:W14,W17:W23,W26:W29,W32,W35:W39,W42:W52,W55:W58,W61:W65)</f>
        <v>1217000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244646000</v>
      </c>
      <c r="C69" s="92">
        <v>0</v>
      </c>
      <c r="D69" s="92"/>
      <c r="E69" s="92">
        <f>$B69      +$C69      +$D69</f>
        <v>244646000</v>
      </c>
      <c r="F69" s="93">
        <v>244646000</v>
      </c>
      <c r="G69" s="94">
        <v>244646000</v>
      </c>
      <c r="H69" s="93">
        <v>93402000</v>
      </c>
      <c r="I69" s="94">
        <v>67895874</v>
      </c>
      <c r="J69" s="93">
        <v>41373000</v>
      </c>
      <c r="K69" s="94">
        <v>55801639</v>
      </c>
      <c r="L69" s="93">
        <v>28886000</v>
      </c>
      <c r="M69" s="94">
        <v>48023767</v>
      </c>
      <c r="N69" s="93">
        <v>80984000</v>
      </c>
      <c r="O69" s="94">
        <v>48032972</v>
      </c>
      <c r="P69" s="93">
        <f>$H69      +$J69      +$L69      +$N69</f>
        <v>244645000</v>
      </c>
      <c r="Q69" s="94">
        <f>$I69      +$K69      +$M69      +$O69</f>
        <v>219754252</v>
      </c>
      <c r="R69" s="48">
        <f>IF(($L69      =0),0,((($N69      -$L69      )/$L69      )*100))</f>
        <v>180.35726649588037</v>
      </c>
      <c r="S69" s="49">
        <f>IF(($M69      =0),0,((($O69      -$M69      )/$M69      )*100))</f>
        <v>1.9167592579732447E-2</v>
      </c>
      <c r="T69" s="48">
        <f>IF(($E69      =0),0,(($P69      /$E69      )*100))</f>
        <v>99.999591246127068</v>
      </c>
      <c r="U69" s="50">
        <f>IF(($E69      =0),0,(($Q69      /$E69      )*100))</f>
        <v>89.825401600680166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244646000</v>
      </c>
      <c r="C70" s="101">
        <f>C69</f>
        <v>0</v>
      </c>
      <c r="D70" s="101"/>
      <c r="E70" s="101">
        <f>$B70      +$C70      +$D70</f>
        <v>244646000</v>
      </c>
      <c r="F70" s="102">
        <f t="shared" ref="F70:O70" si="44">F69</f>
        <v>244646000</v>
      </c>
      <c r="G70" s="103">
        <f t="shared" si="44"/>
        <v>244646000</v>
      </c>
      <c r="H70" s="102">
        <f t="shared" si="44"/>
        <v>93402000</v>
      </c>
      <c r="I70" s="103">
        <f t="shared" si="44"/>
        <v>67895874</v>
      </c>
      <c r="J70" s="102">
        <f t="shared" si="44"/>
        <v>41373000</v>
      </c>
      <c r="K70" s="103">
        <f t="shared" si="44"/>
        <v>55801639</v>
      </c>
      <c r="L70" s="102">
        <f t="shared" si="44"/>
        <v>28886000</v>
      </c>
      <c r="M70" s="103">
        <f t="shared" si="44"/>
        <v>48023767</v>
      </c>
      <c r="N70" s="102">
        <f t="shared" si="44"/>
        <v>80984000</v>
      </c>
      <c r="O70" s="103">
        <f t="shared" si="44"/>
        <v>48032972</v>
      </c>
      <c r="P70" s="102">
        <f>$H70      +$J70      +$L70      +$N70</f>
        <v>244645000</v>
      </c>
      <c r="Q70" s="103">
        <f>$I70      +$K70      +$M70      +$O70</f>
        <v>219754252</v>
      </c>
      <c r="R70" s="57">
        <f>IF(($L70      =0),0,((($N70      -$L70      )/$L70      )*100))</f>
        <v>180.35726649588037</v>
      </c>
      <c r="S70" s="58">
        <f>IF(($M70      =0),0,((($O70      -$M70      )/$M70      )*100))</f>
        <v>1.9167592579732447E-2</v>
      </c>
      <c r="T70" s="57">
        <f>IF($E70   =0,0,($P70   /$E70   )*100)</f>
        <v>99.999591246127068</v>
      </c>
      <c r="U70" s="59">
        <f>IF($E70   =0,0,($Q70   /$E70 )*100)</f>
        <v>89.825401600680166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244646000</v>
      </c>
      <c r="C71" s="104">
        <f>C69</f>
        <v>0</v>
      </c>
      <c r="D71" s="104"/>
      <c r="E71" s="104">
        <f>$B71      +$C71      +$D71</f>
        <v>244646000</v>
      </c>
      <c r="F71" s="105">
        <f t="shared" ref="F71:O71" si="45">F69</f>
        <v>244646000</v>
      </c>
      <c r="G71" s="106">
        <f t="shared" si="45"/>
        <v>244646000</v>
      </c>
      <c r="H71" s="105">
        <f t="shared" si="45"/>
        <v>93402000</v>
      </c>
      <c r="I71" s="106">
        <f t="shared" si="45"/>
        <v>67895874</v>
      </c>
      <c r="J71" s="105">
        <f t="shared" si="45"/>
        <v>41373000</v>
      </c>
      <c r="K71" s="106">
        <f t="shared" si="45"/>
        <v>55801639</v>
      </c>
      <c r="L71" s="105">
        <f t="shared" si="45"/>
        <v>28886000</v>
      </c>
      <c r="M71" s="106">
        <f t="shared" si="45"/>
        <v>48023767</v>
      </c>
      <c r="N71" s="105">
        <f t="shared" si="45"/>
        <v>80984000</v>
      </c>
      <c r="O71" s="106">
        <f t="shared" si="45"/>
        <v>48032972</v>
      </c>
      <c r="P71" s="105">
        <f>$H71      +$J71      +$L71      +$N71</f>
        <v>244645000</v>
      </c>
      <c r="Q71" s="106">
        <f>$I71      +$K71      +$M71      +$O71</f>
        <v>219754252</v>
      </c>
      <c r="R71" s="61">
        <f>IF(($L71      =0),0,((($N71      -$L71      )/$L71      )*100))</f>
        <v>180.35726649588037</v>
      </c>
      <c r="S71" s="62">
        <f>IF(($M71      =0),0,((($O71      -$M71      )/$M71      )*100))</f>
        <v>1.9167592579732447E-2</v>
      </c>
      <c r="T71" s="61">
        <f>IF($E71   =0,0,($P71   /$E71   )*100)</f>
        <v>99.999591246127068</v>
      </c>
      <c r="U71" s="65">
        <f>IF($E71   =0,0,($Q71   /$E71   )*100)</f>
        <v>89.825401600680166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350858000</v>
      </c>
      <c r="C72" s="104">
        <f>SUM(C9:C14,C17:C23,C26:C29,C32,C35:C39,C42:C52,C55:C58,C61:C65,C69)</f>
        <v>31697000</v>
      </c>
      <c r="D72" s="104"/>
      <c r="E72" s="104">
        <f>$B72      +$C72      +$D72</f>
        <v>382555000</v>
      </c>
      <c r="F72" s="105">
        <f t="shared" ref="F72:O72" si="46">SUM(F9:F14,F17:F23,F26:F29,F32,F35:F39,F42:F52,F55:F58,F61:F65,F69)</f>
        <v>382555000</v>
      </c>
      <c r="G72" s="106">
        <f t="shared" si="46"/>
        <v>371987000</v>
      </c>
      <c r="H72" s="105">
        <f t="shared" si="46"/>
        <v>108757000</v>
      </c>
      <c r="I72" s="106">
        <f t="shared" si="46"/>
        <v>111141052</v>
      </c>
      <c r="J72" s="105">
        <f t="shared" si="46"/>
        <v>76603000</v>
      </c>
      <c r="K72" s="106">
        <f t="shared" si="46"/>
        <v>81249325</v>
      </c>
      <c r="L72" s="105">
        <f t="shared" si="46"/>
        <v>55457000</v>
      </c>
      <c r="M72" s="106">
        <f t="shared" si="46"/>
        <v>70861724</v>
      </c>
      <c r="N72" s="105">
        <f t="shared" si="46"/>
        <v>130247000</v>
      </c>
      <c r="O72" s="106">
        <f t="shared" si="46"/>
        <v>73884349</v>
      </c>
      <c r="P72" s="105">
        <f>$H72      +$J72      +$L72      +$N72</f>
        <v>371064000</v>
      </c>
      <c r="Q72" s="106">
        <f>$I72      +$K72      +$M72      +$O72</f>
        <v>337136450</v>
      </c>
      <c r="R72" s="61">
        <f>IF(($L72      =0),0,((($N72      -$L72      )/$L72      )*100))</f>
        <v>134.86124384658385</v>
      </c>
      <c r="S72" s="62">
        <f>IF(($M72      =0),0,((($O72      -$M72      )/$M72      )*100))</f>
        <v>4.265525631298499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99.751873049326989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90.631245177922878</v>
      </c>
      <c r="V72" s="105">
        <f>SUM(V9:V14,V17:V23,V26:V29,V32,V35:V39,V42:V52,V55:V58,V61:V65,V69)</f>
        <v>1217000</v>
      </c>
      <c r="W72" s="106">
        <f>SUM(W9:W14,W17:W23,W26:W29,W32,W35:W39,W42:W52,W55:W58,W61:W65,W69)</f>
        <v>1217000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+TR1WbMycB1igQEni9Qlg1YAc8q3Y5Rs1GSTkj8FjtZ9y0wWtVi7XFsNVu/3aiwMmtnCJNx5vw3Y3qCPVq7nmg==" saltValue="EcLPd3+1qBpv/e2RozN4l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124000</v>
      </c>
      <c r="I10" s="94"/>
      <c r="J10" s="93">
        <v>187000</v>
      </c>
      <c r="K10" s="94"/>
      <c r="L10" s="93">
        <v>100000</v>
      </c>
      <c r="M10" s="94"/>
      <c r="N10" s="93">
        <v>589000</v>
      </c>
      <c r="O10" s="94"/>
      <c r="P10" s="93">
        <f t="shared" ref="P10:P15" si="1">$H10      +$J10      +$L10      +$N10</f>
        <v>1000000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488.99999999999994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124000</v>
      </c>
      <c r="I15" s="97">
        <f t="shared" si="7"/>
        <v>0</v>
      </c>
      <c r="J15" s="96">
        <f t="shared" si="7"/>
        <v>187000</v>
      </c>
      <c r="K15" s="97">
        <f t="shared" si="7"/>
        <v>0</v>
      </c>
      <c r="L15" s="96">
        <f t="shared" si="7"/>
        <v>100000</v>
      </c>
      <c r="M15" s="97">
        <f t="shared" si="7"/>
        <v>0</v>
      </c>
      <c r="N15" s="96">
        <f t="shared" si="7"/>
        <v>589000</v>
      </c>
      <c r="O15" s="97">
        <f t="shared" si="7"/>
        <v>0</v>
      </c>
      <c r="P15" s="96">
        <f t="shared" si="1"/>
        <v>1000000</v>
      </c>
      <c r="Q15" s="97">
        <f t="shared" si="2"/>
        <v>0</v>
      </c>
      <c r="R15" s="52">
        <f t="shared" si="3"/>
        <v>488.99999999999994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4398000</v>
      </c>
      <c r="C19" s="92">
        <v>0</v>
      </c>
      <c r="D19" s="92"/>
      <c r="E19" s="92">
        <f t="shared" si="8"/>
        <v>4398000</v>
      </c>
      <c r="F19" s="93">
        <v>4398000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4398000</v>
      </c>
      <c r="C24" s="95">
        <f>SUM(C17:C23)</f>
        <v>0</v>
      </c>
      <c r="D24" s="95"/>
      <c r="E24" s="95">
        <f t="shared" si="8"/>
        <v>4398000</v>
      </c>
      <c r="F24" s="96">
        <f t="shared" ref="F24:O24" si="15">SUM(F17:F23)</f>
        <v>4398000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2179000</v>
      </c>
      <c r="C29" s="92">
        <v>0</v>
      </c>
      <c r="D29" s="92"/>
      <c r="E29" s="92">
        <f>$B29      +$C29      +$D29</f>
        <v>2179000</v>
      </c>
      <c r="F29" s="93">
        <v>2179000</v>
      </c>
      <c r="G29" s="94">
        <v>2179000</v>
      </c>
      <c r="H29" s="93">
        <v>431000</v>
      </c>
      <c r="I29" s="94"/>
      <c r="J29" s="93">
        <v>469000</v>
      </c>
      <c r="K29" s="94"/>
      <c r="L29" s="93">
        <v>887000</v>
      </c>
      <c r="M29" s="94"/>
      <c r="N29" s="93">
        <v>275000</v>
      </c>
      <c r="O29" s="94"/>
      <c r="P29" s="93">
        <f>$H29      +$J29      +$L29      +$N29</f>
        <v>2062000</v>
      </c>
      <c r="Q29" s="94">
        <f>$I29      +$K29      +$M29      +$O29</f>
        <v>0</v>
      </c>
      <c r="R29" s="48">
        <f>IF(($L29      =0),0,((($N29      -$L29      )/$L29      )*100))</f>
        <v>-68.996617812852307</v>
      </c>
      <c r="S29" s="49">
        <f>IF(($M29      =0),0,((($O29      -$M29      )/$M29      )*100))</f>
        <v>0</v>
      </c>
      <c r="T29" s="48">
        <f>IF(($E29      =0),0,(($P29      /$E29      )*100))</f>
        <v>94.63056447911886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2179000</v>
      </c>
      <c r="C30" s="95">
        <f>SUM(C26:C29)</f>
        <v>0</v>
      </c>
      <c r="D30" s="95"/>
      <c r="E30" s="95">
        <f>$B30      +$C30      +$D30</f>
        <v>2179000</v>
      </c>
      <c r="F30" s="96">
        <f t="shared" ref="F30:O30" si="16">SUM(F26:F29)</f>
        <v>2179000</v>
      </c>
      <c r="G30" s="97">
        <f t="shared" si="16"/>
        <v>2179000</v>
      </c>
      <c r="H30" s="96">
        <f t="shared" si="16"/>
        <v>431000</v>
      </c>
      <c r="I30" s="97">
        <f t="shared" si="16"/>
        <v>0</v>
      </c>
      <c r="J30" s="96">
        <f t="shared" si="16"/>
        <v>469000</v>
      </c>
      <c r="K30" s="97">
        <f t="shared" si="16"/>
        <v>0</v>
      </c>
      <c r="L30" s="96">
        <f t="shared" si="16"/>
        <v>887000</v>
      </c>
      <c r="M30" s="97">
        <f t="shared" si="16"/>
        <v>0</v>
      </c>
      <c r="N30" s="96">
        <f t="shared" si="16"/>
        <v>275000</v>
      </c>
      <c r="O30" s="97">
        <f t="shared" si="16"/>
        <v>0</v>
      </c>
      <c r="P30" s="96">
        <f>$H30      +$J30      +$L30      +$N30</f>
        <v>2062000</v>
      </c>
      <c r="Q30" s="97">
        <f>$I30      +$K30      +$M30      +$O30</f>
        <v>0</v>
      </c>
      <c r="R30" s="52">
        <f>IF(($L30      =0),0,((($N30      -$L30      )/$L30      )*100))</f>
        <v>-68.996617812852307</v>
      </c>
      <c r="S30" s="53">
        <f>IF(($M30      =0),0,((($O30      -$M30      )/$M30      )*100))</f>
        <v>0</v>
      </c>
      <c r="T30" s="52">
        <f>IF($E30   =0,0,($P30   /$E30   )*100)</f>
        <v>94.63056447911886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7577000</v>
      </c>
      <c r="C67" s="104">
        <f>SUM(C9:C14,C17:C23,C26:C29,C32,C35:C39,C42:C52,C55:C58,C61:C65)</f>
        <v>0</v>
      </c>
      <c r="D67" s="104"/>
      <c r="E67" s="104">
        <f t="shared" si="35"/>
        <v>7577000</v>
      </c>
      <c r="F67" s="105">
        <f t="shared" ref="F67:O67" si="43">SUM(F9:F14,F17:F23,F26:F29,F32,F35:F39,F42:F52,F55:F58,F61:F65)</f>
        <v>7577000</v>
      </c>
      <c r="G67" s="106">
        <f t="shared" si="43"/>
        <v>3179000</v>
      </c>
      <c r="H67" s="105">
        <f t="shared" si="43"/>
        <v>555000</v>
      </c>
      <c r="I67" s="106">
        <f t="shared" si="43"/>
        <v>0</v>
      </c>
      <c r="J67" s="105">
        <f t="shared" si="43"/>
        <v>656000</v>
      </c>
      <c r="K67" s="106">
        <f t="shared" si="43"/>
        <v>0</v>
      </c>
      <c r="L67" s="105">
        <f t="shared" si="43"/>
        <v>987000</v>
      </c>
      <c r="M67" s="106">
        <f t="shared" si="43"/>
        <v>0</v>
      </c>
      <c r="N67" s="105">
        <f t="shared" si="43"/>
        <v>864000</v>
      </c>
      <c r="O67" s="106">
        <f t="shared" si="43"/>
        <v>0</v>
      </c>
      <c r="P67" s="105">
        <f t="shared" si="36"/>
        <v>3062000</v>
      </c>
      <c r="Q67" s="106">
        <f t="shared" si="37"/>
        <v>0</v>
      </c>
      <c r="R67" s="61">
        <f t="shared" si="38"/>
        <v>-12.462006079027356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96.319597357659632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7577000</v>
      </c>
      <c r="C72" s="104">
        <f>SUM(C9:C14,C17:C23,C26:C29,C32,C35:C39,C42:C52,C55:C58,C61:C65,C69)</f>
        <v>0</v>
      </c>
      <c r="D72" s="104"/>
      <c r="E72" s="104">
        <f>$B72      +$C72      +$D72</f>
        <v>7577000</v>
      </c>
      <c r="F72" s="105">
        <f t="shared" ref="F72:O72" si="46">SUM(F9:F14,F17:F23,F26:F29,F32,F35:F39,F42:F52,F55:F58,F61:F65,F69)</f>
        <v>7577000</v>
      </c>
      <c r="G72" s="106">
        <f t="shared" si="46"/>
        <v>3179000</v>
      </c>
      <c r="H72" s="105">
        <f t="shared" si="46"/>
        <v>555000</v>
      </c>
      <c r="I72" s="106">
        <f t="shared" si="46"/>
        <v>0</v>
      </c>
      <c r="J72" s="105">
        <f t="shared" si="46"/>
        <v>656000</v>
      </c>
      <c r="K72" s="106">
        <f t="shared" si="46"/>
        <v>0</v>
      </c>
      <c r="L72" s="105">
        <f t="shared" si="46"/>
        <v>987000</v>
      </c>
      <c r="M72" s="106">
        <f t="shared" si="46"/>
        <v>0</v>
      </c>
      <c r="N72" s="105">
        <f t="shared" si="46"/>
        <v>864000</v>
      </c>
      <c r="O72" s="106">
        <f t="shared" si="46"/>
        <v>0</v>
      </c>
      <c r="P72" s="105">
        <f>$H72      +$J72      +$L72      +$N72</f>
        <v>3062000</v>
      </c>
      <c r="Q72" s="106">
        <f>$I72      +$K72      +$M72      +$O72</f>
        <v>0</v>
      </c>
      <c r="R72" s="61">
        <f>IF(($L72      =0),0,((($N72      -$L72      )/$L72      )*100))</f>
        <v>-12.462006079027356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96.319597357659632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+iSo7sAu8V2yfVhlv1pIbXGvEyNh6/J02VlIwANR/kbyVI9xJUzqIVSLXVrGuqO5e8/SZxeyRj5QWUMiHAI2Xg==" saltValue="JjwdeV1fb3GRhNhfqXd2R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2300000</v>
      </c>
      <c r="C10" s="92">
        <v>0</v>
      </c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>
        <v>188000</v>
      </c>
      <c r="I10" s="94">
        <v>239083</v>
      </c>
      <c r="J10" s="93">
        <v>91000</v>
      </c>
      <c r="K10" s="94">
        <v>558207</v>
      </c>
      <c r="L10" s="93"/>
      <c r="M10" s="94">
        <v>641989</v>
      </c>
      <c r="N10" s="93"/>
      <c r="O10" s="94">
        <v>420454</v>
      </c>
      <c r="P10" s="93">
        <f t="shared" ref="P10:P15" si="1">$H10      +$J10      +$L10      +$N10</f>
        <v>279000</v>
      </c>
      <c r="Q10" s="94">
        <f t="shared" ref="Q10:Q15" si="2">$I10      +$K10      +$M10      +$O10</f>
        <v>1859733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-34.507600597518021</v>
      </c>
      <c r="T10" s="48">
        <f t="shared" ref="T10:T14" si="5">IF(($E10      =0),0,(($P10      /$E10      )*100))</f>
        <v>12.130434782608695</v>
      </c>
      <c r="U10" s="50">
        <f t="shared" ref="U10:U14" si="6">IF(($E10      =0),0,(($Q10      /$E10      )*100))</f>
        <v>80.857956521739126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188000</v>
      </c>
      <c r="I15" s="97">
        <f t="shared" si="7"/>
        <v>239083</v>
      </c>
      <c r="J15" s="96">
        <f t="shared" si="7"/>
        <v>91000</v>
      </c>
      <c r="K15" s="97">
        <f t="shared" si="7"/>
        <v>558207</v>
      </c>
      <c r="L15" s="96">
        <f t="shared" si="7"/>
        <v>0</v>
      </c>
      <c r="M15" s="97">
        <f t="shared" si="7"/>
        <v>641989</v>
      </c>
      <c r="N15" s="96">
        <f t="shared" si="7"/>
        <v>0</v>
      </c>
      <c r="O15" s="97">
        <f t="shared" si="7"/>
        <v>420454</v>
      </c>
      <c r="P15" s="96">
        <f t="shared" si="1"/>
        <v>279000</v>
      </c>
      <c r="Q15" s="97">
        <f t="shared" si="2"/>
        <v>1859733</v>
      </c>
      <c r="R15" s="52">
        <f t="shared" si="3"/>
        <v>0</v>
      </c>
      <c r="S15" s="53">
        <f t="shared" si="4"/>
        <v>-34.507600597518021</v>
      </c>
      <c r="T15" s="52">
        <f>IF((SUM($E9:$E13))=0,0,(P15/(SUM($E9:$E13))*100))</f>
        <v>12.130434782608695</v>
      </c>
      <c r="U15" s="54">
        <f>IF((SUM($E9:$E13))=0,0,(Q15/(SUM($E9:$E13))*100))</f>
        <v>80.857956521739126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4031000</v>
      </c>
      <c r="C19" s="92">
        <v>0</v>
      </c>
      <c r="D19" s="92"/>
      <c r="E19" s="92">
        <f t="shared" si="8"/>
        <v>4031000</v>
      </c>
      <c r="F19" s="93">
        <v>4031000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4031000</v>
      </c>
      <c r="C24" s="95">
        <f>SUM(C17:C23)</f>
        <v>0</v>
      </c>
      <c r="D24" s="95"/>
      <c r="E24" s="95">
        <f t="shared" si="8"/>
        <v>4031000</v>
      </c>
      <c r="F24" s="96">
        <f t="shared" ref="F24:O24" si="15">SUM(F17:F23)</f>
        <v>4031000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2341000</v>
      </c>
      <c r="C29" s="92">
        <v>0</v>
      </c>
      <c r="D29" s="92"/>
      <c r="E29" s="92">
        <f>$B29      +$C29      +$D29</f>
        <v>2341000</v>
      </c>
      <c r="F29" s="93">
        <v>2341000</v>
      </c>
      <c r="G29" s="94">
        <v>2341000</v>
      </c>
      <c r="H29" s="93"/>
      <c r="I29" s="94"/>
      <c r="J29" s="93"/>
      <c r="K29" s="94"/>
      <c r="L29" s="93"/>
      <c r="M29" s="94"/>
      <c r="N29" s="93"/>
      <c r="O29" s="94">
        <v>668</v>
      </c>
      <c r="P29" s="93">
        <f>$H29      +$J29      +$L29      +$N29</f>
        <v>0</v>
      </c>
      <c r="Q29" s="94">
        <f>$I29      +$K29      +$M29      +$O29</f>
        <v>668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2.8534814181973515E-2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2341000</v>
      </c>
      <c r="C30" s="95">
        <f>SUM(C26:C29)</f>
        <v>0</v>
      </c>
      <c r="D30" s="95"/>
      <c r="E30" s="95">
        <f>$B30      +$C30      +$D30</f>
        <v>2341000</v>
      </c>
      <c r="F30" s="96">
        <f t="shared" ref="F30:O30" si="16">SUM(F26:F29)</f>
        <v>2341000</v>
      </c>
      <c r="G30" s="97">
        <f t="shared" si="16"/>
        <v>2341000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668</v>
      </c>
      <c r="P30" s="96">
        <f>$H30      +$J30      +$L30      +$N30</f>
        <v>0</v>
      </c>
      <c r="Q30" s="97">
        <f>$I30      +$K30      +$M30      +$O30</f>
        <v>668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2.8534814181973515E-2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8180000</v>
      </c>
      <c r="C32" s="92">
        <v>0</v>
      </c>
      <c r="D32" s="92"/>
      <c r="E32" s="92">
        <f>$B32      +$C32      +$D32</f>
        <v>8180000</v>
      </c>
      <c r="F32" s="93">
        <v>8180000</v>
      </c>
      <c r="G32" s="94">
        <v>8180000</v>
      </c>
      <c r="H32" s="93">
        <v>1465000</v>
      </c>
      <c r="I32" s="94">
        <v>1464655</v>
      </c>
      <c r="J32" s="93">
        <v>2021000</v>
      </c>
      <c r="K32" s="94">
        <v>2020016</v>
      </c>
      <c r="L32" s="93">
        <v>2404000</v>
      </c>
      <c r="M32" s="94">
        <v>2404101</v>
      </c>
      <c r="N32" s="93">
        <v>1535000</v>
      </c>
      <c r="O32" s="94">
        <v>2337642</v>
      </c>
      <c r="P32" s="93">
        <f>$H32      +$J32      +$L32      +$N32</f>
        <v>7425000</v>
      </c>
      <c r="Q32" s="94">
        <f>$I32      +$K32      +$M32      +$O32</f>
        <v>8226414</v>
      </c>
      <c r="R32" s="48">
        <f>IF(($L32      =0),0,((($N32      -$L32      )/$L32      )*100))</f>
        <v>-36.148086522462563</v>
      </c>
      <c r="S32" s="49">
        <f>IF(($M32      =0),0,((($O32      -$M32      )/$M32      )*100))</f>
        <v>-2.7644013292286806</v>
      </c>
      <c r="T32" s="48">
        <f>IF(($E32      =0),0,(($P32      /$E32      )*100))</f>
        <v>90.770171149144247</v>
      </c>
      <c r="U32" s="50">
        <f>IF(($E32      =0),0,(($Q32      /$E32      )*100))</f>
        <v>100.56740831295843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8180000</v>
      </c>
      <c r="C33" s="95">
        <f>C32</f>
        <v>0</v>
      </c>
      <c r="D33" s="95"/>
      <c r="E33" s="95">
        <f>$B33      +$C33      +$D33</f>
        <v>8180000</v>
      </c>
      <c r="F33" s="96">
        <f t="shared" ref="F33:O33" si="17">F32</f>
        <v>8180000</v>
      </c>
      <c r="G33" s="97">
        <f t="shared" si="17"/>
        <v>8180000</v>
      </c>
      <c r="H33" s="96">
        <f t="shared" si="17"/>
        <v>1465000</v>
      </c>
      <c r="I33" s="97">
        <f t="shared" si="17"/>
        <v>1464655</v>
      </c>
      <c r="J33" s="96">
        <f t="shared" si="17"/>
        <v>2021000</v>
      </c>
      <c r="K33" s="97">
        <f t="shared" si="17"/>
        <v>2020016</v>
      </c>
      <c r="L33" s="96">
        <f t="shared" si="17"/>
        <v>2404000</v>
      </c>
      <c r="M33" s="97">
        <f t="shared" si="17"/>
        <v>2404101</v>
      </c>
      <c r="N33" s="96">
        <f t="shared" si="17"/>
        <v>1535000</v>
      </c>
      <c r="O33" s="97">
        <f t="shared" si="17"/>
        <v>2337642</v>
      </c>
      <c r="P33" s="96">
        <f>$H33      +$J33      +$L33      +$N33</f>
        <v>7425000</v>
      </c>
      <c r="Q33" s="97">
        <f>$I33      +$K33      +$M33      +$O33</f>
        <v>8226414</v>
      </c>
      <c r="R33" s="52">
        <f>IF(($L33      =0),0,((($N33      -$L33      )/$L33      )*100))</f>
        <v>-36.148086522462563</v>
      </c>
      <c r="S33" s="53">
        <f>IF(($M33      =0),0,((($O33      -$M33      )/$M33      )*100))</f>
        <v>-2.7644013292286806</v>
      </c>
      <c r="T33" s="52">
        <f>IF($E33   =0,0,($P33   /$E33   )*100)</f>
        <v>90.770171149144247</v>
      </c>
      <c r="U33" s="54">
        <f>IF($E33   =0,0,($Q33   /$E33   )*100)</f>
        <v>100.56740831295843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224645000</v>
      </c>
      <c r="C44" s="92">
        <v>-113505000</v>
      </c>
      <c r="D44" s="92"/>
      <c r="E44" s="92">
        <f t="shared" si="26"/>
        <v>111140000</v>
      </c>
      <c r="F44" s="93">
        <v>111140000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4898000</v>
      </c>
      <c r="W51" s="94">
        <v>0</v>
      </c>
    </row>
    <row r="52" spans="1:23" ht="12.95" customHeight="1" x14ac:dyDescent="0.2">
      <c r="A52" s="47" t="s">
        <v>75</v>
      </c>
      <c r="B52" s="92">
        <v>50000000</v>
      </c>
      <c r="C52" s="92">
        <v>-22000000</v>
      </c>
      <c r="D52" s="92"/>
      <c r="E52" s="92">
        <f t="shared" si="26"/>
        <v>28000000</v>
      </c>
      <c r="F52" s="93">
        <v>28000000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274645000</v>
      </c>
      <c r="C53" s="95">
        <f>SUM(C42:C52)</f>
        <v>-135505000</v>
      </c>
      <c r="D53" s="95"/>
      <c r="E53" s="95">
        <f t="shared" si="26"/>
        <v>139140000</v>
      </c>
      <c r="F53" s="96">
        <f t="shared" ref="F53:O53" si="33">SUM(F42:F52)</f>
        <v>139140000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4898000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291497000</v>
      </c>
      <c r="C67" s="104">
        <f>SUM(C9:C14,C17:C23,C26:C29,C32,C35:C39,C42:C52,C55:C58,C61:C65)</f>
        <v>-135505000</v>
      </c>
      <c r="D67" s="104"/>
      <c r="E67" s="104">
        <f t="shared" si="35"/>
        <v>155992000</v>
      </c>
      <c r="F67" s="105">
        <f t="shared" ref="F67:O67" si="43">SUM(F9:F14,F17:F23,F26:F29,F32,F35:F39,F42:F52,F55:F58,F61:F65)</f>
        <v>155992000</v>
      </c>
      <c r="G67" s="106">
        <f t="shared" si="43"/>
        <v>12821000</v>
      </c>
      <c r="H67" s="105">
        <f t="shared" si="43"/>
        <v>1653000</v>
      </c>
      <c r="I67" s="106">
        <f t="shared" si="43"/>
        <v>1703738</v>
      </c>
      <c r="J67" s="105">
        <f t="shared" si="43"/>
        <v>2112000</v>
      </c>
      <c r="K67" s="106">
        <f t="shared" si="43"/>
        <v>2578223</v>
      </c>
      <c r="L67" s="105">
        <f t="shared" si="43"/>
        <v>2404000</v>
      </c>
      <c r="M67" s="106">
        <f t="shared" si="43"/>
        <v>3046090</v>
      </c>
      <c r="N67" s="105">
        <f t="shared" si="43"/>
        <v>1535000</v>
      </c>
      <c r="O67" s="106">
        <f t="shared" si="43"/>
        <v>2758764</v>
      </c>
      <c r="P67" s="105">
        <f t="shared" si="36"/>
        <v>7704000</v>
      </c>
      <c r="Q67" s="106">
        <f t="shared" si="37"/>
        <v>10086815</v>
      </c>
      <c r="R67" s="61">
        <f t="shared" si="38"/>
        <v>-36.148086522462563</v>
      </c>
      <c r="S67" s="62">
        <f t="shared" si="39"/>
        <v>-9.4326168957581675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60.088916621168394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78.674167381639492</v>
      </c>
      <c r="V67" s="105">
        <f>SUM(V9:V14,V17:V23,V26:V29,V32,V35:V39,V42:V52,V55:V58,V61:V65)</f>
        <v>4898000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504052000</v>
      </c>
      <c r="C69" s="92">
        <v>-50000000</v>
      </c>
      <c r="D69" s="92"/>
      <c r="E69" s="92">
        <f>$B69      +$C69      +$D69</f>
        <v>454052000</v>
      </c>
      <c r="F69" s="93">
        <v>454052000</v>
      </c>
      <c r="G69" s="94">
        <v>454052000</v>
      </c>
      <c r="H69" s="93">
        <v>46744000</v>
      </c>
      <c r="I69" s="94">
        <v>47026411</v>
      </c>
      <c r="J69" s="93">
        <v>109025000</v>
      </c>
      <c r="K69" s="94">
        <v>109321764</v>
      </c>
      <c r="L69" s="93">
        <v>80269000</v>
      </c>
      <c r="M69" s="94">
        <v>80240763</v>
      </c>
      <c r="N69" s="93">
        <v>169410000</v>
      </c>
      <c r="O69" s="94">
        <v>148169800</v>
      </c>
      <c r="P69" s="93">
        <f>$H69      +$J69      +$L69      +$N69</f>
        <v>405448000</v>
      </c>
      <c r="Q69" s="94">
        <f>$I69      +$K69      +$M69      +$O69</f>
        <v>384758738</v>
      </c>
      <c r="R69" s="48">
        <f>IF(($L69      =0),0,((($N69      -$L69      )/$L69      )*100))</f>
        <v>111.05283484284094</v>
      </c>
      <c r="S69" s="49">
        <f>IF(($M69      =0),0,((($O69      -$M69      )/$M69      )*100))</f>
        <v>84.656519280605551</v>
      </c>
      <c r="T69" s="48">
        <f>IF(($E69      =0),0,(($P69      /$E69      )*100))</f>
        <v>89.295499193924925</v>
      </c>
      <c r="U69" s="50">
        <f>IF(($E69      =0),0,(($Q69      /$E69      )*100))</f>
        <v>84.738914926043719</v>
      </c>
      <c r="V69" s="93">
        <v>500000</v>
      </c>
      <c r="W69" s="94">
        <v>0</v>
      </c>
    </row>
    <row r="70" spans="1:23" ht="12.95" customHeight="1" x14ac:dyDescent="0.2">
      <c r="A70" s="56" t="s">
        <v>41</v>
      </c>
      <c r="B70" s="101">
        <f>B69</f>
        <v>504052000</v>
      </c>
      <c r="C70" s="101">
        <f>C69</f>
        <v>-50000000</v>
      </c>
      <c r="D70" s="101"/>
      <c r="E70" s="101">
        <f>$B70      +$C70      +$D70</f>
        <v>454052000</v>
      </c>
      <c r="F70" s="102">
        <f t="shared" ref="F70:O70" si="44">F69</f>
        <v>454052000</v>
      </c>
      <c r="G70" s="103">
        <f t="shared" si="44"/>
        <v>454052000</v>
      </c>
      <c r="H70" s="102">
        <f t="shared" si="44"/>
        <v>46744000</v>
      </c>
      <c r="I70" s="103">
        <f t="shared" si="44"/>
        <v>47026411</v>
      </c>
      <c r="J70" s="102">
        <f t="shared" si="44"/>
        <v>109025000</v>
      </c>
      <c r="K70" s="103">
        <f t="shared" si="44"/>
        <v>109321764</v>
      </c>
      <c r="L70" s="102">
        <f t="shared" si="44"/>
        <v>80269000</v>
      </c>
      <c r="M70" s="103">
        <f t="shared" si="44"/>
        <v>80240763</v>
      </c>
      <c r="N70" s="102">
        <f t="shared" si="44"/>
        <v>169410000</v>
      </c>
      <c r="O70" s="103">
        <f t="shared" si="44"/>
        <v>148169800</v>
      </c>
      <c r="P70" s="102">
        <f>$H70      +$J70      +$L70      +$N70</f>
        <v>405448000</v>
      </c>
      <c r="Q70" s="103">
        <f>$I70      +$K70      +$M70      +$O70</f>
        <v>384758738</v>
      </c>
      <c r="R70" s="57">
        <f>IF(($L70      =0),0,((($N70      -$L70      )/$L70      )*100))</f>
        <v>111.05283484284094</v>
      </c>
      <c r="S70" s="58">
        <f>IF(($M70      =0),0,((($O70      -$M70      )/$M70      )*100))</f>
        <v>84.656519280605551</v>
      </c>
      <c r="T70" s="57">
        <f>IF($E70   =0,0,($P70   /$E70   )*100)</f>
        <v>89.295499193924925</v>
      </c>
      <c r="U70" s="59">
        <f>IF($E70   =0,0,($Q70   /$E70 )*100)</f>
        <v>84.738914926043719</v>
      </c>
      <c r="V70" s="102">
        <f>V69</f>
        <v>500000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504052000</v>
      </c>
      <c r="C71" s="104">
        <f>C69</f>
        <v>-50000000</v>
      </c>
      <c r="D71" s="104"/>
      <c r="E71" s="104">
        <f>$B71      +$C71      +$D71</f>
        <v>454052000</v>
      </c>
      <c r="F71" s="105">
        <f t="shared" ref="F71:O71" si="45">F69</f>
        <v>454052000</v>
      </c>
      <c r="G71" s="106">
        <f t="shared" si="45"/>
        <v>454052000</v>
      </c>
      <c r="H71" s="105">
        <f t="shared" si="45"/>
        <v>46744000</v>
      </c>
      <c r="I71" s="106">
        <f t="shared" si="45"/>
        <v>47026411</v>
      </c>
      <c r="J71" s="105">
        <f t="shared" si="45"/>
        <v>109025000</v>
      </c>
      <c r="K71" s="106">
        <f t="shared" si="45"/>
        <v>109321764</v>
      </c>
      <c r="L71" s="105">
        <f t="shared" si="45"/>
        <v>80269000</v>
      </c>
      <c r="M71" s="106">
        <f t="shared" si="45"/>
        <v>80240763</v>
      </c>
      <c r="N71" s="105">
        <f t="shared" si="45"/>
        <v>169410000</v>
      </c>
      <c r="O71" s="106">
        <f t="shared" si="45"/>
        <v>148169800</v>
      </c>
      <c r="P71" s="105">
        <f>$H71      +$J71      +$L71      +$N71</f>
        <v>405448000</v>
      </c>
      <c r="Q71" s="106">
        <f>$I71      +$K71      +$M71      +$O71</f>
        <v>384758738</v>
      </c>
      <c r="R71" s="61">
        <f>IF(($L71      =0),0,((($N71      -$L71      )/$L71      )*100))</f>
        <v>111.05283484284094</v>
      </c>
      <c r="S71" s="62">
        <f>IF(($M71      =0),0,((($O71      -$M71      )/$M71      )*100))</f>
        <v>84.656519280605551</v>
      </c>
      <c r="T71" s="61">
        <f>IF($E71   =0,0,($P71   /$E71   )*100)</f>
        <v>89.295499193924925</v>
      </c>
      <c r="U71" s="65">
        <f>IF($E71   =0,0,($Q71   /$E71   )*100)</f>
        <v>84.738914926043719</v>
      </c>
      <c r="V71" s="105">
        <f>V69</f>
        <v>500000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795549000</v>
      </c>
      <c r="C72" s="104">
        <f>SUM(C9:C14,C17:C23,C26:C29,C32,C35:C39,C42:C52,C55:C58,C61:C65,C69)</f>
        <v>-185505000</v>
      </c>
      <c r="D72" s="104"/>
      <c r="E72" s="104">
        <f>$B72      +$C72      +$D72</f>
        <v>610044000</v>
      </c>
      <c r="F72" s="105">
        <f t="shared" ref="F72:O72" si="46">SUM(F9:F14,F17:F23,F26:F29,F32,F35:F39,F42:F52,F55:F58,F61:F65,F69)</f>
        <v>610044000</v>
      </c>
      <c r="G72" s="106">
        <f t="shared" si="46"/>
        <v>466873000</v>
      </c>
      <c r="H72" s="105">
        <f t="shared" si="46"/>
        <v>48397000</v>
      </c>
      <c r="I72" s="106">
        <f t="shared" si="46"/>
        <v>48730149</v>
      </c>
      <c r="J72" s="105">
        <f t="shared" si="46"/>
        <v>111137000</v>
      </c>
      <c r="K72" s="106">
        <f t="shared" si="46"/>
        <v>111899987</v>
      </c>
      <c r="L72" s="105">
        <f t="shared" si="46"/>
        <v>82673000</v>
      </c>
      <c r="M72" s="106">
        <f t="shared" si="46"/>
        <v>83286853</v>
      </c>
      <c r="N72" s="105">
        <f t="shared" si="46"/>
        <v>170945000</v>
      </c>
      <c r="O72" s="106">
        <f t="shared" si="46"/>
        <v>150928564</v>
      </c>
      <c r="P72" s="105">
        <f>$H72      +$J72      +$L72      +$N72</f>
        <v>413152000</v>
      </c>
      <c r="Q72" s="106">
        <f>$I72      +$K72      +$M72      +$O72</f>
        <v>394845553</v>
      </c>
      <c r="R72" s="61">
        <f>IF(($L72      =0),0,((($N72      -$L72      )/$L72      )*100))</f>
        <v>106.77246501276112</v>
      </c>
      <c r="S72" s="62">
        <f>IF(($M72      =0),0,((($O72      -$M72      )/$M72      )*100))</f>
        <v>81.215352199704313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88.493444684100382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84.572368288592401</v>
      </c>
      <c r="V72" s="105">
        <f>SUM(V9:V14,V17:V23,V26:V29,V32,V35:V39,V42:V52,V55:V58,V61:V65,V69)</f>
        <v>5398000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ZVwtlgiRY6BaWo9cgtKYgwGOuM10g2OosinjrI57nweKgJh6heVNR6Hjeg7lViCtMGNMiMhcfxxvTSTc/Sqpw==" saltValue="Lh8+nvh1S7+Vf2ZpD8AgI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2200000</v>
      </c>
      <c r="C10" s="92">
        <v>0</v>
      </c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387000</v>
      </c>
      <c r="I10" s="94"/>
      <c r="J10" s="93">
        <v>396000</v>
      </c>
      <c r="K10" s="94"/>
      <c r="L10" s="93">
        <v>135000</v>
      </c>
      <c r="M10" s="94"/>
      <c r="N10" s="93">
        <v>776000</v>
      </c>
      <c r="O10" s="94"/>
      <c r="P10" s="93">
        <f t="shared" ref="P10:P15" si="1">$H10      +$J10      +$L10      +$N10</f>
        <v>1694000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474.81481481481484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77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2200000</v>
      </c>
      <c r="C15" s="95">
        <f>SUM(C9:C14)</f>
        <v>0</v>
      </c>
      <c r="D15" s="95"/>
      <c r="E15" s="95">
        <f t="shared" si="0"/>
        <v>2200000</v>
      </c>
      <c r="F15" s="96">
        <f t="shared" ref="F15:O15" si="7">SUM(F9:F14)</f>
        <v>2200000</v>
      </c>
      <c r="G15" s="97">
        <f t="shared" si="7"/>
        <v>2200000</v>
      </c>
      <c r="H15" s="96">
        <f t="shared" si="7"/>
        <v>387000</v>
      </c>
      <c r="I15" s="97">
        <f t="shared" si="7"/>
        <v>0</v>
      </c>
      <c r="J15" s="96">
        <f t="shared" si="7"/>
        <v>396000</v>
      </c>
      <c r="K15" s="97">
        <f t="shared" si="7"/>
        <v>0</v>
      </c>
      <c r="L15" s="96">
        <f t="shared" si="7"/>
        <v>135000</v>
      </c>
      <c r="M15" s="97">
        <f t="shared" si="7"/>
        <v>0</v>
      </c>
      <c r="N15" s="96">
        <f t="shared" si="7"/>
        <v>776000</v>
      </c>
      <c r="O15" s="97">
        <f t="shared" si="7"/>
        <v>0</v>
      </c>
      <c r="P15" s="96">
        <f t="shared" si="1"/>
        <v>1694000</v>
      </c>
      <c r="Q15" s="97">
        <f t="shared" si="2"/>
        <v>0</v>
      </c>
      <c r="R15" s="52">
        <f t="shared" si="3"/>
        <v>474.81481481481484</v>
      </c>
      <c r="S15" s="53">
        <f t="shared" si="4"/>
        <v>0</v>
      </c>
      <c r="T15" s="52">
        <f>IF((SUM($E9:$E13))=0,0,(P15/(SUM($E9:$E13))*100))</f>
        <v>77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3851000</v>
      </c>
      <c r="C32" s="92">
        <v>0</v>
      </c>
      <c r="D32" s="92"/>
      <c r="E32" s="92">
        <f>$B32      +$C32      +$D32</f>
        <v>3851000</v>
      </c>
      <c r="F32" s="93">
        <v>3851000</v>
      </c>
      <c r="G32" s="94">
        <v>3851000</v>
      </c>
      <c r="H32" s="93"/>
      <c r="I32" s="94"/>
      <c r="J32" s="93">
        <v>2266000</v>
      </c>
      <c r="K32" s="94"/>
      <c r="L32" s="93">
        <v>684000</v>
      </c>
      <c r="M32" s="94"/>
      <c r="N32" s="93">
        <v>901000</v>
      </c>
      <c r="O32" s="94"/>
      <c r="P32" s="93">
        <f>$H32      +$J32      +$L32      +$N32</f>
        <v>3851000</v>
      </c>
      <c r="Q32" s="94">
        <f>$I32      +$K32      +$M32      +$O32</f>
        <v>0</v>
      </c>
      <c r="R32" s="48">
        <f>IF(($L32      =0),0,((($N32      -$L32      )/$L32      )*100))</f>
        <v>31.725146198830412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3851000</v>
      </c>
      <c r="C33" s="95">
        <f>C32</f>
        <v>0</v>
      </c>
      <c r="D33" s="95"/>
      <c r="E33" s="95">
        <f>$B33      +$C33      +$D33</f>
        <v>3851000</v>
      </c>
      <c r="F33" s="96">
        <f t="shared" ref="F33:O33" si="17">F32</f>
        <v>3851000</v>
      </c>
      <c r="G33" s="97">
        <f t="shared" si="17"/>
        <v>3851000</v>
      </c>
      <c r="H33" s="96">
        <f t="shared" si="17"/>
        <v>0</v>
      </c>
      <c r="I33" s="97">
        <f t="shared" si="17"/>
        <v>0</v>
      </c>
      <c r="J33" s="96">
        <f t="shared" si="17"/>
        <v>2266000</v>
      </c>
      <c r="K33" s="97">
        <f t="shared" si="17"/>
        <v>0</v>
      </c>
      <c r="L33" s="96">
        <f t="shared" si="17"/>
        <v>684000</v>
      </c>
      <c r="M33" s="97">
        <f t="shared" si="17"/>
        <v>0</v>
      </c>
      <c r="N33" s="96">
        <f t="shared" si="17"/>
        <v>901000</v>
      </c>
      <c r="O33" s="97">
        <f t="shared" si="17"/>
        <v>0</v>
      </c>
      <c r="P33" s="96">
        <f>$H33      +$J33      +$L33      +$N33</f>
        <v>3851000</v>
      </c>
      <c r="Q33" s="97">
        <f>$I33      +$K33      +$M33      +$O33</f>
        <v>0</v>
      </c>
      <c r="R33" s="52">
        <f>IF(($L33      =0),0,((($N33      -$L33      )/$L33      )*100))</f>
        <v>31.725146198830412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18000000</v>
      </c>
      <c r="C35" s="92">
        <v>9200000</v>
      </c>
      <c r="D35" s="92"/>
      <c r="E35" s="92">
        <f t="shared" ref="E35:E40" si="18">$B35      +$C35      +$D35</f>
        <v>27200000</v>
      </c>
      <c r="F35" s="93">
        <v>27200000</v>
      </c>
      <c r="G35" s="94">
        <v>27200000</v>
      </c>
      <c r="H35" s="93"/>
      <c r="I35" s="94"/>
      <c r="J35" s="93">
        <v>4218000</v>
      </c>
      <c r="K35" s="94"/>
      <c r="L35" s="93">
        <v>3709000</v>
      </c>
      <c r="M35" s="94"/>
      <c r="N35" s="93">
        <v>8519000</v>
      </c>
      <c r="O35" s="94"/>
      <c r="P35" s="93">
        <f t="shared" ref="P35:P40" si="19">$H35      +$J35      +$L35      +$N35</f>
        <v>16446000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129.68455109193852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60.463235294117645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17061000</v>
      </c>
      <c r="C36" s="92">
        <v>0</v>
      </c>
      <c r="D36" s="92"/>
      <c r="E36" s="92">
        <f t="shared" si="18"/>
        <v>17061000</v>
      </c>
      <c r="F36" s="93">
        <v>17061000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35061000</v>
      </c>
      <c r="C40" s="95">
        <f>SUM(C35:C39)</f>
        <v>9200000</v>
      </c>
      <c r="D40" s="95"/>
      <c r="E40" s="95">
        <f t="shared" si="18"/>
        <v>44261000</v>
      </c>
      <c r="F40" s="96">
        <f t="shared" ref="F40:O40" si="25">SUM(F35:F39)</f>
        <v>44261000</v>
      </c>
      <c r="G40" s="97">
        <f t="shared" si="25"/>
        <v>27200000</v>
      </c>
      <c r="H40" s="96">
        <f t="shared" si="25"/>
        <v>0</v>
      </c>
      <c r="I40" s="97">
        <f t="shared" si="25"/>
        <v>0</v>
      </c>
      <c r="J40" s="96">
        <f t="shared" si="25"/>
        <v>4218000</v>
      </c>
      <c r="K40" s="97">
        <f t="shared" si="25"/>
        <v>0</v>
      </c>
      <c r="L40" s="96">
        <f t="shared" si="25"/>
        <v>3709000</v>
      </c>
      <c r="M40" s="97">
        <f t="shared" si="25"/>
        <v>0</v>
      </c>
      <c r="N40" s="96">
        <f t="shared" si="25"/>
        <v>8519000</v>
      </c>
      <c r="O40" s="97">
        <f t="shared" si="25"/>
        <v>0</v>
      </c>
      <c r="P40" s="96">
        <f t="shared" si="19"/>
        <v>16446000</v>
      </c>
      <c r="Q40" s="97">
        <f t="shared" si="20"/>
        <v>0</v>
      </c>
      <c r="R40" s="52">
        <f t="shared" si="21"/>
        <v>129.68455109193852</v>
      </c>
      <c r="S40" s="53">
        <f t="shared" si="22"/>
        <v>0</v>
      </c>
      <c r="T40" s="52">
        <f>IF((+$E35+$E38) =0,0,(P40   /(+$E35+$E38) )*100)</f>
        <v>60.463235294117645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41112000</v>
      </c>
      <c r="C67" s="104">
        <f>SUM(C9:C14,C17:C23,C26:C29,C32,C35:C39,C42:C52,C55:C58,C61:C65)</f>
        <v>9200000</v>
      </c>
      <c r="D67" s="104"/>
      <c r="E67" s="104">
        <f t="shared" si="35"/>
        <v>50312000</v>
      </c>
      <c r="F67" s="105">
        <f t="shared" ref="F67:O67" si="43">SUM(F9:F14,F17:F23,F26:F29,F32,F35:F39,F42:F52,F55:F58,F61:F65)</f>
        <v>50312000</v>
      </c>
      <c r="G67" s="106">
        <f t="shared" si="43"/>
        <v>33251000</v>
      </c>
      <c r="H67" s="105">
        <f t="shared" si="43"/>
        <v>387000</v>
      </c>
      <c r="I67" s="106">
        <f t="shared" si="43"/>
        <v>0</v>
      </c>
      <c r="J67" s="105">
        <f t="shared" si="43"/>
        <v>6880000</v>
      </c>
      <c r="K67" s="106">
        <f t="shared" si="43"/>
        <v>0</v>
      </c>
      <c r="L67" s="105">
        <f t="shared" si="43"/>
        <v>4528000</v>
      </c>
      <c r="M67" s="106">
        <f t="shared" si="43"/>
        <v>0</v>
      </c>
      <c r="N67" s="105">
        <f t="shared" si="43"/>
        <v>10196000</v>
      </c>
      <c r="O67" s="106">
        <f t="shared" si="43"/>
        <v>0</v>
      </c>
      <c r="P67" s="105">
        <f t="shared" si="36"/>
        <v>21991000</v>
      </c>
      <c r="Q67" s="106">
        <f t="shared" si="37"/>
        <v>0</v>
      </c>
      <c r="R67" s="61">
        <f t="shared" si="38"/>
        <v>125.17667844522968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66.136356801299215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64105000</v>
      </c>
      <c r="C69" s="92">
        <v>0</v>
      </c>
      <c r="D69" s="92"/>
      <c r="E69" s="92">
        <f>$B69      +$C69      +$D69</f>
        <v>64105000</v>
      </c>
      <c r="F69" s="93">
        <v>64105000</v>
      </c>
      <c r="G69" s="94">
        <v>64105000</v>
      </c>
      <c r="H69" s="93">
        <v>25040000</v>
      </c>
      <c r="I69" s="94"/>
      <c r="J69" s="93">
        <v>6963000</v>
      </c>
      <c r="K69" s="94"/>
      <c r="L69" s="93">
        <v>6910000</v>
      </c>
      <c r="M69" s="94"/>
      <c r="N69" s="93">
        <v>14921000</v>
      </c>
      <c r="O69" s="94"/>
      <c r="P69" s="93">
        <f>$H69      +$J69      +$L69      +$N69</f>
        <v>53834000</v>
      </c>
      <c r="Q69" s="94">
        <f>$I69      +$K69      +$M69      +$O69</f>
        <v>0</v>
      </c>
      <c r="R69" s="48">
        <f>IF(($L69      =0),0,((($N69      -$L69      )/$L69      )*100))</f>
        <v>115.93342981186684</v>
      </c>
      <c r="S69" s="49">
        <f>IF(($M69      =0),0,((($O69      -$M69      )/$M69      )*100))</f>
        <v>0</v>
      </c>
      <c r="T69" s="48">
        <f>IF(($E69      =0),0,(($P69      /$E69      )*100))</f>
        <v>83.97784884174402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64105000</v>
      </c>
      <c r="C70" s="101">
        <f>C69</f>
        <v>0</v>
      </c>
      <c r="D70" s="101"/>
      <c r="E70" s="101">
        <f>$B70      +$C70      +$D70</f>
        <v>64105000</v>
      </c>
      <c r="F70" s="102">
        <f t="shared" ref="F70:O70" si="44">F69</f>
        <v>64105000</v>
      </c>
      <c r="G70" s="103">
        <f t="shared" si="44"/>
        <v>64105000</v>
      </c>
      <c r="H70" s="102">
        <f t="shared" si="44"/>
        <v>25040000</v>
      </c>
      <c r="I70" s="103">
        <f t="shared" si="44"/>
        <v>0</v>
      </c>
      <c r="J70" s="102">
        <f t="shared" si="44"/>
        <v>6963000</v>
      </c>
      <c r="K70" s="103">
        <f t="shared" si="44"/>
        <v>0</v>
      </c>
      <c r="L70" s="102">
        <f t="shared" si="44"/>
        <v>6910000</v>
      </c>
      <c r="M70" s="103">
        <f t="shared" si="44"/>
        <v>0</v>
      </c>
      <c r="N70" s="102">
        <f t="shared" si="44"/>
        <v>14921000</v>
      </c>
      <c r="O70" s="103">
        <f t="shared" si="44"/>
        <v>0</v>
      </c>
      <c r="P70" s="102">
        <f>$H70      +$J70      +$L70      +$N70</f>
        <v>53834000</v>
      </c>
      <c r="Q70" s="103">
        <f>$I70      +$K70      +$M70      +$O70</f>
        <v>0</v>
      </c>
      <c r="R70" s="57">
        <f>IF(($L70      =0),0,((($N70      -$L70      )/$L70      )*100))</f>
        <v>115.93342981186684</v>
      </c>
      <c r="S70" s="58">
        <f>IF(($M70      =0),0,((($O70      -$M70      )/$M70      )*100))</f>
        <v>0</v>
      </c>
      <c r="T70" s="57">
        <f>IF($E70   =0,0,($P70   /$E70   )*100)</f>
        <v>83.97784884174402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64105000</v>
      </c>
      <c r="C71" s="104">
        <f>C69</f>
        <v>0</v>
      </c>
      <c r="D71" s="104"/>
      <c r="E71" s="104">
        <f>$B71      +$C71      +$D71</f>
        <v>64105000</v>
      </c>
      <c r="F71" s="105">
        <f t="shared" ref="F71:O71" si="45">F69</f>
        <v>64105000</v>
      </c>
      <c r="G71" s="106">
        <f t="shared" si="45"/>
        <v>64105000</v>
      </c>
      <c r="H71" s="105">
        <f t="shared" si="45"/>
        <v>25040000</v>
      </c>
      <c r="I71" s="106">
        <f t="shared" si="45"/>
        <v>0</v>
      </c>
      <c r="J71" s="105">
        <f t="shared" si="45"/>
        <v>6963000</v>
      </c>
      <c r="K71" s="106">
        <f t="shared" si="45"/>
        <v>0</v>
      </c>
      <c r="L71" s="105">
        <f t="shared" si="45"/>
        <v>6910000</v>
      </c>
      <c r="M71" s="106">
        <f t="shared" si="45"/>
        <v>0</v>
      </c>
      <c r="N71" s="105">
        <f t="shared" si="45"/>
        <v>14921000</v>
      </c>
      <c r="O71" s="106">
        <f t="shared" si="45"/>
        <v>0</v>
      </c>
      <c r="P71" s="105">
        <f>$H71      +$J71      +$L71      +$N71</f>
        <v>53834000</v>
      </c>
      <c r="Q71" s="106">
        <f>$I71      +$K71      +$M71      +$O71</f>
        <v>0</v>
      </c>
      <c r="R71" s="61">
        <f>IF(($L71      =0),0,((($N71      -$L71      )/$L71      )*100))</f>
        <v>115.93342981186684</v>
      </c>
      <c r="S71" s="62">
        <f>IF(($M71      =0),0,((($O71      -$M71      )/$M71      )*100))</f>
        <v>0</v>
      </c>
      <c r="T71" s="61">
        <f>IF($E71   =0,0,($P71   /$E71   )*100)</f>
        <v>83.97784884174402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105217000</v>
      </c>
      <c r="C72" s="104">
        <f>SUM(C9:C14,C17:C23,C26:C29,C32,C35:C39,C42:C52,C55:C58,C61:C65,C69)</f>
        <v>9200000</v>
      </c>
      <c r="D72" s="104"/>
      <c r="E72" s="104">
        <f>$B72      +$C72      +$D72</f>
        <v>114417000</v>
      </c>
      <c r="F72" s="105">
        <f t="shared" ref="F72:O72" si="46">SUM(F9:F14,F17:F23,F26:F29,F32,F35:F39,F42:F52,F55:F58,F61:F65,F69)</f>
        <v>114417000</v>
      </c>
      <c r="G72" s="106">
        <f t="shared" si="46"/>
        <v>97356000</v>
      </c>
      <c r="H72" s="105">
        <f t="shared" si="46"/>
        <v>25427000</v>
      </c>
      <c r="I72" s="106">
        <f t="shared" si="46"/>
        <v>0</v>
      </c>
      <c r="J72" s="105">
        <f t="shared" si="46"/>
        <v>13843000</v>
      </c>
      <c r="K72" s="106">
        <f t="shared" si="46"/>
        <v>0</v>
      </c>
      <c r="L72" s="105">
        <f t="shared" si="46"/>
        <v>11438000</v>
      </c>
      <c r="M72" s="106">
        <f t="shared" si="46"/>
        <v>0</v>
      </c>
      <c r="N72" s="105">
        <f t="shared" si="46"/>
        <v>25117000</v>
      </c>
      <c r="O72" s="106">
        <f t="shared" si="46"/>
        <v>0</v>
      </c>
      <c r="P72" s="105">
        <f>$H72      +$J72      +$L72      +$N72</f>
        <v>75825000</v>
      </c>
      <c r="Q72" s="106">
        <f>$I72      +$K72      +$M72      +$O72</f>
        <v>0</v>
      </c>
      <c r="R72" s="61">
        <f>IF(($L72      =0),0,((($N72      -$L72      )/$L72      )*100))</f>
        <v>119.59258611645393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77.884259829902618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epa6w9aJqpaY+uc1/JO8ATdXZ1CGDVQN/BnBx5xY8G6NehM1c1rX6BoTWYyos5Xw95afARDYXjJ9qlvpGMSqZw==" saltValue="LYoORAzPAao+66jmx9Abn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2000000</v>
      </c>
      <c r="C10" s="92">
        <v>0</v>
      </c>
      <c r="D10" s="92"/>
      <c r="E10" s="92">
        <f t="shared" ref="E10:E15" si="0">$B10      +$C10      +$D10</f>
        <v>2000000</v>
      </c>
      <c r="F10" s="93">
        <v>2000000</v>
      </c>
      <c r="G10" s="94">
        <v>2000000</v>
      </c>
      <c r="H10" s="93">
        <v>126000</v>
      </c>
      <c r="I10" s="94">
        <v>125000</v>
      </c>
      <c r="J10" s="93">
        <v>578000</v>
      </c>
      <c r="K10" s="94">
        <v>577025</v>
      </c>
      <c r="L10" s="93">
        <v>678000</v>
      </c>
      <c r="M10" s="94">
        <v>681951</v>
      </c>
      <c r="N10" s="93">
        <v>618000</v>
      </c>
      <c r="O10" s="94">
        <v>616025</v>
      </c>
      <c r="P10" s="93">
        <f t="shared" ref="P10:P15" si="1">$H10      +$J10      +$L10      +$N10</f>
        <v>2000000</v>
      </c>
      <c r="Q10" s="94">
        <f t="shared" ref="Q10:Q15" si="2">$I10      +$K10      +$M10      +$O10</f>
        <v>2000001</v>
      </c>
      <c r="R10" s="48">
        <f t="shared" ref="R10:R15" si="3">IF(($L10      =0),0,((($N10      -$L10      )/$L10      )*100))</f>
        <v>-8.8495575221238933</v>
      </c>
      <c r="S10" s="49">
        <f t="shared" ref="S10:S15" si="4">IF(($M10      =0),0,((($O10      -$M10      )/$M10      )*100))</f>
        <v>-9.6672634837400331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100.00005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2000000</v>
      </c>
      <c r="C15" s="95">
        <f>SUM(C9:C14)</f>
        <v>0</v>
      </c>
      <c r="D15" s="95"/>
      <c r="E15" s="95">
        <f t="shared" si="0"/>
        <v>2000000</v>
      </c>
      <c r="F15" s="96">
        <f t="shared" ref="F15:O15" si="7">SUM(F9:F14)</f>
        <v>2000000</v>
      </c>
      <c r="G15" s="97">
        <f t="shared" si="7"/>
        <v>2000000</v>
      </c>
      <c r="H15" s="96">
        <f t="shared" si="7"/>
        <v>126000</v>
      </c>
      <c r="I15" s="97">
        <f t="shared" si="7"/>
        <v>125000</v>
      </c>
      <c r="J15" s="96">
        <f t="shared" si="7"/>
        <v>578000</v>
      </c>
      <c r="K15" s="97">
        <f t="shared" si="7"/>
        <v>577025</v>
      </c>
      <c r="L15" s="96">
        <f t="shared" si="7"/>
        <v>678000</v>
      </c>
      <c r="M15" s="97">
        <f t="shared" si="7"/>
        <v>681951</v>
      </c>
      <c r="N15" s="96">
        <f t="shared" si="7"/>
        <v>618000</v>
      </c>
      <c r="O15" s="97">
        <f t="shared" si="7"/>
        <v>616025</v>
      </c>
      <c r="P15" s="96">
        <f t="shared" si="1"/>
        <v>2000000</v>
      </c>
      <c r="Q15" s="97">
        <f t="shared" si="2"/>
        <v>2000001</v>
      </c>
      <c r="R15" s="52">
        <f t="shared" si="3"/>
        <v>-8.8495575221238933</v>
      </c>
      <c r="S15" s="53">
        <f t="shared" si="4"/>
        <v>-9.6672634837400331</v>
      </c>
      <c r="T15" s="52">
        <f>IF((SUM($E9:$E13))=0,0,(P15/(SUM($E9:$E13))*100))</f>
        <v>100</v>
      </c>
      <c r="U15" s="54">
        <f>IF((SUM($E9:$E13))=0,0,(Q15/(SUM($E9:$E13))*100))</f>
        <v>100.00005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1918000</v>
      </c>
      <c r="C32" s="92">
        <v>0</v>
      </c>
      <c r="D32" s="92"/>
      <c r="E32" s="92">
        <f>$B32      +$C32      +$D32</f>
        <v>1918000</v>
      </c>
      <c r="F32" s="93">
        <v>1918000</v>
      </c>
      <c r="G32" s="94">
        <v>1918000</v>
      </c>
      <c r="H32" s="93">
        <v>1029000</v>
      </c>
      <c r="I32" s="94"/>
      <c r="J32" s="93">
        <v>591000</v>
      </c>
      <c r="K32" s="94">
        <v>997230</v>
      </c>
      <c r="L32" s="93">
        <v>93000</v>
      </c>
      <c r="M32" s="94">
        <v>612362</v>
      </c>
      <c r="N32" s="93">
        <v>205000</v>
      </c>
      <c r="O32" s="94">
        <v>308407</v>
      </c>
      <c r="P32" s="93">
        <f>$H32      +$J32      +$L32      +$N32</f>
        <v>1918000</v>
      </c>
      <c r="Q32" s="94">
        <f>$I32      +$K32      +$M32      +$O32</f>
        <v>1917999</v>
      </c>
      <c r="R32" s="48">
        <f>IF(($L32      =0),0,((($N32      -$L32      )/$L32      )*100))</f>
        <v>120.43010752688173</v>
      </c>
      <c r="S32" s="49">
        <f>IF(($M32      =0),0,((($O32      -$M32      )/$M32      )*100))</f>
        <v>-49.636489527436382</v>
      </c>
      <c r="T32" s="48">
        <f>IF(($E32      =0),0,(($P32      /$E32      )*100))</f>
        <v>100</v>
      </c>
      <c r="U32" s="50">
        <f>IF(($E32      =0),0,(($Q32      /$E32      )*100))</f>
        <v>99.99994786235662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1918000</v>
      </c>
      <c r="C33" s="95">
        <f>C32</f>
        <v>0</v>
      </c>
      <c r="D33" s="95"/>
      <c r="E33" s="95">
        <f>$B33      +$C33      +$D33</f>
        <v>1918000</v>
      </c>
      <c r="F33" s="96">
        <f t="shared" ref="F33:O33" si="17">F32</f>
        <v>1918000</v>
      </c>
      <c r="G33" s="97">
        <f t="shared" si="17"/>
        <v>1918000</v>
      </c>
      <c r="H33" s="96">
        <f t="shared" si="17"/>
        <v>1029000</v>
      </c>
      <c r="I33" s="97">
        <f t="shared" si="17"/>
        <v>0</v>
      </c>
      <c r="J33" s="96">
        <f t="shared" si="17"/>
        <v>591000</v>
      </c>
      <c r="K33" s="97">
        <f t="shared" si="17"/>
        <v>997230</v>
      </c>
      <c r="L33" s="96">
        <f t="shared" si="17"/>
        <v>93000</v>
      </c>
      <c r="M33" s="97">
        <f t="shared" si="17"/>
        <v>612362</v>
      </c>
      <c r="N33" s="96">
        <f t="shared" si="17"/>
        <v>205000</v>
      </c>
      <c r="O33" s="97">
        <f t="shared" si="17"/>
        <v>308407</v>
      </c>
      <c r="P33" s="96">
        <f>$H33      +$J33      +$L33      +$N33</f>
        <v>1918000</v>
      </c>
      <c r="Q33" s="97">
        <f>$I33      +$K33      +$M33      +$O33</f>
        <v>1917999</v>
      </c>
      <c r="R33" s="52">
        <f>IF(($L33      =0),0,((($N33      -$L33      )/$L33      )*100))</f>
        <v>120.43010752688173</v>
      </c>
      <c r="S33" s="53">
        <f>IF(($M33      =0),0,((($O33      -$M33      )/$M33      )*100))</f>
        <v>-49.636489527436382</v>
      </c>
      <c r="T33" s="52">
        <f>IF($E33   =0,0,($P33   /$E33   )*100)</f>
        <v>100</v>
      </c>
      <c r="U33" s="54">
        <f>IF($E33   =0,0,($Q33   /$E33   )*100)</f>
        <v>99.99994786235662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10000000</v>
      </c>
      <c r="C35" s="92">
        <v>1170000</v>
      </c>
      <c r="D35" s="92"/>
      <c r="E35" s="92">
        <f t="shared" ref="E35:E40" si="18">$B35      +$C35      +$D35</f>
        <v>11170000</v>
      </c>
      <c r="F35" s="93">
        <v>11170000</v>
      </c>
      <c r="G35" s="94">
        <v>11170000</v>
      </c>
      <c r="H35" s="93"/>
      <c r="I35" s="94">
        <v>1522902</v>
      </c>
      <c r="J35" s="93">
        <v>513000</v>
      </c>
      <c r="K35" s="94">
        <v>495000</v>
      </c>
      <c r="L35" s="93">
        <v>6488000</v>
      </c>
      <c r="M35" s="94">
        <v>5638492</v>
      </c>
      <c r="N35" s="93">
        <v>1533000</v>
      </c>
      <c r="O35" s="94">
        <v>3513607</v>
      </c>
      <c r="P35" s="93">
        <f t="shared" ref="P35:P40" si="19">$H35      +$J35      +$L35      +$N35</f>
        <v>8534000</v>
      </c>
      <c r="Q35" s="94">
        <f t="shared" ref="Q35:Q40" si="20">$I35      +$K35      +$M35      +$O35</f>
        <v>11170001</v>
      </c>
      <c r="R35" s="48">
        <f t="shared" ref="R35:R40" si="21">IF(($L35      =0),0,((($N35      -$L35      )/$L35      )*100))</f>
        <v>-76.371763255240438</v>
      </c>
      <c r="S35" s="49">
        <f t="shared" ref="S35:S40" si="22">IF(($M35      =0),0,((($O35      -$M35      )/$M35      )*100))</f>
        <v>-37.685342109202246</v>
      </c>
      <c r="T35" s="48">
        <f t="shared" ref="T35:T39" si="23">IF(($E35      =0),0,(($P35      /$E35      )*100))</f>
        <v>76.401074306177264</v>
      </c>
      <c r="U35" s="50">
        <f t="shared" ref="U35:U39" si="24">IF(($E35      =0),0,(($Q35      /$E35      )*100))</f>
        <v>100.00000895255148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9874000</v>
      </c>
      <c r="C36" s="92">
        <v>0</v>
      </c>
      <c r="D36" s="92"/>
      <c r="E36" s="92">
        <f t="shared" si="18"/>
        <v>9874000</v>
      </c>
      <c r="F36" s="93">
        <v>9874000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>
        <v>-869565</v>
      </c>
      <c r="J38" s="93">
        <v>80000</v>
      </c>
      <c r="K38" s="94">
        <v>4347824</v>
      </c>
      <c r="L38" s="93"/>
      <c r="M38" s="94"/>
      <c r="N38" s="93"/>
      <c r="O38" s="94">
        <v>521741</v>
      </c>
      <c r="P38" s="93">
        <f t="shared" si="19"/>
        <v>80000</v>
      </c>
      <c r="Q38" s="94">
        <f t="shared" si="20"/>
        <v>4000000</v>
      </c>
      <c r="R38" s="48">
        <f t="shared" si="21"/>
        <v>0</v>
      </c>
      <c r="S38" s="49">
        <f t="shared" si="22"/>
        <v>0</v>
      </c>
      <c r="T38" s="48">
        <f t="shared" si="23"/>
        <v>2</v>
      </c>
      <c r="U38" s="50">
        <f t="shared" si="24"/>
        <v>100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23874000</v>
      </c>
      <c r="C40" s="95">
        <f>SUM(C35:C39)</f>
        <v>1170000</v>
      </c>
      <c r="D40" s="95"/>
      <c r="E40" s="95">
        <f t="shared" si="18"/>
        <v>25044000</v>
      </c>
      <c r="F40" s="96">
        <f t="shared" ref="F40:O40" si="25">SUM(F35:F39)</f>
        <v>25044000</v>
      </c>
      <c r="G40" s="97">
        <f t="shared" si="25"/>
        <v>15170000</v>
      </c>
      <c r="H40" s="96">
        <f t="shared" si="25"/>
        <v>0</v>
      </c>
      <c r="I40" s="97">
        <f t="shared" si="25"/>
        <v>653337</v>
      </c>
      <c r="J40" s="96">
        <f t="shared" si="25"/>
        <v>593000</v>
      </c>
      <c r="K40" s="97">
        <f t="shared" si="25"/>
        <v>4842824</v>
      </c>
      <c r="L40" s="96">
        <f t="shared" si="25"/>
        <v>6488000</v>
      </c>
      <c r="M40" s="97">
        <f t="shared" si="25"/>
        <v>5638492</v>
      </c>
      <c r="N40" s="96">
        <f t="shared" si="25"/>
        <v>1533000</v>
      </c>
      <c r="O40" s="97">
        <f t="shared" si="25"/>
        <v>4035348</v>
      </c>
      <c r="P40" s="96">
        <f t="shared" si="19"/>
        <v>8614000</v>
      </c>
      <c r="Q40" s="97">
        <f t="shared" si="20"/>
        <v>15170001</v>
      </c>
      <c r="R40" s="52">
        <f t="shared" si="21"/>
        <v>-76.371763255240438</v>
      </c>
      <c r="S40" s="53">
        <f t="shared" si="22"/>
        <v>-28.432141076018198</v>
      </c>
      <c r="T40" s="52">
        <f>IF((+$E35+$E38) =0,0,(P40   /(+$E35+$E38) )*100)</f>
        <v>56.783124588002629</v>
      </c>
      <c r="U40" s="54">
        <f>IF((+$E35+$E38) =0,0,(Q40   /(+$E35+$E38) )*100)</f>
        <v>100.0000065919578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27792000</v>
      </c>
      <c r="C67" s="104">
        <f>SUM(C9:C14,C17:C23,C26:C29,C32,C35:C39,C42:C52,C55:C58,C61:C65)</f>
        <v>1170000</v>
      </c>
      <c r="D67" s="104"/>
      <c r="E67" s="104">
        <f t="shared" si="35"/>
        <v>28962000</v>
      </c>
      <c r="F67" s="105">
        <f t="shared" ref="F67:O67" si="43">SUM(F9:F14,F17:F23,F26:F29,F32,F35:F39,F42:F52,F55:F58,F61:F65)</f>
        <v>28962000</v>
      </c>
      <c r="G67" s="106">
        <f t="shared" si="43"/>
        <v>19088000</v>
      </c>
      <c r="H67" s="105">
        <f t="shared" si="43"/>
        <v>1155000</v>
      </c>
      <c r="I67" s="106">
        <f t="shared" si="43"/>
        <v>778337</v>
      </c>
      <c r="J67" s="105">
        <f t="shared" si="43"/>
        <v>1762000</v>
      </c>
      <c r="K67" s="106">
        <f t="shared" si="43"/>
        <v>6417079</v>
      </c>
      <c r="L67" s="105">
        <f t="shared" si="43"/>
        <v>7259000</v>
      </c>
      <c r="M67" s="106">
        <f t="shared" si="43"/>
        <v>6932805</v>
      </c>
      <c r="N67" s="105">
        <f t="shared" si="43"/>
        <v>2356000</v>
      </c>
      <c r="O67" s="106">
        <f t="shared" si="43"/>
        <v>4959780</v>
      </c>
      <c r="P67" s="105">
        <f t="shared" si="36"/>
        <v>12532000</v>
      </c>
      <c r="Q67" s="106">
        <f t="shared" si="37"/>
        <v>19088001</v>
      </c>
      <c r="R67" s="61">
        <f t="shared" si="38"/>
        <v>-67.543738806998206</v>
      </c>
      <c r="S67" s="62">
        <f t="shared" si="39"/>
        <v>-28.459259996494922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65.653813914501256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100.00000523889354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60836000</v>
      </c>
      <c r="C69" s="92">
        <v>0</v>
      </c>
      <c r="D69" s="92"/>
      <c r="E69" s="92">
        <f>$B69      +$C69      +$D69</f>
        <v>60836000</v>
      </c>
      <c r="F69" s="93">
        <v>60836000</v>
      </c>
      <c r="G69" s="94">
        <v>60836000</v>
      </c>
      <c r="H69" s="93">
        <v>16264000</v>
      </c>
      <c r="I69" s="94">
        <v>12867203</v>
      </c>
      <c r="J69" s="93">
        <v>15659000</v>
      </c>
      <c r="K69" s="94">
        <v>14170839</v>
      </c>
      <c r="L69" s="93">
        <v>8205000</v>
      </c>
      <c r="M69" s="94">
        <v>13089332</v>
      </c>
      <c r="N69" s="93">
        <v>20709000</v>
      </c>
      <c r="O69" s="94">
        <v>20708626</v>
      </c>
      <c r="P69" s="93">
        <f>$H69      +$J69      +$L69      +$N69</f>
        <v>60837000</v>
      </c>
      <c r="Q69" s="94">
        <f>$I69      +$K69      +$M69      +$O69</f>
        <v>60836000</v>
      </c>
      <c r="R69" s="48">
        <f>IF(($L69      =0),0,((($N69      -$L69      )/$L69      )*100))</f>
        <v>152.39488117001829</v>
      </c>
      <c r="S69" s="49">
        <f>IF(($M69      =0),0,((($O69      -$M69      )/$M69      )*100))</f>
        <v>58.209952960166348</v>
      </c>
      <c r="T69" s="48">
        <f>IF(($E69      =0),0,(($P69      /$E69      )*100))</f>
        <v>100.00164376356105</v>
      </c>
      <c r="U69" s="50">
        <f>IF(($E69      =0),0,(($Q69      /$E69      )*100))</f>
        <v>100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60836000</v>
      </c>
      <c r="C70" s="101">
        <f>C69</f>
        <v>0</v>
      </c>
      <c r="D70" s="101"/>
      <c r="E70" s="101">
        <f>$B70      +$C70      +$D70</f>
        <v>60836000</v>
      </c>
      <c r="F70" s="102">
        <f t="shared" ref="F70:O70" si="44">F69</f>
        <v>60836000</v>
      </c>
      <c r="G70" s="103">
        <f t="shared" si="44"/>
        <v>60836000</v>
      </c>
      <c r="H70" s="102">
        <f t="shared" si="44"/>
        <v>16264000</v>
      </c>
      <c r="I70" s="103">
        <f t="shared" si="44"/>
        <v>12867203</v>
      </c>
      <c r="J70" s="102">
        <f t="shared" si="44"/>
        <v>15659000</v>
      </c>
      <c r="K70" s="103">
        <f t="shared" si="44"/>
        <v>14170839</v>
      </c>
      <c r="L70" s="102">
        <f t="shared" si="44"/>
        <v>8205000</v>
      </c>
      <c r="M70" s="103">
        <f t="shared" si="44"/>
        <v>13089332</v>
      </c>
      <c r="N70" s="102">
        <f t="shared" si="44"/>
        <v>20709000</v>
      </c>
      <c r="O70" s="103">
        <f t="shared" si="44"/>
        <v>20708626</v>
      </c>
      <c r="P70" s="102">
        <f>$H70      +$J70      +$L70      +$N70</f>
        <v>60837000</v>
      </c>
      <c r="Q70" s="103">
        <f>$I70      +$K70      +$M70      +$O70</f>
        <v>60836000</v>
      </c>
      <c r="R70" s="57">
        <f>IF(($L70      =0),0,((($N70      -$L70      )/$L70      )*100))</f>
        <v>152.39488117001829</v>
      </c>
      <c r="S70" s="58">
        <f>IF(($M70      =0),0,((($O70      -$M70      )/$M70      )*100))</f>
        <v>58.209952960166348</v>
      </c>
      <c r="T70" s="57">
        <f>IF($E70   =0,0,($P70   /$E70   )*100)</f>
        <v>100.00164376356105</v>
      </c>
      <c r="U70" s="59">
        <f>IF($E70   =0,0,($Q70   /$E70 )*100)</f>
        <v>100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60836000</v>
      </c>
      <c r="C71" s="104">
        <f>C69</f>
        <v>0</v>
      </c>
      <c r="D71" s="104"/>
      <c r="E71" s="104">
        <f>$B71      +$C71      +$D71</f>
        <v>60836000</v>
      </c>
      <c r="F71" s="105">
        <f t="shared" ref="F71:O71" si="45">F69</f>
        <v>60836000</v>
      </c>
      <c r="G71" s="106">
        <f t="shared" si="45"/>
        <v>60836000</v>
      </c>
      <c r="H71" s="105">
        <f t="shared" si="45"/>
        <v>16264000</v>
      </c>
      <c r="I71" s="106">
        <f t="shared" si="45"/>
        <v>12867203</v>
      </c>
      <c r="J71" s="105">
        <f t="shared" si="45"/>
        <v>15659000</v>
      </c>
      <c r="K71" s="106">
        <f t="shared" si="45"/>
        <v>14170839</v>
      </c>
      <c r="L71" s="105">
        <f t="shared" si="45"/>
        <v>8205000</v>
      </c>
      <c r="M71" s="106">
        <f t="shared" si="45"/>
        <v>13089332</v>
      </c>
      <c r="N71" s="105">
        <f t="shared" si="45"/>
        <v>20709000</v>
      </c>
      <c r="O71" s="106">
        <f t="shared" si="45"/>
        <v>20708626</v>
      </c>
      <c r="P71" s="105">
        <f>$H71      +$J71      +$L71      +$N71</f>
        <v>60837000</v>
      </c>
      <c r="Q71" s="106">
        <f>$I71      +$K71      +$M71      +$O71</f>
        <v>60836000</v>
      </c>
      <c r="R71" s="61">
        <f>IF(($L71      =0),0,((($N71      -$L71      )/$L71      )*100))</f>
        <v>152.39488117001829</v>
      </c>
      <c r="S71" s="62">
        <f>IF(($M71      =0),0,((($O71      -$M71      )/$M71      )*100))</f>
        <v>58.209952960166348</v>
      </c>
      <c r="T71" s="61">
        <f>IF($E71   =0,0,($P71   /$E71   )*100)</f>
        <v>100.00164376356105</v>
      </c>
      <c r="U71" s="65">
        <f>IF($E71   =0,0,($Q71   /$E71   )*100)</f>
        <v>100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88628000</v>
      </c>
      <c r="C72" s="104">
        <f>SUM(C9:C14,C17:C23,C26:C29,C32,C35:C39,C42:C52,C55:C58,C61:C65,C69)</f>
        <v>1170000</v>
      </c>
      <c r="D72" s="104"/>
      <c r="E72" s="104">
        <f>$B72      +$C72      +$D72</f>
        <v>89798000</v>
      </c>
      <c r="F72" s="105">
        <f t="shared" ref="F72:O72" si="46">SUM(F9:F14,F17:F23,F26:F29,F32,F35:F39,F42:F52,F55:F58,F61:F65,F69)</f>
        <v>89798000</v>
      </c>
      <c r="G72" s="106">
        <f t="shared" si="46"/>
        <v>79924000</v>
      </c>
      <c r="H72" s="105">
        <f t="shared" si="46"/>
        <v>17419000</v>
      </c>
      <c r="I72" s="106">
        <f t="shared" si="46"/>
        <v>13645540</v>
      </c>
      <c r="J72" s="105">
        <f t="shared" si="46"/>
        <v>17421000</v>
      </c>
      <c r="K72" s="106">
        <f t="shared" si="46"/>
        <v>20587918</v>
      </c>
      <c r="L72" s="105">
        <f t="shared" si="46"/>
        <v>15464000</v>
      </c>
      <c r="M72" s="106">
        <f t="shared" si="46"/>
        <v>20022137</v>
      </c>
      <c r="N72" s="105">
        <f t="shared" si="46"/>
        <v>23065000</v>
      </c>
      <c r="O72" s="106">
        <f t="shared" si="46"/>
        <v>25668406</v>
      </c>
      <c r="P72" s="105">
        <f>$H72      +$J72      +$L72      +$N72</f>
        <v>73369000</v>
      </c>
      <c r="Q72" s="106">
        <f>$I72      +$K72      +$M72      +$O72</f>
        <v>79924001</v>
      </c>
      <c r="R72" s="61">
        <f>IF(($L72      =0),0,((($N72      -$L72      )/$L72      )*100))</f>
        <v>49.152871184687015</v>
      </c>
      <c r="S72" s="62">
        <f>IF(($M72      =0),0,((($O72      -$M72      )/$M72      )*100))</f>
        <v>28.200131684245296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91.79845853560883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100.00000125118862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E3ZzrHpN2b3Ps7jWPDLliRmknELQQYXwlHaYRqBaVjtbws/dQYUq39z7THnZcu9HICGfpp7X4BBu4NvP5N5HA==" saltValue="snKC/oiDh0za4cZfoDxVb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2000000</v>
      </c>
      <c r="C10" s="92">
        <v>0</v>
      </c>
      <c r="D10" s="92"/>
      <c r="E10" s="92">
        <f t="shared" ref="E10:E15" si="0">$B10      +$C10      +$D10</f>
        <v>2000000</v>
      </c>
      <c r="F10" s="93">
        <v>2000000</v>
      </c>
      <c r="G10" s="94">
        <v>2000000</v>
      </c>
      <c r="H10" s="93">
        <v>82000</v>
      </c>
      <c r="I10" s="94"/>
      <c r="J10" s="93">
        <v>118000</v>
      </c>
      <c r="K10" s="94"/>
      <c r="L10" s="93">
        <v>124000</v>
      </c>
      <c r="M10" s="94">
        <v>699475</v>
      </c>
      <c r="N10" s="93">
        <v>48000</v>
      </c>
      <c r="O10" s="94">
        <v>729625</v>
      </c>
      <c r="P10" s="93">
        <f t="shared" ref="P10:P15" si="1">$H10      +$J10      +$L10      +$N10</f>
        <v>372000</v>
      </c>
      <c r="Q10" s="94">
        <f t="shared" ref="Q10:Q15" si="2">$I10      +$K10      +$M10      +$O10</f>
        <v>1429100</v>
      </c>
      <c r="R10" s="48">
        <f t="shared" ref="R10:R15" si="3">IF(($L10      =0),0,((($N10      -$L10      )/$L10      )*100))</f>
        <v>-61.29032258064516</v>
      </c>
      <c r="S10" s="49">
        <f t="shared" ref="S10:S15" si="4">IF(($M10      =0),0,((($O10      -$M10      )/$M10      )*100))</f>
        <v>4.3103756388720109</v>
      </c>
      <c r="T10" s="48">
        <f t="shared" ref="T10:T14" si="5">IF(($E10      =0),0,(($P10      /$E10      )*100))</f>
        <v>18.600000000000001</v>
      </c>
      <c r="U10" s="50">
        <f t="shared" ref="U10:U14" si="6">IF(($E10      =0),0,(($Q10      /$E10      )*100))</f>
        <v>71.454999999999998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2000000</v>
      </c>
      <c r="C15" s="95">
        <f>SUM(C9:C14)</f>
        <v>0</v>
      </c>
      <c r="D15" s="95"/>
      <c r="E15" s="95">
        <f t="shared" si="0"/>
        <v>2000000</v>
      </c>
      <c r="F15" s="96">
        <f t="shared" ref="F15:O15" si="7">SUM(F9:F14)</f>
        <v>2000000</v>
      </c>
      <c r="G15" s="97">
        <f t="shared" si="7"/>
        <v>2000000</v>
      </c>
      <c r="H15" s="96">
        <f t="shared" si="7"/>
        <v>82000</v>
      </c>
      <c r="I15" s="97">
        <f t="shared" si="7"/>
        <v>0</v>
      </c>
      <c r="J15" s="96">
        <f t="shared" si="7"/>
        <v>118000</v>
      </c>
      <c r="K15" s="97">
        <f t="shared" si="7"/>
        <v>0</v>
      </c>
      <c r="L15" s="96">
        <f t="shared" si="7"/>
        <v>124000</v>
      </c>
      <c r="M15" s="97">
        <f t="shared" si="7"/>
        <v>699475</v>
      </c>
      <c r="N15" s="96">
        <f t="shared" si="7"/>
        <v>48000</v>
      </c>
      <c r="O15" s="97">
        <f t="shared" si="7"/>
        <v>729625</v>
      </c>
      <c r="P15" s="96">
        <f t="shared" si="1"/>
        <v>372000</v>
      </c>
      <c r="Q15" s="97">
        <f t="shared" si="2"/>
        <v>1429100</v>
      </c>
      <c r="R15" s="52">
        <f t="shared" si="3"/>
        <v>-61.29032258064516</v>
      </c>
      <c r="S15" s="53">
        <f t="shared" si="4"/>
        <v>4.3103756388720109</v>
      </c>
      <c r="T15" s="52">
        <f>IF((SUM($E9:$E13))=0,0,(P15/(SUM($E9:$E13))*100))</f>
        <v>18.600000000000001</v>
      </c>
      <c r="U15" s="54">
        <f>IF((SUM($E9:$E13))=0,0,(Q15/(SUM($E9:$E13))*100))</f>
        <v>71.454999999999998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8463000</v>
      </c>
      <c r="C32" s="92">
        <v>0</v>
      </c>
      <c r="D32" s="92"/>
      <c r="E32" s="92">
        <f>$B32      +$C32      +$D32</f>
        <v>8463000</v>
      </c>
      <c r="F32" s="93">
        <v>8463000</v>
      </c>
      <c r="G32" s="94">
        <v>8463000</v>
      </c>
      <c r="H32" s="93">
        <v>2583000</v>
      </c>
      <c r="I32" s="94"/>
      <c r="J32" s="93">
        <v>2057000</v>
      </c>
      <c r="K32" s="94"/>
      <c r="L32" s="93">
        <v>925000</v>
      </c>
      <c r="M32" s="94"/>
      <c r="N32" s="93">
        <v>2898000</v>
      </c>
      <c r="O32" s="94"/>
      <c r="P32" s="93">
        <f>$H32      +$J32      +$L32      +$N32</f>
        <v>8463000</v>
      </c>
      <c r="Q32" s="94">
        <f>$I32      +$K32      +$M32      +$O32</f>
        <v>0</v>
      </c>
      <c r="R32" s="48">
        <f>IF(($L32      =0),0,((($N32      -$L32      )/$L32      )*100))</f>
        <v>213.29729729729729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8463000</v>
      </c>
      <c r="C33" s="95">
        <f>C32</f>
        <v>0</v>
      </c>
      <c r="D33" s="95"/>
      <c r="E33" s="95">
        <f>$B33      +$C33      +$D33</f>
        <v>8463000</v>
      </c>
      <c r="F33" s="96">
        <f t="shared" ref="F33:O33" si="17">F32</f>
        <v>8463000</v>
      </c>
      <c r="G33" s="97">
        <f t="shared" si="17"/>
        <v>8463000</v>
      </c>
      <c r="H33" s="96">
        <f t="shared" si="17"/>
        <v>2583000</v>
      </c>
      <c r="I33" s="97">
        <f t="shared" si="17"/>
        <v>0</v>
      </c>
      <c r="J33" s="96">
        <f t="shared" si="17"/>
        <v>2057000</v>
      </c>
      <c r="K33" s="97">
        <f t="shared" si="17"/>
        <v>0</v>
      </c>
      <c r="L33" s="96">
        <f t="shared" si="17"/>
        <v>925000</v>
      </c>
      <c r="M33" s="97">
        <f t="shared" si="17"/>
        <v>0</v>
      </c>
      <c r="N33" s="96">
        <f t="shared" si="17"/>
        <v>2898000</v>
      </c>
      <c r="O33" s="97">
        <f t="shared" si="17"/>
        <v>0</v>
      </c>
      <c r="P33" s="96">
        <f>$H33      +$J33      +$L33      +$N33</f>
        <v>8463000</v>
      </c>
      <c r="Q33" s="97">
        <f>$I33      +$K33      +$M33      +$O33</f>
        <v>0</v>
      </c>
      <c r="R33" s="52">
        <f>IF(($L33      =0),0,((($N33      -$L33      )/$L33      )*100))</f>
        <v>213.29729729729729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16020000</v>
      </c>
      <c r="C35" s="92">
        <v>1300000</v>
      </c>
      <c r="D35" s="92"/>
      <c r="E35" s="92">
        <f t="shared" ref="E35:E40" si="18">$B35      +$C35      +$D35</f>
        <v>17320000</v>
      </c>
      <c r="F35" s="93">
        <v>17320000</v>
      </c>
      <c r="G35" s="94">
        <v>17320000</v>
      </c>
      <c r="H35" s="93"/>
      <c r="I35" s="94">
        <v>3056025</v>
      </c>
      <c r="J35" s="93">
        <v>2323000</v>
      </c>
      <c r="K35" s="94">
        <v>1445523</v>
      </c>
      <c r="L35" s="93">
        <v>1170000</v>
      </c>
      <c r="M35" s="94">
        <v>1595542</v>
      </c>
      <c r="N35" s="93"/>
      <c r="O35" s="94">
        <v>5701183</v>
      </c>
      <c r="P35" s="93">
        <f t="shared" ref="P35:P40" si="19">$H35      +$J35      +$L35      +$N35</f>
        <v>3493000</v>
      </c>
      <c r="Q35" s="94">
        <f t="shared" ref="Q35:Q40" si="20">$I35      +$K35      +$M35      +$O35</f>
        <v>11798273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257.3195190098412</v>
      </c>
      <c r="T35" s="48">
        <f t="shared" ref="T35:T39" si="23">IF(($E35      =0),0,(($P35      /$E35      )*100))</f>
        <v>20.16743648960739</v>
      </c>
      <c r="U35" s="50">
        <f t="shared" ref="U35:U39" si="24">IF(($E35      =0),0,(($Q35      /$E35      )*100))</f>
        <v>68.119359122401846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17566000</v>
      </c>
      <c r="C36" s="92">
        <v>0</v>
      </c>
      <c r="D36" s="92"/>
      <c r="E36" s="92">
        <f t="shared" si="18"/>
        <v>17566000</v>
      </c>
      <c r="F36" s="93">
        <v>17566000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33586000</v>
      </c>
      <c r="C40" s="95">
        <f>SUM(C35:C39)</f>
        <v>1300000</v>
      </c>
      <c r="D40" s="95"/>
      <c r="E40" s="95">
        <f t="shared" si="18"/>
        <v>34886000</v>
      </c>
      <c r="F40" s="96">
        <f t="shared" ref="F40:O40" si="25">SUM(F35:F39)</f>
        <v>34886000</v>
      </c>
      <c r="G40" s="97">
        <f t="shared" si="25"/>
        <v>17320000</v>
      </c>
      <c r="H40" s="96">
        <f t="shared" si="25"/>
        <v>0</v>
      </c>
      <c r="I40" s="97">
        <f t="shared" si="25"/>
        <v>3056025</v>
      </c>
      <c r="J40" s="96">
        <f t="shared" si="25"/>
        <v>2323000</v>
      </c>
      <c r="K40" s="97">
        <f t="shared" si="25"/>
        <v>1445523</v>
      </c>
      <c r="L40" s="96">
        <f t="shared" si="25"/>
        <v>1170000</v>
      </c>
      <c r="M40" s="97">
        <f t="shared" si="25"/>
        <v>1595542</v>
      </c>
      <c r="N40" s="96">
        <f t="shared" si="25"/>
        <v>0</v>
      </c>
      <c r="O40" s="97">
        <f t="shared" si="25"/>
        <v>5701183</v>
      </c>
      <c r="P40" s="96">
        <f t="shared" si="19"/>
        <v>3493000</v>
      </c>
      <c r="Q40" s="97">
        <f t="shared" si="20"/>
        <v>11798273</v>
      </c>
      <c r="R40" s="52">
        <f t="shared" si="21"/>
        <v>-100</v>
      </c>
      <c r="S40" s="53">
        <f t="shared" si="22"/>
        <v>257.3195190098412</v>
      </c>
      <c r="T40" s="52">
        <f>IF((+$E35+$E38) =0,0,(P40   /(+$E35+$E38) )*100)</f>
        <v>20.16743648960739</v>
      </c>
      <c r="U40" s="54">
        <f>IF((+$E35+$E38) =0,0,(Q40   /(+$E35+$E38) )*100)</f>
        <v>68.119359122401846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44049000</v>
      </c>
      <c r="C67" s="104">
        <f>SUM(C9:C14,C17:C23,C26:C29,C32,C35:C39,C42:C52,C55:C58,C61:C65)</f>
        <v>1300000</v>
      </c>
      <c r="D67" s="104"/>
      <c r="E67" s="104">
        <f t="shared" si="35"/>
        <v>45349000</v>
      </c>
      <c r="F67" s="105">
        <f t="shared" ref="F67:O67" si="43">SUM(F9:F14,F17:F23,F26:F29,F32,F35:F39,F42:F52,F55:F58,F61:F65)</f>
        <v>45349000</v>
      </c>
      <c r="G67" s="106">
        <f t="shared" si="43"/>
        <v>27783000</v>
      </c>
      <c r="H67" s="105">
        <f t="shared" si="43"/>
        <v>2665000</v>
      </c>
      <c r="I67" s="106">
        <f t="shared" si="43"/>
        <v>3056025</v>
      </c>
      <c r="J67" s="105">
        <f t="shared" si="43"/>
        <v>4498000</v>
      </c>
      <c r="K67" s="106">
        <f t="shared" si="43"/>
        <v>1445523</v>
      </c>
      <c r="L67" s="105">
        <f t="shared" si="43"/>
        <v>2219000</v>
      </c>
      <c r="M67" s="106">
        <f t="shared" si="43"/>
        <v>2295017</v>
      </c>
      <c r="N67" s="105">
        <f t="shared" si="43"/>
        <v>2946000</v>
      </c>
      <c r="O67" s="106">
        <f t="shared" si="43"/>
        <v>6430808</v>
      </c>
      <c r="P67" s="105">
        <f t="shared" si="36"/>
        <v>12328000</v>
      </c>
      <c r="Q67" s="106">
        <f t="shared" si="37"/>
        <v>13227373</v>
      </c>
      <c r="R67" s="61">
        <f t="shared" si="38"/>
        <v>32.76250563316809</v>
      </c>
      <c r="S67" s="62">
        <f t="shared" si="39"/>
        <v>180.2074233001324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44.372457977900154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47.60959219666703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99741000</v>
      </c>
      <c r="C69" s="92">
        <v>62000000</v>
      </c>
      <c r="D69" s="92"/>
      <c r="E69" s="92">
        <f>$B69      +$C69      +$D69</f>
        <v>161741000</v>
      </c>
      <c r="F69" s="93">
        <v>161741000</v>
      </c>
      <c r="G69" s="94">
        <v>161741000</v>
      </c>
      <c r="H69" s="93">
        <v>64463000</v>
      </c>
      <c r="I69" s="94">
        <v>53135456</v>
      </c>
      <c r="J69" s="93">
        <v>30158000</v>
      </c>
      <c r="K69" s="94">
        <v>24583664</v>
      </c>
      <c r="L69" s="93">
        <v>2794000</v>
      </c>
      <c r="M69" s="94">
        <v>28898</v>
      </c>
      <c r="N69" s="93">
        <v>55332000</v>
      </c>
      <c r="O69" s="94">
        <v>49227596</v>
      </c>
      <c r="P69" s="93">
        <f>$H69      +$J69      +$L69      +$N69</f>
        <v>152747000</v>
      </c>
      <c r="Q69" s="94">
        <f>$I69      +$K69      +$M69      +$O69</f>
        <v>126975614</v>
      </c>
      <c r="R69" s="48">
        <f>IF(($L69      =0),0,((($N69      -$L69      )/$L69      )*100))</f>
        <v>1880.3865425912668</v>
      </c>
      <c r="S69" s="49">
        <f>IF(($M69      =0),0,((($O69      -$M69      )/$M69      )*100))</f>
        <v>170249.49131427781</v>
      </c>
      <c r="T69" s="48">
        <f>IF(($E69      =0),0,(($P69      /$E69      )*100))</f>
        <v>94.439257825783201</v>
      </c>
      <c r="U69" s="50">
        <f>IF(($E69      =0),0,(($Q69      /$E69      )*100))</f>
        <v>78.505520554466713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99741000</v>
      </c>
      <c r="C70" s="101">
        <f>C69</f>
        <v>62000000</v>
      </c>
      <c r="D70" s="101"/>
      <c r="E70" s="101">
        <f>$B70      +$C70      +$D70</f>
        <v>161741000</v>
      </c>
      <c r="F70" s="102">
        <f t="shared" ref="F70:O70" si="44">F69</f>
        <v>161741000</v>
      </c>
      <c r="G70" s="103">
        <f t="shared" si="44"/>
        <v>161741000</v>
      </c>
      <c r="H70" s="102">
        <f t="shared" si="44"/>
        <v>64463000</v>
      </c>
      <c r="I70" s="103">
        <f t="shared" si="44"/>
        <v>53135456</v>
      </c>
      <c r="J70" s="102">
        <f t="shared" si="44"/>
        <v>30158000</v>
      </c>
      <c r="K70" s="103">
        <f t="shared" si="44"/>
        <v>24583664</v>
      </c>
      <c r="L70" s="102">
        <f t="shared" si="44"/>
        <v>2794000</v>
      </c>
      <c r="M70" s="103">
        <f t="shared" si="44"/>
        <v>28898</v>
      </c>
      <c r="N70" s="102">
        <f t="shared" si="44"/>
        <v>55332000</v>
      </c>
      <c r="O70" s="103">
        <f t="shared" si="44"/>
        <v>49227596</v>
      </c>
      <c r="P70" s="102">
        <f>$H70      +$J70      +$L70      +$N70</f>
        <v>152747000</v>
      </c>
      <c r="Q70" s="103">
        <f>$I70      +$K70      +$M70      +$O70</f>
        <v>126975614</v>
      </c>
      <c r="R70" s="57">
        <f>IF(($L70      =0),0,((($N70      -$L70      )/$L70      )*100))</f>
        <v>1880.3865425912668</v>
      </c>
      <c r="S70" s="58">
        <f>IF(($M70      =0),0,((($O70      -$M70      )/$M70      )*100))</f>
        <v>170249.49131427781</v>
      </c>
      <c r="T70" s="57">
        <f>IF($E70   =0,0,($P70   /$E70   )*100)</f>
        <v>94.439257825783201</v>
      </c>
      <c r="U70" s="59">
        <f>IF($E70   =0,0,($Q70   /$E70 )*100)</f>
        <v>78.505520554466713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99741000</v>
      </c>
      <c r="C71" s="104">
        <f>C69</f>
        <v>62000000</v>
      </c>
      <c r="D71" s="104"/>
      <c r="E71" s="104">
        <f>$B71      +$C71      +$D71</f>
        <v>161741000</v>
      </c>
      <c r="F71" s="105">
        <f t="shared" ref="F71:O71" si="45">F69</f>
        <v>161741000</v>
      </c>
      <c r="G71" s="106">
        <f t="shared" si="45"/>
        <v>161741000</v>
      </c>
      <c r="H71" s="105">
        <f t="shared" si="45"/>
        <v>64463000</v>
      </c>
      <c r="I71" s="106">
        <f t="shared" si="45"/>
        <v>53135456</v>
      </c>
      <c r="J71" s="105">
        <f t="shared" si="45"/>
        <v>30158000</v>
      </c>
      <c r="K71" s="106">
        <f t="shared" si="45"/>
        <v>24583664</v>
      </c>
      <c r="L71" s="105">
        <f t="shared" si="45"/>
        <v>2794000</v>
      </c>
      <c r="M71" s="106">
        <f t="shared" si="45"/>
        <v>28898</v>
      </c>
      <c r="N71" s="105">
        <f t="shared" si="45"/>
        <v>55332000</v>
      </c>
      <c r="O71" s="106">
        <f t="shared" si="45"/>
        <v>49227596</v>
      </c>
      <c r="P71" s="105">
        <f>$H71      +$J71      +$L71      +$N71</f>
        <v>152747000</v>
      </c>
      <c r="Q71" s="106">
        <f>$I71      +$K71      +$M71      +$O71</f>
        <v>126975614</v>
      </c>
      <c r="R71" s="61">
        <f>IF(($L71      =0),0,((($N71      -$L71      )/$L71      )*100))</f>
        <v>1880.3865425912668</v>
      </c>
      <c r="S71" s="62">
        <f>IF(($M71      =0),0,((($O71      -$M71      )/$M71      )*100))</f>
        <v>170249.49131427781</v>
      </c>
      <c r="T71" s="61">
        <f>IF($E71   =0,0,($P71   /$E71   )*100)</f>
        <v>94.439257825783201</v>
      </c>
      <c r="U71" s="65">
        <f>IF($E71   =0,0,($Q71   /$E71   )*100)</f>
        <v>78.505520554466713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143790000</v>
      </c>
      <c r="C72" s="104">
        <f>SUM(C9:C14,C17:C23,C26:C29,C32,C35:C39,C42:C52,C55:C58,C61:C65,C69)</f>
        <v>63300000</v>
      </c>
      <c r="D72" s="104"/>
      <c r="E72" s="104">
        <f>$B72      +$C72      +$D72</f>
        <v>207090000</v>
      </c>
      <c r="F72" s="105">
        <f t="shared" ref="F72:O72" si="46">SUM(F9:F14,F17:F23,F26:F29,F32,F35:F39,F42:F52,F55:F58,F61:F65,F69)</f>
        <v>207090000</v>
      </c>
      <c r="G72" s="106">
        <f t="shared" si="46"/>
        <v>189524000</v>
      </c>
      <c r="H72" s="105">
        <f t="shared" si="46"/>
        <v>67128000</v>
      </c>
      <c r="I72" s="106">
        <f t="shared" si="46"/>
        <v>56191481</v>
      </c>
      <c r="J72" s="105">
        <f t="shared" si="46"/>
        <v>34656000</v>
      </c>
      <c r="K72" s="106">
        <f t="shared" si="46"/>
        <v>26029187</v>
      </c>
      <c r="L72" s="105">
        <f t="shared" si="46"/>
        <v>5013000</v>
      </c>
      <c r="M72" s="106">
        <f t="shared" si="46"/>
        <v>2323915</v>
      </c>
      <c r="N72" s="105">
        <f t="shared" si="46"/>
        <v>58278000</v>
      </c>
      <c r="O72" s="106">
        <f t="shared" si="46"/>
        <v>55658404</v>
      </c>
      <c r="P72" s="105">
        <f>$H72      +$J72      +$L72      +$N72</f>
        <v>165075000</v>
      </c>
      <c r="Q72" s="106">
        <f>$I72      +$K72      +$M72      +$O72</f>
        <v>140202987</v>
      </c>
      <c r="R72" s="61">
        <f>IF(($L72      =0),0,((($N72      -$L72      )/$L72      )*100))</f>
        <v>1062.5374027528426</v>
      </c>
      <c r="S72" s="62">
        <f>IF(($M72      =0),0,((($O72      -$M72      )/$M72      )*100))</f>
        <v>2295.0275289758879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87.0997868343851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73.976376079019019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ZEzUnr6FwzvYo6l69v8P1HHUwCCljhumCFkllNIImUuKGsu5kCrfobA1O1FyElfH68ZEtgIjf0U7MKzIe6jLg==" saltValue="gZlEb7YwkWOHenXx8JZF2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2F83E8-3660-4A77-A963-5131EA58BBFC}"/>
</file>

<file path=customXml/itemProps2.xml><?xml version="1.0" encoding="utf-8"?>
<ds:datastoreItem xmlns:ds="http://schemas.openxmlformats.org/officeDocument/2006/customXml" ds:itemID="{E5A713AC-162E-4AEC-9532-06A270E5EF57}"/>
</file>

<file path=customXml/itemProps3.xml><?xml version="1.0" encoding="utf-8"?>
<ds:datastoreItem xmlns:ds="http://schemas.openxmlformats.org/officeDocument/2006/customXml" ds:itemID="{17995DD8-CC47-4EE6-93BC-F3B5977D60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Summary</vt:lpstr>
      <vt:lpstr>DC33</vt:lpstr>
      <vt:lpstr>DC34</vt:lpstr>
      <vt:lpstr>DC35</vt:lpstr>
      <vt:lpstr>DC36</vt:lpstr>
      <vt:lpstr>DC47</vt:lpstr>
      <vt:lpstr>LIM331</vt:lpstr>
      <vt:lpstr>LIM332</vt:lpstr>
      <vt:lpstr>LIM333</vt:lpstr>
      <vt:lpstr>LIM334</vt:lpstr>
      <vt:lpstr>LIM335</vt:lpstr>
      <vt:lpstr>LIM341</vt:lpstr>
      <vt:lpstr>LIM343</vt:lpstr>
      <vt:lpstr>LIM344</vt:lpstr>
      <vt:lpstr>LIM345</vt:lpstr>
      <vt:lpstr>LIM351</vt:lpstr>
      <vt:lpstr>LIM353</vt:lpstr>
      <vt:lpstr>LIM354</vt:lpstr>
      <vt:lpstr>LIM355</vt:lpstr>
      <vt:lpstr>LIM361</vt:lpstr>
      <vt:lpstr>LIM362</vt:lpstr>
      <vt:lpstr>LIM366</vt:lpstr>
      <vt:lpstr>LIM367</vt:lpstr>
      <vt:lpstr>LIM368</vt:lpstr>
      <vt:lpstr>LIM471</vt:lpstr>
      <vt:lpstr>LIM472</vt:lpstr>
      <vt:lpstr>LIM473</vt:lpstr>
      <vt:lpstr>LIM476</vt:lpstr>
      <vt:lpstr>'DC33'!Print_Area</vt:lpstr>
      <vt:lpstr>'DC34'!Print_Area</vt:lpstr>
      <vt:lpstr>'DC35'!Print_Area</vt:lpstr>
      <vt:lpstr>'DC36'!Print_Area</vt:lpstr>
      <vt:lpstr>'DC47'!Print_Area</vt:lpstr>
      <vt:lpstr>'LIM331'!Print_Area</vt:lpstr>
      <vt:lpstr>'LIM332'!Print_Area</vt:lpstr>
      <vt:lpstr>'LIM333'!Print_Area</vt:lpstr>
      <vt:lpstr>'LIM334'!Print_Area</vt:lpstr>
      <vt:lpstr>'LIM335'!Print_Area</vt:lpstr>
      <vt:lpstr>'LIM341'!Print_Area</vt:lpstr>
      <vt:lpstr>'LIM343'!Print_Area</vt:lpstr>
      <vt:lpstr>'LIM344'!Print_Area</vt:lpstr>
      <vt:lpstr>'LIM345'!Print_Area</vt:lpstr>
      <vt:lpstr>'LIM351'!Print_Area</vt:lpstr>
      <vt:lpstr>'LIM353'!Print_Area</vt:lpstr>
      <vt:lpstr>'LIM354'!Print_Area</vt:lpstr>
      <vt:lpstr>'LIM355'!Print_Area</vt:lpstr>
      <vt:lpstr>'LIM361'!Print_Area</vt:lpstr>
      <vt:lpstr>'LIM362'!Print_Area</vt:lpstr>
      <vt:lpstr>'LIM366'!Print_Area</vt:lpstr>
      <vt:lpstr>'LIM367'!Print_Area</vt:lpstr>
      <vt:lpstr>'LIM368'!Print_Area</vt:lpstr>
      <vt:lpstr>'LIM471'!Print_Area</vt:lpstr>
      <vt:lpstr>'LIM472'!Print_Area</vt:lpstr>
      <vt:lpstr>'LIM473'!Print_Area</vt:lpstr>
      <vt:lpstr>'LIM476'!Print_Area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Kgothatso Matlala</cp:lastModifiedBy>
  <cp:lastPrinted>2022-08-26T12:28:03Z</cp:lastPrinted>
  <dcterms:created xsi:type="dcterms:W3CDTF">2022-08-10T12:01:22Z</dcterms:created>
  <dcterms:modified xsi:type="dcterms:W3CDTF">2022-08-26T12:28:06Z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