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/>
  <mc:AlternateContent xmlns:mc="http://schemas.openxmlformats.org/markup-compatibility/2006">
    <mc:Choice Requires="x15">
      <x15ac:absPath xmlns:x15ac="http://schemas.microsoft.com/office/spreadsheetml/2010/11/ac" url="K:\CD - LGBA\Municipalities\07. IYM\2021-22\01. National Publications\Section 71\04. Q4\04. Final\"/>
    </mc:Choice>
  </mc:AlternateContent>
  <xr:revisionPtr revIDLastSave="0" documentId="13_ncr:1_{D9D2ABEA-6510-48EF-96B7-D3638C78E6B4}" xr6:coauthVersionLast="47" xr6:coauthVersionMax="47" xr10:uidLastSave="{00000000-0000-0000-0000-000000000000}"/>
  <workbookProtection workbookAlgorithmName="SHA-512" workbookHashValue="3KtKl+jK37ZSRVH5UD09xRsEQHw0BWd273uBGhP2XhVRtP+bFED+bBIGdXANXyWTyG/ih7tUXftglLym4/hOtw==" workbookSaltValue="enrtcvnzwhMViE0ZLtRvgg==" workbookSpinCount="100000" lockStructure="1"/>
  <bookViews>
    <workbookView xWindow="-120" yWindow="-120" windowWidth="29040" windowHeight="15990" xr2:uid="{00000000-000D-0000-FFFF-FFFF00000000}"/>
  </bookViews>
  <sheets>
    <sheet name="Summary" sheetId="1" r:id="rId1"/>
    <sheet name="DC30" sheetId="2" r:id="rId2"/>
    <sheet name="DC31" sheetId="3" r:id="rId3"/>
    <sheet name="DC32" sheetId="4" r:id="rId4"/>
    <sheet name="MP301" sheetId="5" r:id="rId5"/>
    <sheet name="MP302" sheetId="6" r:id="rId6"/>
    <sheet name="MP303" sheetId="7" r:id="rId7"/>
    <sheet name="MP304" sheetId="8" r:id="rId8"/>
    <sheet name="MP305" sheetId="9" r:id="rId9"/>
    <sheet name="MP306" sheetId="10" r:id="rId10"/>
    <sheet name="MP307" sheetId="11" r:id="rId11"/>
    <sheet name="MP311" sheetId="12" r:id="rId12"/>
    <sheet name="MP312" sheetId="13" r:id="rId13"/>
    <sheet name="MP313" sheetId="14" r:id="rId14"/>
    <sheet name="MP314" sheetId="15" r:id="rId15"/>
    <sheet name="MP315" sheetId="16" r:id="rId16"/>
    <sheet name="MP316" sheetId="17" r:id="rId17"/>
    <sheet name="MP321" sheetId="18" r:id="rId18"/>
    <sheet name="MP324" sheetId="19" r:id="rId19"/>
    <sheet name="MP325" sheetId="20" r:id="rId20"/>
    <sheet name="MP326" sheetId="21" r:id="rId21"/>
  </sheets>
  <definedNames>
    <definedName name="_xlnm.Print_Area" localSheetId="1">'DC30'!$A$1:$X$127</definedName>
    <definedName name="_xlnm.Print_Area" localSheetId="2">'DC31'!$A$1:$X$127</definedName>
    <definedName name="_xlnm.Print_Area" localSheetId="3">'DC32'!$A$1:$X$127</definedName>
    <definedName name="_xlnm.Print_Area" localSheetId="4">'MP301'!$A$1:$X$127</definedName>
    <definedName name="_xlnm.Print_Area" localSheetId="5">'MP302'!$A$1:$X$127</definedName>
    <definedName name="_xlnm.Print_Area" localSheetId="6">'MP303'!$A$1:$X$127</definedName>
    <definedName name="_xlnm.Print_Area" localSheetId="7">'MP304'!$A$1:$X$127</definedName>
    <definedName name="_xlnm.Print_Area" localSheetId="8">'MP305'!$A$1:$X$127</definedName>
    <definedName name="_xlnm.Print_Area" localSheetId="9">'MP306'!$A$1:$X$127</definedName>
    <definedName name="_xlnm.Print_Area" localSheetId="10">'MP307'!$A$1:$X$127</definedName>
    <definedName name="_xlnm.Print_Area" localSheetId="11">'MP311'!$A$1:$X$127</definedName>
    <definedName name="_xlnm.Print_Area" localSheetId="12">'MP312'!$A$1:$X$127</definedName>
    <definedName name="_xlnm.Print_Area" localSheetId="13">'MP313'!$A$1:$X$127</definedName>
    <definedName name="_xlnm.Print_Area" localSheetId="14">'MP314'!$A$1:$X$127</definedName>
    <definedName name="_xlnm.Print_Area" localSheetId="15">'MP315'!$A$1:$X$127</definedName>
    <definedName name="_xlnm.Print_Area" localSheetId="16">'MP316'!$A$1:$X$127</definedName>
    <definedName name="_xlnm.Print_Area" localSheetId="17">'MP321'!$A$1:$X$127</definedName>
    <definedName name="_xlnm.Print_Area" localSheetId="18">'MP324'!$A$1:$X$127</definedName>
    <definedName name="_xlnm.Print_Area" localSheetId="19">'MP325'!$A$1:$X$127</definedName>
    <definedName name="_xlnm.Print_Area" localSheetId="20">'MP326'!$A$1:$X$127</definedName>
    <definedName name="_xlnm.Print_Area" localSheetId="0">Summary!$A$1:$X$127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W113" i="2" l="1"/>
  <c r="V113" i="2"/>
  <c r="Q113" i="2"/>
  <c r="P113" i="2"/>
  <c r="O113" i="2"/>
  <c r="N113" i="2"/>
  <c r="M113" i="2"/>
  <c r="S113" i="2" s="1"/>
  <c r="L113" i="2"/>
  <c r="R113" i="2" s="1"/>
  <c r="K113" i="2"/>
  <c r="J113" i="2"/>
  <c r="I113" i="2"/>
  <c r="H113" i="2"/>
  <c r="G113" i="2"/>
  <c r="F113" i="2"/>
  <c r="E113" i="2"/>
  <c r="U113" i="2" s="1"/>
  <c r="D113" i="2"/>
  <c r="C113" i="2"/>
  <c r="B113" i="2"/>
  <c r="Q112" i="2"/>
  <c r="P112" i="2"/>
  <c r="O112" i="2"/>
  <c r="N112" i="2"/>
  <c r="U111" i="2"/>
  <c r="T111" i="2"/>
  <c r="S111" i="2"/>
  <c r="R111" i="2"/>
  <c r="S110" i="2"/>
  <c r="R110" i="2"/>
  <c r="E110" i="2"/>
  <c r="U110" i="2" s="1"/>
  <c r="S109" i="2"/>
  <c r="R109" i="2"/>
  <c r="E109" i="2"/>
  <c r="U109" i="2" s="1"/>
  <c r="S108" i="2"/>
  <c r="R108" i="2"/>
  <c r="E108" i="2"/>
  <c r="U108" i="2" s="1"/>
  <c r="S107" i="2"/>
  <c r="R107" i="2"/>
  <c r="E107" i="2"/>
  <c r="T107" i="2" s="1"/>
  <c r="S106" i="2"/>
  <c r="R106" i="2"/>
  <c r="E106" i="2"/>
  <c r="U106" i="2" s="1"/>
  <c r="S105" i="2"/>
  <c r="R105" i="2"/>
  <c r="E105" i="2"/>
  <c r="U105" i="2" s="1"/>
  <c r="S104" i="2"/>
  <c r="R104" i="2"/>
  <c r="E104" i="2"/>
  <c r="U104" i="2" s="1"/>
  <c r="S103" i="2"/>
  <c r="R103" i="2"/>
  <c r="E103" i="2"/>
  <c r="T103" i="2" s="1"/>
  <c r="S102" i="2"/>
  <c r="R102" i="2"/>
  <c r="E102" i="2"/>
  <c r="U102" i="2" s="1"/>
  <c r="S101" i="2"/>
  <c r="R101" i="2"/>
  <c r="E101" i="2"/>
  <c r="U101" i="2" s="1"/>
  <c r="S100" i="2"/>
  <c r="R100" i="2"/>
  <c r="E100" i="2"/>
  <c r="U100" i="2" s="1"/>
  <c r="S99" i="2"/>
  <c r="R99" i="2"/>
  <c r="E99" i="2"/>
  <c r="T99" i="2" s="1"/>
  <c r="S98" i="2"/>
  <c r="R98" i="2"/>
  <c r="E98" i="2"/>
  <c r="U98" i="2" s="1"/>
  <c r="S97" i="2"/>
  <c r="R97" i="2"/>
  <c r="E97" i="2"/>
  <c r="U97" i="2" s="1"/>
  <c r="S96" i="2"/>
  <c r="R96" i="2"/>
  <c r="E96" i="2"/>
  <c r="W95" i="2"/>
  <c r="W112" i="2" s="1"/>
  <c r="V95" i="2"/>
  <c r="V112" i="2" s="1"/>
  <c r="M95" i="2"/>
  <c r="M112" i="2" s="1"/>
  <c r="S112" i="2" s="1"/>
  <c r="L95" i="2"/>
  <c r="R95" i="2" s="1"/>
  <c r="K95" i="2"/>
  <c r="K112" i="2" s="1"/>
  <c r="J95" i="2"/>
  <c r="J112" i="2" s="1"/>
  <c r="I95" i="2"/>
  <c r="I112" i="2" s="1"/>
  <c r="H95" i="2"/>
  <c r="H112" i="2" s="1"/>
  <c r="G95" i="2"/>
  <c r="G112" i="2" s="1"/>
  <c r="F95" i="2"/>
  <c r="F112" i="2" s="1"/>
  <c r="D95" i="2"/>
  <c r="D112" i="2" s="1"/>
  <c r="C95" i="2"/>
  <c r="C112" i="2" s="1"/>
  <c r="B95" i="2"/>
  <c r="B112" i="2" s="1"/>
  <c r="W113" i="3"/>
  <c r="V113" i="3"/>
  <c r="R113" i="3"/>
  <c r="Q113" i="3"/>
  <c r="P113" i="3"/>
  <c r="O113" i="3"/>
  <c r="N113" i="3"/>
  <c r="M113" i="3"/>
  <c r="S113" i="3" s="1"/>
  <c r="L113" i="3"/>
  <c r="K113" i="3"/>
  <c r="J113" i="3"/>
  <c r="I113" i="3"/>
  <c r="H113" i="3"/>
  <c r="G113" i="3"/>
  <c r="F113" i="3"/>
  <c r="E113" i="3"/>
  <c r="T113" i="3" s="1"/>
  <c r="D113" i="3"/>
  <c r="C113" i="3"/>
  <c r="B113" i="3"/>
  <c r="Q112" i="3"/>
  <c r="P112" i="3"/>
  <c r="O112" i="3"/>
  <c r="N112" i="3"/>
  <c r="U111" i="3"/>
  <c r="T111" i="3"/>
  <c r="S111" i="3"/>
  <c r="R111" i="3"/>
  <c r="S110" i="3"/>
  <c r="R110" i="3"/>
  <c r="E110" i="3"/>
  <c r="U110" i="3" s="1"/>
  <c r="S109" i="3"/>
  <c r="R109" i="3"/>
  <c r="E109" i="3"/>
  <c r="U109" i="3" s="1"/>
  <c r="S108" i="3"/>
  <c r="R108" i="3"/>
  <c r="E108" i="3"/>
  <c r="T108" i="3" s="1"/>
  <c r="S107" i="3"/>
  <c r="R107" i="3"/>
  <c r="E107" i="3"/>
  <c r="U107" i="3" s="1"/>
  <c r="S106" i="3"/>
  <c r="R106" i="3"/>
  <c r="E106" i="3"/>
  <c r="U106" i="3" s="1"/>
  <c r="S105" i="3"/>
  <c r="R105" i="3"/>
  <c r="E105" i="3"/>
  <c r="U105" i="3" s="1"/>
  <c r="S104" i="3"/>
  <c r="R104" i="3"/>
  <c r="E104" i="3"/>
  <c r="T104" i="3" s="1"/>
  <c r="S103" i="3"/>
  <c r="R103" i="3"/>
  <c r="E103" i="3"/>
  <c r="U103" i="3" s="1"/>
  <c r="T102" i="3"/>
  <c r="S102" i="3"/>
  <c r="R102" i="3"/>
  <c r="E102" i="3"/>
  <c r="U102" i="3" s="1"/>
  <c r="T101" i="3"/>
  <c r="S101" i="3"/>
  <c r="R101" i="3"/>
  <c r="E101" i="3"/>
  <c r="U101" i="3" s="1"/>
  <c r="U100" i="3"/>
  <c r="S100" i="3"/>
  <c r="R100" i="3"/>
  <c r="E100" i="3"/>
  <c r="T100" i="3" s="1"/>
  <c r="S99" i="3"/>
  <c r="R99" i="3"/>
  <c r="E99" i="3"/>
  <c r="U99" i="3" s="1"/>
  <c r="S98" i="3"/>
  <c r="R98" i="3"/>
  <c r="E98" i="3"/>
  <c r="U98" i="3" s="1"/>
  <c r="S97" i="3"/>
  <c r="R97" i="3"/>
  <c r="E97" i="3"/>
  <c r="U97" i="3" s="1"/>
  <c r="S96" i="3"/>
  <c r="R96" i="3"/>
  <c r="E96" i="3"/>
  <c r="W95" i="3"/>
  <c r="W112" i="3" s="1"/>
  <c r="V95" i="3"/>
  <c r="V112" i="3" s="1"/>
  <c r="M95" i="3"/>
  <c r="S95" i="3" s="1"/>
  <c r="L95" i="3"/>
  <c r="K95" i="3"/>
  <c r="K112" i="3" s="1"/>
  <c r="J95" i="3"/>
  <c r="J112" i="3" s="1"/>
  <c r="I95" i="3"/>
  <c r="I112" i="3" s="1"/>
  <c r="H95" i="3"/>
  <c r="H112" i="3" s="1"/>
  <c r="G95" i="3"/>
  <c r="G112" i="3" s="1"/>
  <c r="F95" i="3"/>
  <c r="F112" i="3" s="1"/>
  <c r="D95" i="3"/>
  <c r="D112" i="3" s="1"/>
  <c r="C95" i="3"/>
  <c r="C112" i="3" s="1"/>
  <c r="B95" i="3"/>
  <c r="B112" i="3" s="1"/>
  <c r="W113" i="4"/>
  <c r="V113" i="4"/>
  <c r="Q113" i="4"/>
  <c r="P113" i="4"/>
  <c r="O113" i="4"/>
  <c r="N113" i="4"/>
  <c r="M113" i="4"/>
  <c r="S113" i="4" s="1"/>
  <c r="L113" i="4"/>
  <c r="R113" i="4" s="1"/>
  <c r="K113" i="4"/>
  <c r="J113" i="4"/>
  <c r="I113" i="4"/>
  <c r="H113" i="4"/>
  <c r="G113" i="4"/>
  <c r="F113" i="4"/>
  <c r="E113" i="4"/>
  <c r="U113" i="4" s="1"/>
  <c r="D113" i="4"/>
  <c r="C113" i="4"/>
  <c r="B113" i="4"/>
  <c r="Q112" i="4"/>
  <c r="P112" i="4"/>
  <c r="O112" i="4"/>
  <c r="N112" i="4"/>
  <c r="U111" i="4"/>
  <c r="T111" i="4"/>
  <c r="S111" i="4"/>
  <c r="R111" i="4"/>
  <c r="S110" i="4"/>
  <c r="R110" i="4"/>
  <c r="E110" i="4"/>
  <c r="U110" i="4" s="1"/>
  <c r="U109" i="4"/>
  <c r="S109" i="4"/>
  <c r="R109" i="4"/>
  <c r="E109" i="4"/>
  <c r="T109" i="4" s="1"/>
  <c r="S108" i="4"/>
  <c r="R108" i="4"/>
  <c r="E108" i="4"/>
  <c r="U108" i="4" s="1"/>
  <c r="S107" i="4"/>
  <c r="R107" i="4"/>
  <c r="E107" i="4"/>
  <c r="U107" i="4" s="1"/>
  <c r="S106" i="4"/>
  <c r="R106" i="4"/>
  <c r="E106" i="4"/>
  <c r="U106" i="4" s="1"/>
  <c r="S105" i="4"/>
  <c r="R105" i="4"/>
  <c r="E105" i="4"/>
  <c r="T105" i="4" s="1"/>
  <c r="S104" i="4"/>
  <c r="R104" i="4"/>
  <c r="E104" i="4"/>
  <c r="U104" i="4" s="1"/>
  <c r="S103" i="4"/>
  <c r="R103" i="4"/>
  <c r="E103" i="4"/>
  <c r="U103" i="4" s="1"/>
  <c r="S102" i="4"/>
  <c r="R102" i="4"/>
  <c r="E102" i="4"/>
  <c r="U102" i="4" s="1"/>
  <c r="S101" i="4"/>
  <c r="R101" i="4"/>
  <c r="E101" i="4"/>
  <c r="T101" i="4" s="1"/>
  <c r="S100" i="4"/>
  <c r="R100" i="4"/>
  <c r="E100" i="4"/>
  <c r="U100" i="4" s="1"/>
  <c r="S99" i="4"/>
  <c r="R99" i="4"/>
  <c r="E99" i="4"/>
  <c r="U99" i="4" s="1"/>
  <c r="S98" i="4"/>
  <c r="R98" i="4"/>
  <c r="E98" i="4"/>
  <c r="U98" i="4" s="1"/>
  <c r="S97" i="4"/>
  <c r="R97" i="4"/>
  <c r="E97" i="4"/>
  <c r="T97" i="4" s="1"/>
  <c r="S96" i="4"/>
  <c r="R96" i="4"/>
  <c r="E96" i="4"/>
  <c r="U96" i="4" s="1"/>
  <c r="W95" i="4"/>
  <c r="W112" i="4" s="1"/>
  <c r="V95" i="4"/>
  <c r="V112" i="4" s="1"/>
  <c r="M95" i="4"/>
  <c r="S95" i="4" s="1"/>
  <c r="L95" i="4"/>
  <c r="L112" i="4" s="1"/>
  <c r="R112" i="4" s="1"/>
  <c r="K95" i="4"/>
  <c r="K112" i="4" s="1"/>
  <c r="J95" i="4"/>
  <c r="J112" i="4" s="1"/>
  <c r="I95" i="4"/>
  <c r="I112" i="4" s="1"/>
  <c r="H95" i="4"/>
  <c r="H112" i="4" s="1"/>
  <c r="G95" i="4"/>
  <c r="G112" i="4" s="1"/>
  <c r="F95" i="4"/>
  <c r="F112" i="4" s="1"/>
  <c r="D95" i="4"/>
  <c r="D112" i="4" s="1"/>
  <c r="C95" i="4"/>
  <c r="C112" i="4" s="1"/>
  <c r="B95" i="4"/>
  <c r="B112" i="4" s="1"/>
  <c r="W113" i="5"/>
  <c r="V113" i="5"/>
  <c r="S113" i="5"/>
  <c r="Q113" i="5"/>
  <c r="P113" i="5"/>
  <c r="O113" i="5"/>
  <c r="N113" i="5"/>
  <c r="M113" i="5"/>
  <c r="L113" i="5"/>
  <c r="R113" i="5" s="1"/>
  <c r="K113" i="5"/>
  <c r="J113" i="5"/>
  <c r="I113" i="5"/>
  <c r="H113" i="5"/>
  <c r="G113" i="5"/>
  <c r="F113" i="5"/>
  <c r="E113" i="5"/>
  <c r="U113" i="5" s="1"/>
  <c r="D113" i="5"/>
  <c r="C113" i="5"/>
  <c r="B113" i="5"/>
  <c r="Q112" i="5"/>
  <c r="P112" i="5"/>
  <c r="O112" i="5"/>
  <c r="N112" i="5"/>
  <c r="U111" i="5"/>
  <c r="T111" i="5"/>
  <c r="S111" i="5"/>
  <c r="R111" i="5"/>
  <c r="S110" i="5"/>
  <c r="R110" i="5"/>
  <c r="E110" i="5"/>
  <c r="T110" i="5" s="1"/>
  <c r="S109" i="5"/>
  <c r="R109" i="5"/>
  <c r="E109" i="5"/>
  <c r="U109" i="5" s="1"/>
  <c r="S108" i="5"/>
  <c r="R108" i="5"/>
  <c r="E108" i="5"/>
  <c r="U108" i="5" s="1"/>
  <c r="S107" i="5"/>
  <c r="R107" i="5"/>
  <c r="E107" i="5"/>
  <c r="U107" i="5" s="1"/>
  <c r="S106" i="5"/>
  <c r="R106" i="5"/>
  <c r="E106" i="5"/>
  <c r="T106" i="5" s="1"/>
  <c r="S105" i="5"/>
  <c r="R105" i="5"/>
  <c r="E105" i="5"/>
  <c r="U105" i="5" s="1"/>
  <c r="S104" i="5"/>
  <c r="R104" i="5"/>
  <c r="E104" i="5"/>
  <c r="U104" i="5" s="1"/>
  <c r="S103" i="5"/>
  <c r="R103" i="5"/>
  <c r="E103" i="5"/>
  <c r="U103" i="5" s="1"/>
  <c r="S102" i="5"/>
  <c r="R102" i="5"/>
  <c r="E102" i="5"/>
  <c r="T102" i="5" s="1"/>
  <c r="S101" i="5"/>
  <c r="R101" i="5"/>
  <c r="E101" i="5"/>
  <c r="U101" i="5" s="1"/>
  <c r="S100" i="5"/>
  <c r="R100" i="5"/>
  <c r="E100" i="5"/>
  <c r="U100" i="5" s="1"/>
  <c r="S99" i="5"/>
  <c r="R99" i="5"/>
  <c r="E99" i="5"/>
  <c r="U99" i="5" s="1"/>
  <c r="S98" i="5"/>
  <c r="R98" i="5"/>
  <c r="E98" i="5"/>
  <c r="U98" i="5" s="1"/>
  <c r="S97" i="5"/>
  <c r="R97" i="5"/>
  <c r="E97" i="5"/>
  <c r="U97" i="5" s="1"/>
  <c r="S96" i="5"/>
  <c r="R96" i="5"/>
  <c r="E96" i="5"/>
  <c r="U96" i="5" s="1"/>
  <c r="W95" i="5"/>
  <c r="W112" i="5" s="1"/>
  <c r="V95" i="5"/>
  <c r="V112" i="5" s="1"/>
  <c r="M95" i="5"/>
  <c r="M112" i="5" s="1"/>
  <c r="S112" i="5" s="1"/>
  <c r="L95" i="5"/>
  <c r="R95" i="5" s="1"/>
  <c r="K95" i="5"/>
  <c r="K112" i="5" s="1"/>
  <c r="J95" i="5"/>
  <c r="J112" i="5" s="1"/>
  <c r="I95" i="5"/>
  <c r="I112" i="5" s="1"/>
  <c r="H95" i="5"/>
  <c r="H112" i="5" s="1"/>
  <c r="G95" i="5"/>
  <c r="G112" i="5" s="1"/>
  <c r="F95" i="5"/>
  <c r="F112" i="5" s="1"/>
  <c r="D95" i="5"/>
  <c r="D112" i="5" s="1"/>
  <c r="C95" i="5"/>
  <c r="C112" i="5" s="1"/>
  <c r="B95" i="5"/>
  <c r="B112" i="5" s="1"/>
  <c r="W113" i="6"/>
  <c r="V113" i="6"/>
  <c r="T113" i="6"/>
  <c r="Q113" i="6"/>
  <c r="P113" i="6"/>
  <c r="O113" i="6"/>
  <c r="N113" i="6"/>
  <c r="M113" i="6"/>
  <c r="S113" i="6" s="1"/>
  <c r="L113" i="6"/>
  <c r="R113" i="6" s="1"/>
  <c r="K113" i="6"/>
  <c r="J113" i="6"/>
  <c r="I113" i="6"/>
  <c r="H113" i="6"/>
  <c r="G113" i="6"/>
  <c r="F113" i="6"/>
  <c r="E113" i="6"/>
  <c r="U113" i="6" s="1"/>
  <c r="D113" i="6"/>
  <c r="C113" i="6"/>
  <c r="B113" i="6"/>
  <c r="Q112" i="6"/>
  <c r="P112" i="6"/>
  <c r="O112" i="6"/>
  <c r="N112" i="6"/>
  <c r="U111" i="6"/>
  <c r="T111" i="6"/>
  <c r="S111" i="6"/>
  <c r="R111" i="6"/>
  <c r="S110" i="6"/>
  <c r="R110" i="6"/>
  <c r="E110" i="6"/>
  <c r="U110" i="6" s="1"/>
  <c r="S109" i="6"/>
  <c r="R109" i="6"/>
  <c r="E109" i="6"/>
  <c r="U109" i="6" s="1"/>
  <c r="S108" i="6"/>
  <c r="R108" i="6"/>
  <c r="E108" i="6"/>
  <c r="T108" i="6" s="1"/>
  <c r="S107" i="6"/>
  <c r="R107" i="6"/>
  <c r="E107" i="6"/>
  <c r="S106" i="6"/>
  <c r="R106" i="6"/>
  <c r="E106" i="6"/>
  <c r="U106" i="6" s="1"/>
  <c r="S105" i="6"/>
  <c r="R105" i="6"/>
  <c r="E105" i="6"/>
  <c r="U105" i="6" s="1"/>
  <c r="S104" i="6"/>
  <c r="R104" i="6"/>
  <c r="E104" i="6"/>
  <c r="T104" i="6" s="1"/>
  <c r="S103" i="6"/>
  <c r="R103" i="6"/>
  <c r="E103" i="6"/>
  <c r="S102" i="6"/>
  <c r="R102" i="6"/>
  <c r="E102" i="6"/>
  <c r="U102" i="6" s="1"/>
  <c r="S101" i="6"/>
  <c r="R101" i="6"/>
  <c r="E101" i="6"/>
  <c r="U101" i="6" s="1"/>
  <c r="S100" i="6"/>
  <c r="R100" i="6"/>
  <c r="E100" i="6"/>
  <c r="T100" i="6" s="1"/>
  <c r="S99" i="6"/>
  <c r="R99" i="6"/>
  <c r="E99" i="6"/>
  <c r="S98" i="6"/>
  <c r="R98" i="6"/>
  <c r="E98" i="6"/>
  <c r="T97" i="6"/>
  <c r="S97" i="6"/>
  <c r="R97" i="6"/>
  <c r="E97" i="6"/>
  <c r="U97" i="6" s="1"/>
  <c r="S96" i="6"/>
  <c r="R96" i="6"/>
  <c r="E96" i="6"/>
  <c r="U96" i="6" s="1"/>
  <c r="W95" i="6"/>
  <c r="W112" i="6" s="1"/>
  <c r="V95" i="6"/>
  <c r="V112" i="6" s="1"/>
  <c r="M95" i="6"/>
  <c r="S95" i="6" s="1"/>
  <c r="L95" i="6"/>
  <c r="L112" i="6" s="1"/>
  <c r="R112" i="6" s="1"/>
  <c r="K95" i="6"/>
  <c r="K112" i="6" s="1"/>
  <c r="J95" i="6"/>
  <c r="J112" i="6" s="1"/>
  <c r="I95" i="6"/>
  <c r="I112" i="6" s="1"/>
  <c r="H95" i="6"/>
  <c r="H112" i="6" s="1"/>
  <c r="G95" i="6"/>
  <c r="G112" i="6" s="1"/>
  <c r="F95" i="6"/>
  <c r="F112" i="6" s="1"/>
  <c r="D95" i="6"/>
  <c r="D112" i="6" s="1"/>
  <c r="C95" i="6"/>
  <c r="C112" i="6" s="1"/>
  <c r="B95" i="6"/>
  <c r="B112" i="6" s="1"/>
  <c r="W113" i="7"/>
  <c r="V113" i="7"/>
  <c r="Q113" i="7"/>
  <c r="P113" i="7"/>
  <c r="O113" i="7"/>
  <c r="N113" i="7"/>
  <c r="M113" i="7"/>
  <c r="S113" i="7" s="1"/>
  <c r="L113" i="7"/>
  <c r="R113" i="7" s="1"/>
  <c r="K113" i="7"/>
  <c r="J113" i="7"/>
  <c r="I113" i="7"/>
  <c r="H113" i="7"/>
  <c r="G113" i="7"/>
  <c r="F113" i="7"/>
  <c r="E113" i="7"/>
  <c r="U113" i="7" s="1"/>
  <c r="D113" i="7"/>
  <c r="C113" i="7"/>
  <c r="B113" i="7"/>
  <c r="Q112" i="7"/>
  <c r="P112" i="7"/>
  <c r="O112" i="7"/>
  <c r="N112" i="7"/>
  <c r="U111" i="7"/>
  <c r="T111" i="7"/>
  <c r="S111" i="7"/>
  <c r="R111" i="7"/>
  <c r="S110" i="7"/>
  <c r="R110" i="7"/>
  <c r="E110" i="7"/>
  <c r="U109" i="7"/>
  <c r="S109" i="7"/>
  <c r="R109" i="7"/>
  <c r="E109" i="7"/>
  <c r="T109" i="7" s="1"/>
  <c r="S108" i="7"/>
  <c r="R108" i="7"/>
  <c r="E108" i="7"/>
  <c r="U107" i="7"/>
  <c r="S107" i="7"/>
  <c r="R107" i="7"/>
  <c r="E107" i="7"/>
  <c r="T107" i="7" s="1"/>
  <c r="S106" i="7"/>
  <c r="R106" i="7"/>
  <c r="E106" i="7"/>
  <c r="U105" i="7"/>
  <c r="S105" i="7"/>
  <c r="R105" i="7"/>
  <c r="E105" i="7"/>
  <c r="T105" i="7" s="1"/>
  <c r="S104" i="7"/>
  <c r="R104" i="7"/>
  <c r="E104" i="7"/>
  <c r="U103" i="7"/>
  <c r="S103" i="7"/>
  <c r="R103" i="7"/>
  <c r="E103" i="7"/>
  <c r="T103" i="7" s="1"/>
  <c r="S102" i="7"/>
  <c r="R102" i="7"/>
  <c r="E102" i="7"/>
  <c r="U101" i="7"/>
  <c r="S101" i="7"/>
  <c r="R101" i="7"/>
  <c r="E101" i="7"/>
  <c r="T101" i="7" s="1"/>
  <c r="S100" i="7"/>
  <c r="R100" i="7"/>
  <c r="E100" i="7"/>
  <c r="U99" i="7"/>
  <c r="S99" i="7"/>
  <c r="R99" i="7"/>
  <c r="E99" i="7"/>
  <c r="T99" i="7" s="1"/>
  <c r="S98" i="7"/>
  <c r="R98" i="7"/>
  <c r="E98" i="7"/>
  <c r="U97" i="7"/>
  <c r="S97" i="7"/>
  <c r="R97" i="7"/>
  <c r="E97" i="7"/>
  <c r="T97" i="7" s="1"/>
  <c r="S96" i="7"/>
  <c r="R96" i="7"/>
  <c r="E96" i="7"/>
  <c r="W95" i="7"/>
  <c r="W112" i="7" s="1"/>
  <c r="V95" i="7"/>
  <c r="V112" i="7" s="1"/>
  <c r="M95" i="7"/>
  <c r="L95" i="7"/>
  <c r="K95" i="7"/>
  <c r="K112" i="7" s="1"/>
  <c r="J95" i="7"/>
  <c r="J112" i="7" s="1"/>
  <c r="I95" i="7"/>
  <c r="I112" i="7" s="1"/>
  <c r="H95" i="7"/>
  <c r="H112" i="7" s="1"/>
  <c r="G95" i="7"/>
  <c r="G112" i="7" s="1"/>
  <c r="F95" i="7"/>
  <c r="F112" i="7" s="1"/>
  <c r="D95" i="7"/>
  <c r="D112" i="7" s="1"/>
  <c r="C95" i="7"/>
  <c r="C112" i="7" s="1"/>
  <c r="B95" i="7"/>
  <c r="B112" i="7" s="1"/>
  <c r="W113" i="8"/>
  <c r="V113" i="8"/>
  <c r="Q113" i="8"/>
  <c r="P113" i="8"/>
  <c r="O113" i="8"/>
  <c r="N113" i="8"/>
  <c r="M113" i="8"/>
  <c r="S113" i="8" s="1"/>
  <c r="L113" i="8"/>
  <c r="R113" i="8" s="1"/>
  <c r="K113" i="8"/>
  <c r="J113" i="8"/>
  <c r="I113" i="8"/>
  <c r="H113" i="8"/>
  <c r="G113" i="8"/>
  <c r="F113" i="8"/>
  <c r="E113" i="8"/>
  <c r="U113" i="8" s="1"/>
  <c r="D113" i="8"/>
  <c r="C113" i="8"/>
  <c r="B113" i="8"/>
  <c r="Q112" i="8"/>
  <c r="P112" i="8"/>
  <c r="O112" i="8"/>
  <c r="N112" i="8"/>
  <c r="U111" i="8"/>
  <c r="T111" i="8"/>
  <c r="S111" i="8"/>
  <c r="R111" i="8"/>
  <c r="S110" i="8"/>
  <c r="R110" i="8"/>
  <c r="E110" i="8"/>
  <c r="S109" i="8"/>
  <c r="R109" i="8"/>
  <c r="E109" i="8"/>
  <c r="T109" i="8" s="1"/>
  <c r="S108" i="8"/>
  <c r="R108" i="8"/>
  <c r="E108" i="8"/>
  <c r="U108" i="8" s="1"/>
  <c r="S107" i="8"/>
  <c r="R107" i="8"/>
  <c r="E107" i="8"/>
  <c r="T107" i="8" s="1"/>
  <c r="S106" i="8"/>
  <c r="R106" i="8"/>
  <c r="E106" i="8"/>
  <c r="U106" i="8" s="1"/>
  <c r="S105" i="8"/>
  <c r="R105" i="8"/>
  <c r="E105" i="8"/>
  <c r="T105" i="8" s="1"/>
  <c r="S104" i="8"/>
  <c r="R104" i="8"/>
  <c r="E104" i="8"/>
  <c r="U104" i="8" s="1"/>
  <c r="S103" i="8"/>
  <c r="R103" i="8"/>
  <c r="E103" i="8"/>
  <c r="T103" i="8" s="1"/>
  <c r="S102" i="8"/>
  <c r="R102" i="8"/>
  <c r="E102" i="8"/>
  <c r="S101" i="8"/>
  <c r="R101" i="8"/>
  <c r="E101" i="8"/>
  <c r="T101" i="8" s="1"/>
  <c r="T100" i="8"/>
  <c r="S100" i="8"/>
  <c r="R100" i="8"/>
  <c r="E100" i="8"/>
  <c r="U100" i="8" s="1"/>
  <c r="S99" i="8"/>
  <c r="R99" i="8"/>
  <c r="E99" i="8"/>
  <c r="T99" i="8" s="1"/>
  <c r="S98" i="8"/>
  <c r="R98" i="8"/>
  <c r="E98" i="8"/>
  <c r="U98" i="8" s="1"/>
  <c r="S97" i="8"/>
  <c r="R97" i="8"/>
  <c r="E97" i="8"/>
  <c r="T97" i="8" s="1"/>
  <c r="S96" i="8"/>
  <c r="R96" i="8"/>
  <c r="E96" i="8"/>
  <c r="U96" i="8" s="1"/>
  <c r="W95" i="8"/>
  <c r="W112" i="8" s="1"/>
  <c r="V95" i="8"/>
  <c r="V112" i="8" s="1"/>
  <c r="M95" i="8"/>
  <c r="M112" i="8" s="1"/>
  <c r="S112" i="8" s="1"/>
  <c r="L95" i="8"/>
  <c r="R95" i="8" s="1"/>
  <c r="K95" i="8"/>
  <c r="K112" i="8" s="1"/>
  <c r="J95" i="8"/>
  <c r="J112" i="8" s="1"/>
  <c r="I95" i="8"/>
  <c r="I112" i="8" s="1"/>
  <c r="H95" i="8"/>
  <c r="H112" i="8" s="1"/>
  <c r="G95" i="8"/>
  <c r="G112" i="8" s="1"/>
  <c r="F95" i="8"/>
  <c r="F112" i="8" s="1"/>
  <c r="D95" i="8"/>
  <c r="D112" i="8" s="1"/>
  <c r="C95" i="8"/>
  <c r="C112" i="8" s="1"/>
  <c r="B95" i="8"/>
  <c r="B112" i="8" s="1"/>
  <c r="W113" i="9"/>
  <c r="V113" i="9"/>
  <c r="R113" i="9"/>
  <c r="Q113" i="9"/>
  <c r="P113" i="9"/>
  <c r="O113" i="9"/>
  <c r="N113" i="9"/>
  <c r="M113" i="9"/>
  <c r="S113" i="9" s="1"/>
  <c r="L113" i="9"/>
  <c r="K113" i="9"/>
  <c r="J113" i="9"/>
  <c r="I113" i="9"/>
  <c r="H113" i="9"/>
  <c r="G113" i="9"/>
  <c r="F113" i="9"/>
  <c r="E113" i="9"/>
  <c r="T113" i="9" s="1"/>
  <c r="D113" i="9"/>
  <c r="C113" i="9"/>
  <c r="B113" i="9"/>
  <c r="Q112" i="9"/>
  <c r="P112" i="9"/>
  <c r="O112" i="9"/>
  <c r="N112" i="9"/>
  <c r="U111" i="9"/>
  <c r="T111" i="9"/>
  <c r="S111" i="9"/>
  <c r="R111" i="9"/>
  <c r="S110" i="9"/>
  <c r="R110" i="9"/>
  <c r="E110" i="9"/>
  <c r="T110" i="9" s="1"/>
  <c r="S109" i="9"/>
  <c r="R109" i="9"/>
  <c r="E109" i="9"/>
  <c r="S108" i="9"/>
  <c r="R108" i="9"/>
  <c r="E108" i="9"/>
  <c r="T108" i="9" s="1"/>
  <c r="S107" i="9"/>
  <c r="R107" i="9"/>
  <c r="E107" i="9"/>
  <c r="S106" i="9"/>
  <c r="R106" i="9"/>
  <c r="E106" i="9"/>
  <c r="U106" i="9" s="1"/>
  <c r="S105" i="9"/>
  <c r="R105" i="9"/>
  <c r="E105" i="9"/>
  <c r="U105" i="9" s="1"/>
  <c r="S104" i="9"/>
  <c r="R104" i="9"/>
  <c r="E104" i="9"/>
  <c r="T104" i="9" s="1"/>
  <c r="S103" i="9"/>
  <c r="R103" i="9"/>
  <c r="E103" i="9"/>
  <c r="U103" i="9" s="1"/>
  <c r="S102" i="9"/>
  <c r="R102" i="9"/>
  <c r="E102" i="9"/>
  <c r="U102" i="9" s="1"/>
  <c r="S101" i="9"/>
  <c r="R101" i="9"/>
  <c r="E101" i="9"/>
  <c r="S100" i="9"/>
  <c r="R100" i="9"/>
  <c r="E100" i="9"/>
  <c r="S99" i="9"/>
  <c r="R99" i="9"/>
  <c r="E99" i="9"/>
  <c r="S98" i="9"/>
  <c r="R98" i="9"/>
  <c r="E98" i="9"/>
  <c r="U98" i="9" s="1"/>
  <c r="T97" i="9"/>
  <c r="S97" i="9"/>
  <c r="R97" i="9"/>
  <c r="E97" i="9"/>
  <c r="U97" i="9" s="1"/>
  <c r="U96" i="9"/>
  <c r="S96" i="9"/>
  <c r="R96" i="9"/>
  <c r="E96" i="9"/>
  <c r="T96" i="9" s="1"/>
  <c r="W95" i="9"/>
  <c r="W112" i="9" s="1"/>
  <c r="V95" i="9"/>
  <c r="V112" i="9" s="1"/>
  <c r="M95" i="9"/>
  <c r="S95" i="9" s="1"/>
  <c r="L95" i="9"/>
  <c r="L112" i="9" s="1"/>
  <c r="R112" i="9" s="1"/>
  <c r="K95" i="9"/>
  <c r="K112" i="9" s="1"/>
  <c r="J95" i="9"/>
  <c r="J112" i="9" s="1"/>
  <c r="I95" i="9"/>
  <c r="I112" i="9" s="1"/>
  <c r="H95" i="9"/>
  <c r="H112" i="9" s="1"/>
  <c r="G95" i="9"/>
  <c r="G112" i="9" s="1"/>
  <c r="F95" i="9"/>
  <c r="F112" i="9" s="1"/>
  <c r="D95" i="9"/>
  <c r="D112" i="9" s="1"/>
  <c r="C95" i="9"/>
  <c r="C112" i="9" s="1"/>
  <c r="B95" i="9"/>
  <c r="B112" i="9" s="1"/>
  <c r="W113" i="10"/>
  <c r="V113" i="10"/>
  <c r="Q113" i="10"/>
  <c r="P113" i="10"/>
  <c r="O113" i="10"/>
  <c r="N113" i="10"/>
  <c r="M113" i="10"/>
  <c r="S113" i="10" s="1"/>
  <c r="L113" i="10"/>
  <c r="R113" i="10" s="1"/>
  <c r="K113" i="10"/>
  <c r="J113" i="10"/>
  <c r="I113" i="10"/>
  <c r="H113" i="10"/>
  <c r="G113" i="10"/>
  <c r="F113" i="10"/>
  <c r="E113" i="10"/>
  <c r="U113" i="10" s="1"/>
  <c r="D113" i="10"/>
  <c r="C113" i="10"/>
  <c r="B113" i="10"/>
  <c r="Q112" i="10"/>
  <c r="P112" i="10"/>
  <c r="O112" i="10"/>
  <c r="N112" i="10"/>
  <c r="U111" i="10"/>
  <c r="T111" i="10"/>
  <c r="S111" i="10"/>
  <c r="R111" i="10"/>
  <c r="S110" i="10"/>
  <c r="R110" i="10"/>
  <c r="E110" i="10"/>
  <c r="U110" i="10" s="1"/>
  <c r="S109" i="10"/>
  <c r="R109" i="10"/>
  <c r="E109" i="10"/>
  <c r="T109" i="10" s="1"/>
  <c r="S108" i="10"/>
  <c r="R108" i="10"/>
  <c r="E108" i="10"/>
  <c r="U108" i="10" s="1"/>
  <c r="S107" i="10"/>
  <c r="R107" i="10"/>
  <c r="E107" i="10"/>
  <c r="U107" i="10" s="1"/>
  <c r="S106" i="10"/>
  <c r="R106" i="10"/>
  <c r="E106" i="10"/>
  <c r="T106" i="10" s="1"/>
  <c r="S105" i="10"/>
  <c r="R105" i="10"/>
  <c r="E105" i="10"/>
  <c r="T105" i="10" s="1"/>
  <c r="S104" i="10"/>
  <c r="R104" i="10"/>
  <c r="E104" i="10"/>
  <c r="U104" i="10" s="1"/>
  <c r="S103" i="10"/>
  <c r="R103" i="10"/>
  <c r="E103" i="10"/>
  <c r="U103" i="10" s="1"/>
  <c r="S102" i="10"/>
  <c r="R102" i="10"/>
  <c r="E102" i="10"/>
  <c r="U102" i="10" s="1"/>
  <c r="S101" i="10"/>
  <c r="R101" i="10"/>
  <c r="E101" i="10"/>
  <c r="T101" i="10" s="1"/>
  <c r="S100" i="10"/>
  <c r="R100" i="10"/>
  <c r="E100" i="10"/>
  <c r="U100" i="10" s="1"/>
  <c r="S99" i="10"/>
  <c r="R99" i="10"/>
  <c r="E99" i="10"/>
  <c r="U99" i="10" s="1"/>
  <c r="S98" i="10"/>
  <c r="R98" i="10"/>
  <c r="E98" i="10"/>
  <c r="T98" i="10" s="1"/>
  <c r="S97" i="10"/>
  <c r="R97" i="10"/>
  <c r="E97" i="10"/>
  <c r="T97" i="10" s="1"/>
  <c r="S96" i="10"/>
  <c r="R96" i="10"/>
  <c r="E96" i="10"/>
  <c r="U96" i="10" s="1"/>
  <c r="W95" i="10"/>
  <c r="W112" i="10" s="1"/>
  <c r="V95" i="10"/>
  <c r="V112" i="10" s="1"/>
  <c r="M95" i="10"/>
  <c r="M112" i="10" s="1"/>
  <c r="S112" i="10" s="1"/>
  <c r="L95" i="10"/>
  <c r="L112" i="10" s="1"/>
  <c r="R112" i="10" s="1"/>
  <c r="K95" i="10"/>
  <c r="K112" i="10" s="1"/>
  <c r="J95" i="10"/>
  <c r="J112" i="10" s="1"/>
  <c r="I95" i="10"/>
  <c r="I112" i="10" s="1"/>
  <c r="H95" i="10"/>
  <c r="H112" i="10" s="1"/>
  <c r="G95" i="10"/>
  <c r="G112" i="10" s="1"/>
  <c r="F95" i="10"/>
  <c r="F112" i="10" s="1"/>
  <c r="D95" i="10"/>
  <c r="D112" i="10" s="1"/>
  <c r="C95" i="10"/>
  <c r="C112" i="10" s="1"/>
  <c r="B95" i="10"/>
  <c r="B112" i="10" s="1"/>
  <c r="W113" i="11"/>
  <c r="V113" i="11"/>
  <c r="Q113" i="11"/>
  <c r="P113" i="11"/>
  <c r="O113" i="11"/>
  <c r="N113" i="11"/>
  <c r="M113" i="11"/>
  <c r="S113" i="11" s="1"/>
  <c r="L113" i="11"/>
  <c r="R113" i="11" s="1"/>
  <c r="K113" i="11"/>
  <c r="J113" i="11"/>
  <c r="I113" i="11"/>
  <c r="H113" i="11"/>
  <c r="G113" i="11"/>
  <c r="F113" i="11"/>
  <c r="E113" i="11"/>
  <c r="T113" i="11" s="1"/>
  <c r="D113" i="11"/>
  <c r="C113" i="11"/>
  <c r="B113" i="11"/>
  <c r="Q112" i="11"/>
  <c r="P112" i="11"/>
  <c r="O112" i="11"/>
  <c r="N112" i="11"/>
  <c r="U111" i="11"/>
  <c r="T111" i="11"/>
  <c r="S111" i="11"/>
  <c r="R111" i="11"/>
  <c r="S110" i="11"/>
  <c r="R110" i="11"/>
  <c r="E110" i="11"/>
  <c r="T110" i="11" s="1"/>
  <c r="S109" i="11"/>
  <c r="R109" i="11"/>
  <c r="E109" i="11"/>
  <c r="U109" i="11" s="1"/>
  <c r="S108" i="11"/>
  <c r="R108" i="11"/>
  <c r="E108" i="11"/>
  <c r="U108" i="11" s="1"/>
  <c r="S107" i="11"/>
  <c r="R107" i="11"/>
  <c r="E107" i="11"/>
  <c r="U107" i="11" s="1"/>
  <c r="S106" i="11"/>
  <c r="R106" i="11"/>
  <c r="E106" i="11"/>
  <c r="T106" i="11" s="1"/>
  <c r="S105" i="11"/>
  <c r="R105" i="11"/>
  <c r="E105" i="11"/>
  <c r="U105" i="11" s="1"/>
  <c r="S104" i="11"/>
  <c r="R104" i="11"/>
  <c r="E104" i="11"/>
  <c r="U104" i="11" s="1"/>
  <c r="S103" i="11"/>
  <c r="R103" i="11"/>
  <c r="E103" i="11"/>
  <c r="T103" i="11" s="1"/>
  <c r="S102" i="11"/>
  <c r="R102" i="11"/>
  <c r="E102" i="11"/>
  <c r="T102" i="11" s="1"/>
  <c r="S101" i="11"/>
  <c r="R101" i="11"/>
  <c r="E101" i="11"/>
  <c r="U101" i="11" s="1"/>
  <c r="S100" i="11"/>
  <c r="R100" i="11"/>
  <c r="E100" i="11"/>
  <c r="U100" i="11" s="1"/>
  <c r="S99" i="11"/>
  <c r="R99" i="11"/>
  <c r="E99" i="11"/>
  <c r="U99" i="11" s="1"/>
  <c r="S98" i="11"/>
  <c r="R98" i="11"/>
  <c r="E98" i="11"/>
  <c r="T98" i="11" s="1"/>
  <c r="S97" i="11"/>
  <c r="R97" i="11"/>
  <c r="E97" i="11"/>
  <c r="U97" i="11" s="1"/>
  <c r="S96" i="11"/>
  <c r="R96" i="11"/>
  <c r="E96" i="11"/>
  <c r="W95" i="11"/>
  <c r="W112" i="11" s="1"/>
  <c r="V95" i="11"/>
  <c r="V112" i="11" s="1"/>
  <c r="M95" i="11"/>
  <c r="M112" i="11" s="1"/>
  <c r="S112" i="11" s="1"/>
  <c r="L95" i="11"/>
  <c r="L112" i="11" s="1"/>
  <c r="R112" i="11" s="1"/>
  <c r="K95" i="11"/>
  <c r="K112" i="11" s="1"/>
  <c r="J95" i="11"/>
  <c r="J112" i="11" s="1"/>
  <c r="I95" i="11"/>
  <c r="I112" i="11" s="1"/>
  <c r="H95" i="11"/>
  <c r="H112" i="11" s="1"/>
  <c r="G95" i="11"/>
  <c r="G112" i="11" s="1"/>
  <c r="F95" i="11"/>
  <c r="F112" i="11" s="1"/>
  <c r="D95" i="11"/>
  <c r="D112" i="11" s="1"/>
  <c r="C95" i="11"/>
  <c r="C112" i="11" s="1"/>
  <c r="B95" i="11"/>
  <c r="B112" i="11" s="1"/>
  <c r="W113" i="12"/>
  <c r="V113" i="12"/>
  <c r="Q113" i="12"/>
  <c r="P113" i="12"/>
  <c r="O113" i="12"/>
  <c r="N113" i="12"/>
  <c r="M113" i="12"/>
  <c r="S113" i="12" s="1"/>
  <c r="L113" i="12"/>
  <c r="R113" i="12" s="1"/>
  <c r="K113" i="12"/>
  <c r="J113" i="12"/>
  <c r="I113" i="12"/>
  <c r="H113" i="12"/>
  <c r="G113" i="12"/>
  <c r="F113" i="12"/>
  <c r="E113" i="12"/>
  <c r="U113" i="12" s="1"/>
  <c r="D113" i="12"/>
  <c r="C113" i="12"/>
  <c r="B113" i="12"/>
  <c r="Q112" i="12"/>
  <c r="P112" i="12"/>
  <c r="O112" i="12"/>
  <c r="N112" i="12"/>
  <c r="U111" i="12"/>
  <c r="T111" i="12"/>
  <c r="S111" i="12"/>
  <c r="R111" i="12"/>
  <c r="S110" i="12"/>
  <c r="R110" i="12"/>
  <c r="E110" i="12"/>
  <c r="U110" i="12" s="1"/>
  <c r="S109" i="12"/>
  <c r="R109" i="12"/>
  <c r="E109" i="12"/>
  <c r="U109" i="12" s="1"/>
  <c r="S108" i="12"/>
  <c r="R108" i="12"/>
  <c r="E108" i="12"/>
  <c r="U108" i="12" s="1"/>
  <c r="S107" i="12"/>
  <c r="R107" i="12"/>
  <c r="E107" i="12"/>
  <c r="T107" i="12" s="1"/>
  <c r="S106" i="12"/>
  <c r="R106" i="12"/>
  <c r="E106" i="12"/>
  <c r="U106" i="12" s="1"/>
  <c r="S105" i="12"/>
  <c r="R105" i="12"/>
  <c r="E105" i="12"/>
  <c r="U105" i="12" s="1"/>
  <c r="S104" i="12"/>
  <c r="R104" i="12"/>
  <c r="E104" i="12"/>
  <c r="U104" i="12" s="1"/>
  <c r="S103" i="12"/>
  <c r="R103" i="12"/>
  <c r="E103" i="12"/>
  <c r="T103" i="12" s="1"/>
  <c r="S102" i="12"/>
  <c r="R102" i="12"/>
  <c r="E102" i="12"/>
  <c r="U102" i="12" s="1"/>
  <c r="S101" i="12"/>
  <c r="R101" i="12"/>
  <c r="E101" i="12"/>
  <c r="U101" i="12" s="1"/>
  <c r="S100" i="12"/>
  <c r="R100" i="12"/>
  <c r="E100" i="12"/>
  <c r="U100" i="12" s="1"/>
  <c r="S99" i="12"/>
  <c r="R99" i="12"/>
  <c r="E99" i="12"/>
  <c r="T99" i="12" s="1"/>
  <c r="S98" i="12"/>
  <c r="R98" i="12"/>
  <c r="E98" i="12"/>
  <c r="U98" i="12" s="1"/>
  <c r="S97" i="12"/>
  <c r="R97" i="12"/>
  <c r="E97" i="12"/>
  <c r="S96" i="12"/>
  <c r="R96" i="12"/>
  <c r="E96" i="12"/>
  <c r="W95" i="12"/>
  <c r="W112" i="12" s="1"/>
  <c r="V95" i="12"/>
  <c r="V112" i="12" s="1"/>
  <c r="M95" i="12"/>
  <c r="M112" i="12" s="1"/>
  <c r="S112" i="12" s="1"/>
  <c r="L95" i="12"/>
  <c r="R95" i="12" s="1"/>
  <c r="K95" i="12"/>
  <c r="K112" i="12" s="1"/>
  <c r="J95" i="12"/>
  <c r="J112" i="12" s="1"/>
  <c r="I95" i="12"/>
  <c r="I112" i="12" s="1"/>
  <c r="H95" i="12"/>
  <c r="H112" i="12" s="1"/>
  <c r="G95" i="12"/>
  <c r="G112" i="12" s="1"/>
  <c r="F95" i="12"/>
  <c r="F112" i="12" s="1"/>
  <c r="D95" i="12"/>
  <c r="D112" i="12" s="1"/>
  <c r="C95" i="12"/>
  <c r="C112" i="12" s="1"/>
  <c r="B95" i="12"/>
  <c r="B112" i="12" s="1"/>
  <c r="W113" i="13"/>
  <c r="V113" i="13"/>
  <c r="Q113" i="13"/>
  <c r="P113" i="13"/>
  <c r="O113" i="13"/>
  <c r="N113" i="13"/>
  <c r="M113" i="13"/>
  <c r="S113" i="13" s="1"/>
  <c r="L113" i="13"/>
  <c r="R113" i="13" s="1"/>
  <c r="K113" i="13"/>
  <c r="J113" i="13"/>
  <c r="I113" i="13"/>
  <c r="H113" i="13"/>
  <c r="G113" i="13"/>
  <c r="F113" i="13"/>
  <c r="E113" i="13"/>
  <c r="T113" i="13" s="1"/>
  <c r="D113" i="13"/>
  <c r="C113" i="13"/>
  <c r="B113" i="13"/>
  <c r="Q112" i="13"/>
  <c r="P112" i="13"/>
  <c r="O112" i="13"/>
  <c r="N112" i="13"/>
  <c r="U111" i="13"/>
  <c r="T111" i="13"/>
  <c r="S111" i="13"/>
  <c r="R111" i="13"/>
  <c r="S110" i="13"/>
  <c r="R110" i="13"/>
  <c r="E110" i="13"/>
  <c r="U110" i="13" s="1"/>
  <c r="S109" i="13"/>
  <c r="R109" i="13"/>
  <c r="E109" i="13"/>
  <c r="U109" i="13" s="1"/>
  <c r="S108" i="13"/>
  <c r="R108" i="13"/>
  <c r="E108" i="13"/>
  <c r="T108" i="13" s="1"/>
  <c r="S107" i="13"/>
  <c r="R107" i="13"/>
  <c r="E107" i="13"/>
  <c r="U107" i="13" s="1"/>
  <c r="S106" i="13"/>
  <c r="R106" i="13"/>
  <c r="E106" i="13"/>
  <c r="U106" i="13" s="1"/>
  <c r="S105" i="13"/>
  <c r="R105" i="13"/>
  <c r="E105" i="13"/>
  <c r="T105" i="13" s="1"/>
  <c r="S104" i="13"/>
  <c r="R104" i="13"/>
  <c r="E104" i="13"/>
  <c r="T104" i="13" s="1"/>
  <c r="S103" i="13"/>
  <c r="R103" i="13"/>
  <c r="E103" i="13"/>
  <c r="U103" i="13" s="1"/>
  <c r="S102" i="13"/>
  <c r="R102" i="13"/>
  <c r="E102" i="13"/>
  <c r="U102" i="13" s="1"/>
  <c r="S101" i="13"/>
  <c r="R101" i="13"/>
  <c r="E101" i="13"/>
  <c r="T101" i="13" s="1"/>
  <c r="S100" i="13"/>
  <c r="R100" i="13"/>
  <c r="E100" i="13"/>
  <c r="T100" i="13" s="1"/>
  <c r="S99" i="13"/>
  <c r="R99" i="13"/>
  <c r="E99" i="13"/>
  <c r="U99" i="13" s="1"/>
  <c r="T98" i="13"/>
  <c r="S98" i="13"/>
  <c r="R98" i="13"/>
  <c r="E98" i="13"/>
  <c r="U98" i="13" s="1"/>
  <c r="S97" i="13"/>
  <c r="R97" i="13"/>
  <c r="E97" i="13"/>
  <c r="T97" i="13" s="1"/>
  <c r="S96" i="13"/>
  <c r="R96" i="13"/>
  <c r="E96" i="13"/>
  <c r="T96" i="13" s="1"/>
  <c r="W95" i="13"/>
  <c r="W112" i="13" s="1"/>
  <c r="V95" i="13"/>
  <c r="V112" i="13" s="1"/>
  <c r="M95" i="13"/>
  <c r="L95" i="13"/>
  <c r="R95" i="13" s="1"/>
  <c r="K95" i="13"/>
  <c r="K112" i="13" s="1"/>
  <c r="J95" i="13"/>
  <c r="J112" i="13" s="1"/>
  <c r="I95" i="13"/>
  <c r="I112" i="13" s="1"/>
  <c r="H95" i="13"/>
  <c r="H112" i="13" s="1"/>
  <c r="G95" i="13"/>
  <c r="G112" i="13" s="1"/>
  <c r="F95" i="13"/>
  <c r="F112" i="13" s="1"/>
  <c r="D95" i="13"/>
  <c r="D112" i="13" s="1"/>
  <c r="C95" i="13"/>
  <c r="C112" i="13" s="1"/>
  <c r="B95" i="13"/>
  <c r="B112" i="13" s="1"/>
  <c r="W113" i="14"/>
  <c r="V113" i="14"/>
  <c r="S113" i="14"/>
  <c r="Q113" i="14"/>
  <c r="P113" i="14"/>
  <c r="O113" i="14"/>
  <c r="N113" i="14"/>
  <c r="M113" i="14"/>
  <c r="L113" i="14"/>
  <c r="R113" i="14" s="1"/>
  <c r="K113" i="14"/>
  <c r="J113" i="14"/>
  <c r="I113" i="14"/>
  <c r="H113" i="14"/>
  <c r="G113" i="14"/>
  <c r="F113" i="14"/>
  <c r="E113" i="14"/>
  <c r="U113" i="14" s="1"/>
  <c r="D113" i="14"/>
  <c r="C113" i="14"/>
  <c r="B113" i="14"/>
  <c r="Q112" i="14"/>
  <c r="P112" i="14"/>
  <c r="O112" i="14"/>
  <c r="N112" i="14"/>
  <c r="U111" i="14"/>
  <c r="T111" i="14"/>
  <c r="S111" i="14"/>
  <c r="R111" i="14"/>
  <c r="S110" i="14"/>
  <c r="R110" i="14"/>
  <c r="E110" i="14"/>
  <c r="T110" i="14" s="1"/>
  <c r="S109" i="14"/>
  <c r="R109" i="14"/>
  <c r="E109" i="14"/>
  <c r="T109" i="14" s="1"/>
  <c r="S108" i="14"/>
  <c r="R108" i="14"/>
  <c r="E108" i="14"/>
  <c r="U108" i="14" s="1"/>
  <c r="S107" i="14"/>
  <c r="R107" i="14"/>
  <c r="E107" i="14"/>
  <c r="U107" i="14" s="1"/>
  <c r="S106" i="14"/>
  <c r="R106" i="14"/>
  <c r="E106" i="14"/>
  <c r="T106" i="14" s="1"/>
  <c r="S105" i="14"/>
  <c r="R105" i="14"/>
  <c r="E105" i="14"/>
  <c r="T105" i="14" s="1"/>
  <c r="S104" i="14"/>
  <c r="R104" i="14"/>
  <c r="E104" i="14"/>
  <c r="U104" i="14" s="1"/>
  <c r="S103" i="14"/>
  <c r="R103" i="14"/>
  <c r="E103" i="14"/>
  <c r="U103" i="14" s="1"/>
  <c r="S102" i="14"/>
  <c r="R102" i="14"/>
  <c r="E102" i="14"/>
  <c r="T102" i="14" s="1"/>
  <c r="S101" i="14"/>
  <c r="R101" i="14"/>
  <c r="E101" i="14"/>
  <c r="T101" i="14" s="1"/>
  <c r="S100" i="14"/>
  <c r="R100" i="14"/>
  <c r="E100" i="14"/>
  <c r="U100" i="14" s="1"/>
  <c r="S99" i="14"/>
  <c r="R99" i="14"/>
  <c r="E99" i="14"/>
  <c r="U99" i="14" s="1"/>
  <c r="S98" i="14"/>
  <c r="R98" i="14"/>
  <c r="E98" i="14"/>
  <c r="U98" i="14" s="1"/>
  <c r="S97" i="14"/>
  <c r="R97" i="14"/>
  <c r="E97" i="14"/>
  <c r="T97" i="14" s="1"/>
  <c r="S96" i="14"/>
  <c r="R96" i="14"/>
  <c r="E96" i="14"/>
  <c r="U96" i="14" s="1"/>
  <c r="W95" i="14"/>
  <c r="W112" i="14" s="1"/>
  <c r="V95" i="14"/>
  <c r="V112" i="14" s="1"/>
  <c r="M95" i="14"/>
  <c r="S95" i="14" s="1"/>
  <c r="L95" i="14"/>
  <c r="L112" i="14" s="1"/>
  <c r="R112" i="14" s="1"/>
  <c r="K95" i="14"/>
  <c r="K112" i="14" s="1"/>
  <c r="J95" i="14"/>
  <c r="J112" i="14" s="1"/>
  <c r="I95" i="14"/>
  <c r="I112" i="14" s="1"/>
  <c r="H95" i="14"/>
  <c r="H112" i="14" s="1"/>
  <c r="G95" i="14"/>
  <c r="G112" i="14" s="1"/>
  <c r="F95" i="14"/>
  <c r="F112" i="14" s="1"/>
  <c r="D95" i="14"/>
  <c r="D112" i="14" s="1"/>
  <c r="C95" i="14"/>
  <c r="C112" i="14" s="1"/>
  <c r="B95" i="14"/>
  <c r="B112" i="14" s="1"/>
  <c r="W113" i="15"/>
  <c r="V113" i="15"/>
  <c r="Q113" i="15"/>
  <c r="P113" i="15"/>
  <c r="O113" i="15"/>
  <c r="N113" i="15"/>
  <c r="M113" i="15"/>
  <c r="S113" i="15" s="1"/>
  <c r="L113" i="15"/>
  <c r="R113" i="15" s="1"/>
  <c r="K113" i="15"/>
  <c r="J113" i="15"/>
  <c r="I113" i="15"/>
  <c r="H113" i="15"/>
  <c r="G113" i="15"/>
  <c r="F113" i="15"/>
  <c r="E113" i="15"/>
  <c r="U113" i="15" s="1"/>
  <c r="D113" i="15"/>
  <c r="C113" i="15"/>
  <c r="B113" i="15"/>
  <c r="Q112" i="15"/>
  <c r="P112" i="15"/>
  <c r="O112" i="15"/>
  <c r="N112" i="15"/>
  <c r="U111" i="15"/>
  <c r="T111" i="15"/>
  <c r="S111" i="15"/>
  <c r="R111" i="15"/>
  <c r="S110" i="15"/>
  <c r="R110" i="15"/>
  <c r="E110" i="15"/>
  <c r="T110" i="15" s="1"/>
  <c r="S109" i="15"/>
  <c r="R109" i="15"/>
  <c r="E109" i="15"/>
  <c r="U109" i="15" s="1"/>
  <c r="S108" i="15"/>
  <c r="R108" i="15"/>
  <c r="E108" i="15"/>
  <c r="U108" i="15" s="1"/>
  <c r="S107" i="15"/>
  <c r="R107" i="15"/>
  <c r="E107" i="15"/>
  <c r="T107" i="15" s="1"/>
  <c r="S106" i="15"/>
  <c r="R106" i="15"/>
  <c r="E106" i="15"/>
  <c r="T106" i="15" s="1"/>
  <c r="S105" i="15"/>
  <c r="R105" i="15"/>
  <c r="E105" i="15"/>
  <c r="U105" i="15" s="1"/>
  <c r="S104" i="15"/>
  <c r="R104" i="15"/>
  <c r="E104" i="15"/>
  <c r="U104" i="15" s="1"/>
  <c r="S103" i="15"/>
  <c r="R103" i="15"/>
  <c r="E103" i="15"/>
  <c r="T103" i="15" s="1"/>
  <c r="S102" i="15"/>
  <c r="R102" i="15"/>
  <c r="E102" i="15"/>
  <c r="T102" i="15" s="1"/>
  <c r="S101" i="15"/>
  <c r="R101" i="15"/>
  <c r="E101" i="15"/>
  <c r="U101" i="15" s="1"/>
  <c r="S100" i="15"/>
  <c r="R100" i="15"/>
  <c r="E100" i="15"/>
  <c r="U100" i="15" s="1"/>
  <c r="S99" i="15"/>
  <c r="R99" i="15"/>
  <c r="E99" i="15"/>
  <c r="T99" i="15" s="1"/>
  <c r="S98" i="15"/>
  <c r="R98" i="15"/>
  <c r="E98" i="15"/>
  <c r="T98" i="15" s="1"/>
  <c r="S97" i="15"/>
  <c r="R97" i="15"/>
  <c r="E97" i="15"/>
  <c r="U97" i="15" s="1"/>
  <c r="S96" i="15"/>
  <c r="R96" i="15"/>
  <c r="E96" i="15"/>
  <c r="U96" i="15" s="1"/>
  <c r="W95" i="15"/>
  <c r="W112" i="15" s="1"/>
  <c r="V95" i="15"/>
  <c r="V112" i="15" s="1"/>
  <c r="M95" i="15"/>
  <c r="M112" i="15" s="1"/>
  <c r="S112" i="15" s="1"/>
  <c r="L95" i="15"/>
  <c r="R95" i="15" s="1"/>
  <c r="K95" i="15"/>
  <c r="K112" i="15" s="1"/>
  <c r="J95" i="15"/>
  <c r="J112" i="15" s="1"/>
  <c r="I95" i="15"/>
  <c r="I112" i="15" s="1"/>
  <c r="H95" i="15"/>
  <c r="H112" i="15" s="1"/>
  <c r="G95" i="15"/>
  <c r="G112" i="15" s="1"/>
  <c r="F95" i="15"/>
  <c r="F112" i="15" s="1"/>
  <c r="D95" i="15"/>
  <c r="D112" i="15" s="1"/>
  <c r="C95" i="15"/>
  <c r="C112" i="15" s="1"/>
  <c r="B95" i="15"/>
  <c r="B112" i="15" s="1"/>
  <c r="W113" i="16"/>
  <c r="V113" i="16"/>
  <c r="Q113" i="16"/>
  <c r="P113" i="16"/>
  <c r="O113" i="16"/>
  <c r="N113" i="16"/>
  <c r="M113" i="16"/>
  <c r="S113" i="16" s="1"/>
  <c r="L113" i="16"/>
  <c r="R113" i="16" s="1"/>
  <c r="K113" i="16"/>
  <c r="J113" i="16"/>
  <c r="I113" i="16"/>
  <c r="H113" i="16"/>
  <c r="G113" i="16"/>
  <c r="F113" i="16"/>
  <c r="E113" i="16"/>
  <c r="T113" i="16" s="1"/>
  <c r="D113" i="16"/>
  <c r="C113" i="16"/>
  <c r="B113" i="16"/>
  <c r="Q112" i="16"/>
  <c r="P112" i="16"/>
  <c r="O112" i="16"/>
  <c r="N112" i="16"/>
  <c r="U111" i="16"/>
  <c r="T111" i="16"/>
  <c r="S111" i="16"/>
  <c r="R111" i="16"/>
  <c r="S110" i="16"/>
  <c r="R110" i="16"/>
  <c r="E110" i="16"/>
  <c r="U110" i="16" s="1"/>
  <c r="S109" i="16"/>
  <c r="R109" i="16"/>
  <c r="E109" i="16"/>
  <c r="U109" i="16" s="1"/>
  <c r="S108" i="16"/>
  <c r="R108" i="16"/>
  <c r="E108" i="16"/>
  <c r="T108" i="16" s="1"/>
  <c r="S107" i="16"/>
  <c r="R107" i="16"/>
  <c r="E107" i="16"/>
  <c r="T107" i="16" s="1"/>
  <c r="S106" i="16"/>
  <c r="R106" i="16"/>
  <c r="E106" i="16"/>
  <c r="U106" i="16" s="1"/>
  <c r="S105" i="16"/>
  <c r="R105" i="16"/>
  <c r="E105" i="16"/>
  <c r="U105" i="16" s="1"/>
  <c r="S104" i="16"/>
  <c r="R104" i="16"/>
  <c r="E104" i="16"/>
  <c r="T104" i="16" s="1"/>
  <c r="S103" i="16"/>
  <c r="R103" i="16"/>
  <c r="E103" i="16"/>
  <c r="T103" i="16" s="1"/>
  <c r="S102" i="16"/>
  <c r="R102" i="16"/>
  <c r="E102" i="16"/>
  <c r="U102" i="16" s="1"/>
  <c r="S101" i="16"/>
  <c r="R101" i="16"/>
  <c r="E101" i="16"/>
  <c r="U101" i="16" s="1"/>
  <c r="S100" i="16"/>
  <c r="R100" i="16"/>
  <c r="E100" i="16"/>
  <c r="T100" i="16" s="1"/>
  <c r="S99" i="16"/>
  <c r="R99" i="16"/>
  <c r="E99" i="16"/>
  <c r="T99" i="16" s="1"/>
  <c r="S98" i="16"/>
  <c r="R98" i="16"/>
  <c r="E98" i="16"/>
  <c r="U98" i="16" s="1"/>
  <c r="S97" i="16"/>
  <c r="R97" i="16"/>
  <c r="E97" i="16"/>
  <c r="U97" i="16" s="1"/>
  <c r="S96" i="16"/>
  <c r="R96" i="16"/>
  <c r="E96" i="16"/>
  <c r="U96" i="16" s="1"/>
  <c r="W95" i="16"/>
  <c r="W112" i="16" s="1"/>
  <c r="V95" i="16"/>
  <c r="V112" i="16" s="1"/>
  <c r="M95" i="16"/>
  <c r="S95" i="16" s="1"/>
  <c r="L95" i="16"/>
  <c r="K95" i="16"/>
  <c r="K112" i="16" s="1"/>
  <c r="J95" i="16"/>
  <c r="J112" i="16" s="1"/>
  <c r="I95" i="16"/>
  <c r="I112" i="16" s="1"/>
  <c r="H95" i="16"/>
  <c r="H112" i="16" s="1"/>
  <c r="G95" i="16"/>
  <c r="G112" i="16" s="1"/>
  <c r="F95" i="16"/>
  <c r="F112" i="16" s="1"/>
  <c r="D95" i="16"/>
  <c r="D112" i="16" s="1"/>
  <c r="C95" i="16"/>
  <c r="C112" i="16" s="1"/>
  <c r="B95" i="16"/>
  <c r="B112" i="16" s="1"/>
  <c r="W113" i="17"/>
  <c r="V113" i="17"/>
  <c r="Q113" i="17"/>
  <c r="P113" i="17"/>
  <c r="O113" i="17"/>
  <c r="N113" i="17"/>
  <c r="M113" i="17"/>
  <c r="S113" i="17" s="1"/>
  <c r="L113" i="17"/>
  <c r="R113" i="17" s="1"/>
  <c r="K113" i="17"/>
  <c r="J113" i="17"/>
  <c r="I113" i="17"/>
  <c r="H113" i="17"/>
  <c r="G113" i="17"/>
  <c r="F113" i="17"/>
  <c r="E113" i="17"/>
  <c r="T113" i="17" s="1"/>
  <c r="D113" i="17"/>
  <c r="C113" i="17"/>
  <c r="B113" i="17"/>
  <c r="Q112" i="17"/>
  <c r="P112" i="17"/>
  <c r="O112" i="17"/>
  <c r="N112" i="17"/>
  <c r="U111" i="17"/>
  <c r="T111" i="17"/>
  <c r="S111" i="17"/>
  <c r="R111" i="17"/>
  <c r="S110" i="17"/>
  <c r="R110" i="17"/>
  <c r="E110" i="17"/>
  <c r="U110" i="17" s="1"/>
  <c r="S109" i="17"/>
  <c r="R109" i="17"/>
  <c r="E109" i="17"/>
  <c r="T109" i="17" s="1"/>
  <c r="S108" i="17"/>
  <c r="R108" i="17"/>
  <c r="E108" i="17"/>
  <c r="T108" i="17" s="1"/>
  <c r="S107" i="17"/>
  <c r="R107" i="17"/>
  <c r="E107" i="17"/>
  <c r="U107" i="17" s="1"/>
  <c r="S106" i="17"/>
  <c r="R106" i="17"/>
  <c r="E106" i="17"/>
  <c r="U106" i="17" s="1"/>
  <c r="S105" i="17"/>
  <c r="R105" i="17"/>
  <c r="E105" i="17"/>
  <c r="T105" i="17" s="1"/>
  <c r="S104" i="17"/>
  <c r="R104" i="17"/>
  <c r="E104" i="17"/>
  <c r="T104" i="17" s="1"/>
  <c r="S103" i="17"/>
  <c r="R103" i="17"/>
  <c r="E103" i="17"/>
  <c r="U103" i="17" s="1"/>
  <c r="S102" i="17"/>
  <c r="R102" i="17"/>
  <c r="E102" i="17"/>
  <c r="U102" i="17" s="1"/>
  <c r="S101" i="17"/>
  <c r="R101" i="17"/>
  <c r="E101" i="17"/>
  <c r="T101" i="17" s="1"/>
  <c r="S100" i="17"/>
  <c r="R100" i="17"/>
  <c r="E100" i="17"/>
  <c r="T100" i="17" s="1"/>
  <c r="S99" i="17"/>
  <c r="R99" i="17"/>
  <c r="E99" i="17"/>
  <c r="U99" i="17" s="1"/>
  <c r="S98" i="17"/>
  <c r="R98" i="17"/>
  <c r="E98" i="17"/>
  <c r="U98" i="17" s="1"/>
  <c r="S97" i="17"/>
  <c r="R97" i="17"/>
  <c r="E97" i="17"/>
  <c r="T97" i="17" s="1"/>
  <c r="S96" i="17"/>
  <c r="R96" i="17"/>
  <c r="E96" i="17"/>
  <c r="T96" i="17" s="1"/>
  <c r="W95" i="17"/>
  <c r="W112" i="17" s="1"/>
  <c r="V95" i="17"/>
  <c r="V112" i="17" s="1"/>
  <c r="M95" i="17"/>
  <c r="L95" i="17"/>
  <c r="R95" i="17" s="1"/>
  <c r="K95" i="17"/>
  <c r="K112" i="17" s="1"/>
  <c r="J95" i="17"/>
  <c r="J112" i="17" s="1"/>
  <c r="I95" i="17"/>
  <c r="I112" i="17" s="1"/>
  <c r="H95" i="17"/>
  <c r="H112" i="17" s="1"/>
  <c r="G95" i="17"/>
  <c r="G112" i="17" s="1"/>
  <c r="F95" i="17"/>
  <c r="F112" i="17" s="1"/>
  <c r="D95" i="17"/>
  <c r="D112" i="17" s="1"/>
  <c r="C95" i="17"/>
  <c r="C112" i="17" s="1"/>
  <c r="B95" i="17"/>
  <c r="B112" i="17" s="1"/>
  <c r="W113" i="18"/>
  <c r="V113" i="18"/>
  <c r="Q113" i="18"/>
  <c r="P113" i="18"/>
  <c r="O113" i="18"/>
  <c r="N113" i="18"/>
  <c r="M113" i="18"/>
  <c r="S113" i="18" s="1"/>
  <c r="L113" i="18"/>
  <c r="R113" i="18" s="1"/>
  <c r="K113" i="18"/>
  <c r="J113" i="18"/>
  <c r="I113" i="18"/>
  <c r="H113" i="18"/>
  <c r="G113" i="18"/>
  <c r="F113" i="18"/>
  <c r="E113" i="18"/>
  <c r="U113" i="18" s="1"/>
  <c r="D113" i="18"/>
  <c r="C113" i="18"/>
  <c r="B113" i="18"/>
  <c r="Q112" i="18"/>
  <c r="P112" i="18"/>
  <c r="O112" i="18"/>
  <c r="N112" i="18"/>
  <c r="U111" i="18"/>
  <c r="T111" i="18"/>
  <c r="S111" i="18"/>
  <c r="R111" i="18"/>
  <c r="S110" i="18"/>
  <c r="R110" i="18"/>
  <c r="E110" i="18"/>
  <c r="U110" i="18" s="1"/>
  <c r="S109" i="18"/>
  <c r="R109" i="18"/>
  <c r="E109" i="18"/>
  <c r="T109" i="18" s="1"/>
  <c r="S108" i="18"/>
  <c r="R108" i="18"/>
  <c r="E108" i="18"/>
  <c r="U108" i="18" s="1"/>
  <c r="S107" i="18"/>
  <c r="R107" i="18"/>
  <c r="E107" i="18"/>
  <c r="U107" i="18" s="1"/>
  <c r="S106" i="18"/>
  <c r="R106" i="18"/>
  <c r="E106" i="18"/>
  <c r="U106" i="18" s="1"/>
  <c r="S105" i="18"/>
  <c r="R105" i="18"/>
  <c r="E105" i="18"/>
  <c r="T105" i="18" s="1"/>
  <c r="S104" i="18"/>
  <c r="R104" i="18"/>
  <c r="E104" i="18"/>
  <c r="U104" i="18" s="1"/>
  <c r="S103" i="18"/>
  <c r="R103" i="18"/>
  <c r="E103" i="18"/>
  <c r="U103" i="18" s="1"/>
  <c r="S102" i="18"/>
  <c r="R102" i="18"/>
  <c r="E102" i="18"/>
  <c r="U102" i="18" s="1"/>
  <c r="S101" i="18"/>
  <c r="R101" i="18"/>
  <c r="E101" i="18"/>
  <c r="T101" i="18" s="1"/>
  <c r="S100" i="18"/>
  <c r="R100" i="18"/>
  <c r="E100" i="18"/>
  <c r="U100" i="18" s="1"/>
  <c r="S99" i="18"/>
  <c r="R99" i="18"/>
  <c r="E99" i="18"/>
  <c r="U99" i="18" s="1"/>
  <c r="S98" i="18"/>
  <c r="R98" i="18"/>
  <c r="E98" i="18"/>
  <c r="U98" i="18" s="1"/>
  <c r="S97" i="18"/>
  <c r="R97" i="18"/>
  <c r="E97" i="18"/>
  <c r="T97" i="18" s="1"/>
  <c r="S96" i="18"/>
  <c r="R96" i="18"/>
  <c r="E96" i="18"/>
  <c r="T96" i="18" s="1"/>
  <c r="W95" i="18"/>
  <c r="W112" i="18" s="1"/>
  <c r="V95" i="18"/>
  <c r="V112" i="18" s="1"/>
  <c r="M95" i="18"/>
  <c r="S95" i="18" s="1"/>
  <c r="L95" i="18"/>
  <c r="R95" i="18" s="1"/>
  <c r="K95" i="18"/>
  <c r="K112" i="18" s="1"/>
  <c r="J95" i="18"/>
  <c r="J112" i="18" s="1"/>
  <c r="I95" i="18"/>
  <c r="I112" i="18" s="1"/>
  <c r="H95" i="18"/>
  <c r="H112" i="18" s="1"/>
  <c r="G95" i="18"/>
  <c r="G112" i="18" s="1"/>
  <c r="F95" i="18"/>
  <c r="F112" i="18" s="1"/>
  <c r="D95" i="18"/>
  <c r="D112" i="18" s="1"/>
  <c r="C95" i="18"/>
  <c r="C112" i="18" s="1"/>
  <c r="B95" i="18"/>
  <c r="B112" i="18" s="1"/>
  <c r="W113" i="19"/>
  <c r="V113" i="19"/>
  <c r="S113" i="19"/>
  <c r="Q113" i="19"/>
  <c r="P113" i="19"/>
  <c r="O113" i="19"/>
  <c r="N113" i="19"/>
  <c r="M113" i="19"/>
  <c r="L113" i="19"/>
  <c r="R113" i="19" s="1"/>
  <c r="K113" i="19"/>
  <c r="J113" i="19"/>
  <c r="I113" i="19"/>
  <c r="H113" i="19"/>
  <c r="G113" i="19"/>
  <c r="F113" i="19"/>
  <c r="E113" i="19"/>
  <c r="U113" i="19" s="1"/>
  <c r="D113" i="19"/>
  <c r="C113" i="19"/>
  <c r="B113" i="19"/>
  <c r="Q112" i="19"/>
  <c r="P112" i="19"/>
  <c r="O112" i="19"/>
  <c r="N112" i="19"/>
  <c r="U111" i="19"/>
  <c r="T111" i="19"/>
  <c r="S111" i="19"/>
  <c r="R111" i="19"/>
  <c r="S110" i="19"/>
  <c r="R110" i="19"/>
  <c r="E110" i="19"/>
  <c r="T110" i="19" s="1"/>
  <c r="S109" i="19"/>
  <c r="R109" i="19"/>
  <c r="E109" i="19"/>
  <c r="T109" i="19" s="1"/>
  <c r="S108" i="19"/>
  <c r="R108" i="19"/>
  <c r="E108" i="19"/>
  <c r="U108" i="19" s="1"/>
  <c r="S107" i="19"/>
  <c r="R107" i="19"/>
  <c r="E107" i="19"/>
  <c r="U107" i="19" s="1"/>
  <c r="S106" i="19"/>
  <c r="R106" i="19"/>
  <c r="E106" i="19"/>
  <c r="U106" i="19" s="1"/>
  <c r="S105" i="19"/>
  <c r="R105" i="19"/>
  <c r="E105" i="19"/>
  <c r="T105" i="19" s="1"/>
  <c r="S104" i="19"/>
  <c r="R104" i="19"/>
  <c r="E104" i="19"/>
  <c r="U104" i="19" s="1"/>
  <c r="S103" i="19"/>
  <c r="R103" i="19"/>
  <c r="E103" i="19"/>
  <c r="U103" i="19" s="1"/>
  <c r="S102" i="19"/>
  <c r="R102" i="19"/>
  <c r="E102" i="19"/>
  <c r="U102" i="19" s="1"/>
  <c r="S101" i="19"/>
  <c r="R101" i="19"/>
  <c r="E101" i="19"/>
  <c r="T101" i="19" s="1"/>
  <c r="S100" i="19"/>
  <c r="R100" i="19"/>
  <c r="E100" i="19"/>
  <c r="U100" i="19" s="1"/>
  <c r="S99" i="19"/>
  <c r="R99" i="19"/>
  <c r="E99" i="19"/>
  <c r="U99" i="19" s="1"/>
  <c r="S98" i="19"/>
  <c r="R98" i="19"/>
  <c r="E98" i="19"/>
  <c r="U98" i="19" s="1"/>
  <c r="S97" i="19"/>
  <c r="R97" i="19"/>
  <c r="E97" i="19"/>
  <c r="T97" i="19" s="1"/>
  <c r="S96" i="19"/>
  <c r="R96" i="19"/>
  <c r="E96" i="19"/>
  <c r="U96" i="19" s="1"/>
  <c r="W95" i="19"/>
  <c r="W112" i="19" s="1"/>
  <c r="V95" i="19"/>
  <c r="V112" i="19" s="1"/>
  <c r="M95" i="19"/>
  <c r="S95" i="19" s="1"/>
  <c r="L95" i="19"/>
  <c r="L112" i="19" s="1"/>
  <c r="R112" i="19" s="1"/>
  <c r="K95" i="19"/>
  <c r="K112" i="19" s="1"/>
  <c r="J95" i="19"/>
  <c r="J112" i="19" s="1"/>
  <c r="I95" i="19"/>
  <c r="I112" i="19" s="1"/>
  <c r="H95" i="19"/>
  <c r="H112" i="19" s="1"/>
  <c r="G95" i="19"/>
  <c r="G112" i="19" s="1"/>
  <c r="F95" i="19"/>
  <c r="F112" i="19" s="1"/>
  <c r="D95" i="19"/>
  <c r="D112" i="19" s="1"/>
  <c r="C95" i="19"/>
  <c r="C112" i="19" s="1"/>
  <c r="B95" i="19"/>
  <c r="B112" i="19" s="1"/>
  <c r="W113" i="20"/>
  <c r="V113" i="20"/>
  <c r="Q113" i="20"/>
  <c r="P113" i="20"/>
  <c r="O113" i="20"/>
  <c r="N113" i="20"/>
  <c r="M113" i="20"/>
  <c r="S113" i="20" s="1"/>
  <c r="L113" i="20"/>
  <c r="R113" i="20" s="1"/>
  <c r="K113" i="20"/>
  <c r="J113" i="20"/>
  <c r="I113" i="20"/>
  <c r="H113" i="20"/>
  <c r="G113" i="20"/>
  <c r="F113" i="20"/>
  <c r="E113" i="20"/>
  <c r="U113" i="20" s="1"/>
  <c r="D113" i="20"/>
  <c r="C113" i="20"/>
  <c r="B113" i="20"/>
  <c r="Q112" i="20"/>
  <c r="P112" i="20"/>
  <c r="O112" i="20"/>
  <c r="N112" i="20"/>
  <c r="U111" i="20"/>
  <c r="T111" i="20"/>
  <c r="S111" i="20"/>
  <c r="R111" i="20"/>
  <c r="S110" i="20"/>
  <c r="R110" i="20"/>
  <c r="E110" i="20"/>
  <c r="T110" i="20" s="1"/>
  <c r="S109" i="20"/>
  <c r="R109" i="20"/>
  <c r="E109" i="20"/>
  <c r="U109" i="20" s="1"/>
  <c r="S108" i="20"/>
  <c r="R108" i="20"/>
  <c r="E108" i="20"/>
  <c r="U108" i="20" s="1"/>
  <c r="S107" i="20"/>
  <c r="R107" i="20"/>
  <c r="E107" i="20"/>
  <c r="U107" i="20" s="1"/>
  <c r="S106" i="20"/>
  <c r="R106" i="20"/>
  <c r="E106" i="20"/>
  <c r="T106" i="20" s="1"/>
  <c r="S105" i="20"/>
  <c r="R105" i="20"/>
  <c r="E105" i="20"/>
  <c r="U105" i="20" s="1"/>
  <c r="S104" i="20"/>
  <c r="R104" i="20"/>
  <c r="E104" i="20"/>
  <c r="U104" i="20" s="1"/>
  <c r="S103" i="20"/>
  <c r="R103" i="20"/>
  <c r="E103" i="20"/>
  <c r="U103" i="20" s="1"/>
  <c r="S102" i="20"/>
  <c r="R102" i="20"/>
  <c r="E102" i="20"/>
  <c r="T102" i="20" s="1"/>
  <c r="S101" i="20"/>
  <c r="R101" i="20"/>
  <c r="E101" i="20"/>
  <c r="U101" i="20" s="1"/>
  <c r="S100" i="20"/>
  <c r="R100" i="20"/>
  <c r="E100" i="20"/>
  <c r="U100" i="20" s="1"/>
  <c r="S99" i="20"/>
  <c r="R99" i="20"/>
  <c r="E99" i="20"/>
  <c r="U99" i="20" s="1"/>
  <c r="S98" i="20"/>
  <c r="R98" i="20"/>
  <c r="E98" i="20"/>
  <c r="T98" i="20" s="1"/>
  <c r="S97" i="20"/>
  <c r="R97" i="20"/>
  <c r="E97" i="20"/>
  <c r="U97" i="20" s="1"/>
  <c r="S96" i="20"/>
  <c r="R96" i="20"/>
  <c r="E96" i="20"/>
  <c r="W95" i="20"/>
  <c r="W112" i="20" s="1"/>
  <c r="V95" i="20"/>
  <c r="V112" i="20" s="1"/>
  <c r="M95" i="20"/>
  <c r="L95" i="20"/>
  <c r="L112" i="20" s="1"/>
  <c r="R112" i="20" s="1"/>
  <c r="K95" i="20"/>
  <c r="K112" i="20" s="1"/>
  <c r="J95" i="20"/>
  <c r="J112" i="20" s="1"/>
  <c r="I95" i="20"/>
  <c r="I112" i="20" s="1"/>
  <c r="H95" i="20"/>
  <c r="H112" i="20" s="1"/>
  <c r="G95" i="20"/>
  <c r="G112" i="20" s="1"/>
  <c r="F95" i="20"/>
  <c r="F112" i="20" s="1"/>
  <c r="D95" i="20"/>
  <c r="D112" i="20" s="1"/>
  <c r="C95" i="20"/>
  <c r="C112" i="20" s="1"/>
  <c r="B95" i="20"/>
  <c r="B112" i="20" s="1"/>
  <c r="W113" i="21"/>
  <c r="V113" i="21"/>
  <c r="Q113" i="21"/>
  <c r="P113" i="21"/>
  <c r="O113" i="21"/>
  <c r="N113" i="21"/>
  <c r="M113" i="21"/>
  <c r="S113" i="21" s="1"/>
  <c r="L113" i="21"/>
  <c r="R113" i="21" s="1"/>
  <c r="K113" i="21"/>
  <c r="J113" i="21"/>
  <c r="I113" i="21"/>
  <c r="H113" i="21"/>
  <c r="G113" i="21"/>
  <c r="F113" i="21"/>
  <c r="E113" i="21"/>
  <c r="U113" i="21" s="1"/>
  <c r="D113" i="21"/>
  <c r="C113" i="21"/>
  <c r="B113" i="21"/>
  <c r="Q112" i="21"/>
  <c r="P112" i="21"/>
  <c r="O112" i="21"/>
  <c r="N112" i="21"/>
  <c r="U111" i="21"/>
  <c r="T111" i="21"/>
  <c r="S111" i="21"/>
  <c r="R111" i="21"/>
  <c r="S110" i="21"/>
  <c r="R110" i="21"/>
  <c r="E110" i="21"/>
  <c r="S109" i="21"/>
  <c r="R109" i="21"/>
  <c r="E109" i="21"/>
  <c r="U109" i="21" s="1"/>
  <c r="S108" i="21"/>
  <c r="R108" i="21"/>
  <c r="E108" i="21"/>
  <c r="U108" i="21" s="1"/>
  <c r="S107" i="21"/>
  <c r="R107" i="21"/>
  <c r="E107" i="21"/>
  <c r="T107" i="21" s="1"/>
  <c r="S106" i="21"/>
  <c r="R106" i="21"/>
  <c r="E106" i="21"/>
  <c r="U106" i="21" s="1"/>
  <c r="S105" i="21"/>
  <c r="R105" i="21"/>
  <c r="E105" i="21"/>
  <c r="U105" i="21" s="1"/>
  <c r="S104" i="21"/>
  <c r="R104" i="21"/>
  <c r="E104" i="21"/>
  <c r="U104" i="21" s="1"/>
  <c r="S103" i="21"/>
  <c r="R103" i="21"/>
  <c r="E103" i="21"/>
  <c r="T103" i="21" s="1"/>
  <c r="S102" i="21"/>
  <c r="R102" i="21"/>
  <c r="E102" i="21"/>
  <c r="U102" i="21" s="1"/>
  <c r="S101" i="21"/>
  <c r="R101" i="21"/>
  <c r="E101" i="21"/>
  <c r="U101" i="21" s="1"/>
  <c r="S100" i="21"/>
  <c r="R100" i="21"/>
  <c r="E100" i="21"/>
  <c r="U100" i="21" s="1"/>
  <c r="S99" i="21"/>
  <c r="R99" i="21"/>
  <c r="E99" i="21"/>
  <c r="T99" i="21" s="1"/>
  <c r="S98" i="21"/>
  <c r="R98" i="21"/>
  <c r="E98" i="21"/>
  <c r="U98" i="21" s="1"/>
  <c r="S97" i="21"/>
  <c r="R97" i="21"/>
  <c r="E97" i="21"/>
  <c r="U97" i="21" s="1"/>
  <c r="S96" i="21"/>
  <c r="R96" i="21"/>
  <c r="E96" i="21"/>
  <c r="U96" i="21" s="1"/>
  <c r="W95" i="21"/>
  <c r="W112" i="21" s="1"/>
  <c r="V95" i="21"/>
  <c r="V112" i="21" s="1"/>
  <c r="M95" i="21"/>
  <c r="M112" i="21" s="1"/>
  <c r="S112" i="21" s="1"/>
  <c r="L95" i="21"/>
  <c r="R95" i="21" s="1"/>
  <c r="K95" i="21"/>
  <c r="K112" i="21" s="1"/>
  <c r="J95" i="21"/>
  <c r="J112" i="21" s="1"/>
  <c r="I95" i="21"/>
  <c r="I112" i="21" s="1"/>
  <c r="H95" i="21"/>
  <c r="H112" i="21" s="1"/>
  <c r="G95" i="21"/>
  <c r="G112" i="21" s="1"/>
  <c r="F95" i="21"/>
  <c r="F112" i="21" s="1"/>
  <c r="D95" i="21"/>
  <c r="D112" i="21" s="1"/>
  <c r="C95" i="21"/>
  <c r="C112" i="21" s="1"/>
  <c r="B95" i="21"/>
  <c r="B112" i="21" s="1"/>
  <c r="W113" i="1"/>
  <c r="V113" i="1"/>
  <c r="Q113" i="1"/>
  <c r="P113" i="1"/>
  <c r="O113" i="1"/>
  <c r="N113" i="1"/>
  <c r="M113" i="1"/>
  <c r="S113" i="1" s="1"/>
  <c r="L113" i="1"/>
  <c r="R113" i="1" s="1"/>
  <c r="K113" i="1"/>
  <c r="J113" i="1"/>
  <c r="I113" i="1"/>
  <c r="H113" i="1"/>
  <c r="G113" i="1"/>
  <c r="F113" i="1"/>
  <c r="E113" i="1"/>
  <c r="T113" i="1" s="1"/>
  <c r="D113" i="1"/>
  <c r="C113" i="1"/>
  <c r="B113" i="1"/>
  <c r="Q112" i="1"/>
  <c r="P112" i="1"/>
  <c r="O112" i="1"/>
  <c r="N112" i="1"/>
  <c r="U111" i="1"/>
  <c r="T111" i="1"/>
  <c r="S111" i="1"/>
  <c r="R111" i="1"/>
  <c r="S110" i="1"/>
  <c r="R110" i="1"/>
  <c r="E110" i="1"/>
  <c r="U110" i="1" s="1"/>
  <c r="S109" i="1"/>
  <c r="R109" i="1"/>
  <c r="E109" i="1"/>
  <c r="U109" i="1" s="1"/>
  <c r="S108" i="1"/>
  <c r="R108" i="1"/>
  <c r="E108" i="1"/>
  <c r="T108" i="1" s="1"/>
  <c r="S107" i="1"/>
  <c r="R107" i="1"/>
  <c r="E107" i="1"/>
  <c r="S106" i="1"/>
  <c r="R106" i="1"/>
  <c r="E106" i="1"/>
  <c r="U106" i="1" s="1"/>
  <c r="S105" i="1"/>
  <c r="R105" i="1"/>
  <c r="E105" i="1"/>
  <c r="U105" i="1" s="1"/>
  <c r="S104" i="1"/>
  <c r="R104" i="1"/>
  <c r="E104" i="1"/>
  <c r="T104" i="1" s="1"/>
  <c r="T103" i="1"/>
  <c r="S103" i="1"/>
  <c r="R103" i="1"/>
  <c r="E103" i="1"/>
  <c r="U103" i="1" s="1"/>
  <c r="S102" i="1"/>
  <c r="R102" i="1"/>
  <c r="E102" i="1"/>
  <c r="U102" i="1" s="1"/>
  <c r="S101" i="1"/>
  <c r="R101" i="1"/>
  <c r="E101" i="1"/>
  <c r="U101" i="1" s="1"/>
  <c r="S100" i="1"/>
  <c r="R100" i="1"/>
  <c r="E100" i="1"/>
  <c r="T100" i="1" s="1"/>
  <c r="S99" i="1"/>
  <c r="R99" i="1"/>
  <c r="E99" i="1"/>
  <c r="U99" i="1" s="1"/>
  <c r="S98" i="1"/>
  <c r="R98" i="1"/>
  <c r="E98" i="1"/>
  <c r="U98" i="1" s="1"/>
  <c r="S97" i="1"/>
  <c r="R97" i="1"/>
  <c r="E97" i="1"/>
  <c r="U97" i="1" s="1"/>
  <c r="S96" i="1"/>
  <c r="R96" i="1"/>
  <c r="E96" i="1"/>
  <c r="T96" i="1" s="1"/>
  <c r="W95" i="1"/>
  <c r="W112" i="1" s="1"/>
  <c r="V95" i="1"/>
  <c r="V112" i="1" s="1"/>
  <c r="M95" i="1"/>
  <c r="S95" i="1" s="1"/>
  <c r="L95" i="1"/>
  <c r="R95" i="1" s="1"/>
  <c r="K95" i="1"/>
  <c r="K112" i="1" s="1"/>
  <c r="J95" i="1"/>
  <c r="J112" i="1" s="1"/>
  <c r="I95" i="1"/>
  <c r="I112" i="1" s="1"/>
  <c r="H95" i="1"/>
  <c r="H112" i="1" s="1"/>
  <c r="G95" i="1"/>
  <c r="G112" i="1" s="1"/>
  <c r="F95" i="1"/>
  <c r="F112" i="1" s="1"/>
  <c r="D95" i="1"/>
  <c r="D112" i="1" s="1"/>
  <c r="C95" i="1"/>
  <c r="C112" i="1" s="1"/>
  <c r="B95" i="1"/>
  <c r="B112" i="1" s="1"/>
  <c r="E83" i="2"/>
  <c r="E82" i="2"/>
  <c r="E81" i="2"/>
  <c r="E80" i="2"/>
  <c r="W79" i="2"/>
  <c r="V79" i="2"/>
  <c r="M79" i="2"/>
  <c r="L79" i="2"/>
  <c r="K79" i="2"/>
  <c r="J79" i="2"/>
  <c r="I79" i="2"/>
  <c r="H79" i="2"/>
  <c r="G79" i="2"/>
  <c r="F79" i="2"/>
  <c r="D79" i="2"/>
  <c r="C79" i="2"/>
  <c r="B79" i="2"/>
  <c r="A76" i="2"/>
  <c r="E83" i="3"/>
  <c r="E82" i="3"/>
  <c r="E81" i="3"/>
  <c r="E80" i="3"/>
  <c r="W79" i="3"/>
  <c r="V79" i="3"/>
  <c r="M79" i="3"/>
  <c r="L79" i="3"/>
  <c r="K79" i="3"/>
  <c r="J79" i="3"/>
  <c r="I79" i="3"/>
  <c r="H79" i="3"/>
  <c r="G79" i="3"/>
  <c r="F79" i="3"/>
  <c r="D79" i="3"/>
  <c r="C79" i="3"/>
  <c r="B79" i="3"/>
  <c r="A76" i="3"/>
  <c r="E83" i="4"/>
  <c r="E82" i="4"/>
  <c r="E81" i="4"/>
  <c r="E80" i="4"/>
  <c r="W79" i="4"/>
  <c r="V79" i="4"/>
  <c r="M79" i="4"/>
  <c r="L79" i="4"/>
  <c r="K79" i="4"/>
  <c r="J79" i="4"/>
  <c r="I79" i="4"/>
  <c r="H79" i="4"/>
  <c r="G79" i="4"/>
  <c r="F79" i="4"/>
  <c r="D79" i="4"/>
  <c r="C79" i="4"/>
  <c r="B79" i="4"/>
  <c r="A76" i="4"/>
  <c r="E83" i="5"/>
  <c r="E82" i="5"/>
  <c r="E81" i="5"/>
  <c r="E80" i="5"/>
  <c r="W79" i="5"/>
  <c r="V79" i="5"/>
  <c r="M79" i="5"/>
  <c r="L79" i="5"/>
  <c r="K79" i="5"/>
  <c r="J79" i="5"/>
  <c r="I79" i="5"/>
  <c r="H79" i="5"/>
  <c r="G79" i="5"/>
  <c r="F79" i="5"/>
  <c r="D79" i="5"/>
  <c r="C79" i="5"/>
  <c r="B79" i="5"/>
  <c r="A76" i="5"/>
  <c r="E83" i="6"/>
  <c r="E82" i="6"/>
  <c r="E81" i="6"/>
  <c r="E80" i="6"/>
  <c r="W79" i="6"/>
  <c r="V79" i="6"/>
  <c r="M79" i="6"/>
  <c r="L79" i="6"/>
  <c r="K79" i="6"/>
  <c r="J79" i="6"/>
  <c r="I79" i="6"/>
  <c r="H79" i="6"/>
  <c r="G79" i="6"/>
  <c r="F79" i="6"/>
  <c r="D79" i="6"/>
  <c r="C79" i="6"/>
  <c r="B79" i="6"/>
  <c r="A76" i="6"/>
  <c r="E83" i="7"/>
  <c r="E82" i="7"/>
  <c r="E81" i="7"/>
  <c r="E80" i="7"/>
  <c r="W79" i="7"/>
  <c r="V79" i="7"/>
  <c r="M79" i="7"/>
  <c r="L79" i="7"/>
  <c r="K79" i="7"/>
  <c r="J79" i="7"/>
  <c r="I79" i="7"/>
  <c r="H79" i="7"/>
  <c r="G79" i="7"/>
  <c r="F79" i="7"/>
  <c r="D79" i="7"/>
  <c r="C79" i="7"/>
  <c r="B79" i="7"/>
  <c r="A76" i="7"/>
  <c r="E83" i="8"/>
  <c r="E82" i="8"/>
  <c r="E81" i="8"/>
  <c r="E80" i="8"/>
  <c r="W79" i="8"/>
  <c r="V79" i="8"/>
  <c r="M79" i="8"/>
  <c r="L79" i="8"/>
  <c r="K79" i="8"/>
  <c r="J79" i="8"/>
  <c r="I79" i="8"/>
  <c r="H79" i="8"/>
  <c r="G79" i="8"/>
  <c r="F79" i="8"/>
  <c r="D79" i="8"/>
  <c r="C79" i="8"/>
  <c r="B79" i="8"/>
  <c r="A76" i="8"/>
  <c r="E83" i="9"/>
  <c r="E82" i="9"/>
  <c r="E81" i="9"/>
  <c r="E80" i="9"/>
  <c r="W79" i="9"/>
  <c r="V79" i="9"/>
  <c r="M79" i="9"/>
  <c r="L79" i="9"/>
  <c r="K79" i="9"/>
  <c r="J79" i="9"/>
  <c r="I79" i="9"/>
  <c r="H79" i="9"/>
  <c r="G79" i="9"/>
  <c r="F79" i="9"/>
  <c r="D79" i="9"/>
  <c r="C79" i="9"/>
  <c r="B79" i="9"/>
  <c r="A76" i="9"/>
  <c r="E83" i="10"/>
  <c r="E82" i="10"/>
  <c r="E81" i="10"/>
  <c r="E80" i="10"/>
  <c r="W79" i="10"/>
  <c r="V79" i="10"/>
  <c r="M79" i="10"/>
  <c r="L79" i="10"/>
  <c r="K79" i="10"/>
  <c r="J79" i="10"/>
  <c r="I79" i="10"/>
  <c r="H79" i="10"/>
  <c r="G79" i="10"/>
  <c r="F79" i="10"/>
  <c r="D79" i="10"/>
  <c r="C79" i="10"/>
  <c r="B79" i="10"/>
  <c r="A76" i="10"/>
  <c r="E83" i="11"/>
  <c r="E82" i="11"/>
  <c r="E81" i="11"/>
  <c r="E80" i="11"/>
  <c r="W79" i="11"/>
  <c r="V79" i="11"/>
  <c r="M79" i="11"/>
  <c r="L79" i="11"/>
  <c r="K79" i="11"/>
  <c r="J79" i="11"/>
  <c r="I79" i="11"/>
  <c r="H79" i="11"/>
  <c r="G79" i="11"/>
  <c r="F79" i="11"/>
  <c r="D79" i="11"/>
  <c r="C79" i="11"/>
  <c r="B79" i="11"/>
  <c r="A76" i="11"/>
  <c r="E83" i="12"/>
  <c r="E82" i="12"/>
  <c r="E81" i="12"/>
  <c r="E80" i="12"/>
  <c r="W79" i="12"/>
  <c r="V79" i="12"/>
  <c r="M79" i="12"/>
  <c r="L79" i="12"/>
  <c r="K79" i="12"/>
  <c r="J79" i="12"/>
  <c r="I79" i="12"/>
  <c r="H79" i="12"/>
  <c r="G79" i="12"/>
  <c r="F79" i="12"/>
  <c r="D79" i="12"/>
  <c r="C79" i="12"/>
  <c r="B79" i="12"/>
  <c r="A76" i="12"/>
  <c r="E83" i="13"/>
  <c r="E82" i="13"/>
  <c r="E81" i="13"/>
  <c r="E80" i="13"/>
  <c r="W79" i="13"/>
  <c r="V79" i="13"/>
  <c r="M79" i="13"/>
  <c r="L79" i="13"/>
  <c r="K79" i="13"/>
  <c r="J79" i="13"/>
  <c r="I79" i="13"/>
  <c r="H79" i="13"/>
  <c r="G79" i="13"/>
  <c r="F79" i="13"/>
  <c r="D79" i="13"/>
  <c r="C79" i="13"/>
  <c r="B79" i="13"/>
  <c r="A76" i="13"/>
  <c r="E83" i="14"/>
  <c r="E82" i="14"/>
  <c r="E81" i="14"/>
  <c r="E80" i="14"/>
  <c r="W79" i="14"/>
  <c r="V79" i="14"/>
  <c r="M79" i="14"/>
  <c r="L79" i="14"/>
  <c r="K79" i="14"/>
  <c r="J79" i="14"/>
  <c r="I79" i="14"/>
  <c r="H79" i="14"/>
  <c r="G79" i="14"/>
  <c r="F79" i="14"/>
  <c r="D79" i="14"/>
  <c r="C79" i="14"/>
  <c r="B79" i="14"/>
  <c r="A76" i="14"/>
  <c r="E83" i="15"/>
  <c r="E82" i="15"/>
  <c r="E81" i="15"/>
  <c r="E80" i="15"/>
  <c r="W79" i="15"/>
  <c r="V79" i="15"/>
  <c r="M79" i="15"/>
  <c r="L79" i="15"/>
  <c r="K79" i="15"/>
  <c r="J79" i="15"/>
  <c r="I79" i="15"/>
  <c r="H79" i="15"/>
  <c r="G79" i="15"/>
  <c r="F79" i="15"/>
  <c r="D79" i="15"/>
  <c r="C79" i="15"/>
  <c r="B79" i="15"/>
  <c r="A76" i="15"/>
  <c r="E83" i="16"/>
  <c r="E82" i="16"/>
  <c r="E81" i="16"/>
  <c r="E80" i="16"/>
  <c r="W79" i="16"/>
  <c r="V79" i="16"/>
  <c r="M79" i="16"/>
  <c r="L79" i="16"/>
  <c r="K79" i="16"/>
  <c r="J79" i="16"/>
  <c r="I79" i="16"/>
  <c r="H79" i="16"/>
  <c r="G79" i="16"/>
  <c r="F79" i="16"/>
  <c r="D79" i="16"/>
  <c r="C79" i="16"/>
  <c r="B79" i="16"/>
  <c r="A76" i="16"/>
  <c r="E83" i="17"/>
  <c r="E82" i="17"/>
  <c r="E81" i="17"/>
  <c r="E80" i="17"/>
  <c r="W79" i="17"/>
  <c r="V79" i="17"/>
  <c r="M79" i="17"/>
  <c r="L79" i="17"/>
  <c r="K79" i="17"/>
  <c r="J79" i="17"/>
  <c r="I79" i="17"/>
  <c r="H79" i="17"/>
  <c r="G79" i="17"/>
  <c r="F79" i="17"/>
  <c r="D79" i="17"/>
  <c r="C79" i="17"/>
  <c r="B79" i="17"/>
  <c r="A76" i="17"/>
  <c r="E83" i="18"/>
  <c r="E82" i="18"/>
  <c r="E81" i="18"/>
  <c r="E80" i="18"/>
  <c r="W79" i="18"/>
  <c r="V79" i="18"/>
  <c r="M79" i="18"/>
  <c r="L79" i="18"/>
  <c r="K79" i="18"/>
  <c r="J79" i="18"/>
  <c r="I79" i="18"/>
  <c r="H79" i="18"/>
  <c r="G79" i="18"/>
  <c r="F79" i="18"/>
  <c r="D79" i="18"/>
  <c r="C79" i="18"/>
  <c r="B79" i="18"/>
  <c r="A76" i="18"/>
  <c r="E83" i="19"/>
  <c r="E82" i="19"/>
  <c r="E81" i="19"/>
  <c r="E80" i="19"/>
  <c r="W79" i="19"/>
  <c r="V79" i="19"/>
  <c r="M79" i="19"/>
  <c r="L79" i="19"/>
  <c r="K79" i="19"/>
  <c r="J79" i="19"/>
  <c r="I79" i="19"/>
  <c r="H79" i="19"/>
  <c r="G79" i="19"/>
  <c r="F79" i="19"/>
  <c r="D79" i="19"/>
  <c r="C79" i="19"/>
  <c r="B79" i="19"/>
  <c r="A76" i="19"/>
  <c r="E83" i="20"/>
  <c r="E82" i="20"/>
  <c r="E81" i="20"/>
  <c r="E80" i="20"/>
  <c r="W79" i="20"/>
  <c r="V79" i="20"/>
  <c r="M79" i="20"/>
  <c r="L79" i="20"/>
  <c r="K79" i="20"/>
  <c r="J79" i="20"/>
  <c r="I79" i="20"/>
  <c r="H79" i="20"/>
  <c r="G79" i="20"/>
  <c r="F79" i="20"/>
  <c r="D79" i="20"/>
  <c r="C79" i="20"/>
  <c r="B79" i="20"/>
  <c r="A76" i="20"/>
  <c r="E83" i="21"/>
  <c r="E82" i="21"/>
  <c r="E81" i="21"/>
  <c r="E80" i="21"/>
  <c r="W79" i="21"/>
  <c r="V79" i="21"/>
  <c r="M79" i="21"/>
  <c r="L79" i="21"/>
  <c r="K79" i="21"/>
  <c r="J79" i="21"/>
  <c r="I79" i="21"/>
  <c r="H79" i="21"/>
  <c r="G79" i="21"/>
  <c r="F79" i="21"/>
  <c r="D79" i="21"/>
  <c r="C79" i="21"/>
  <c r="B79" i="21"/>
  <c r="A76" i="21"/>
  <c r="E83" i="1"/>
  <c r="E82" i="1"/>
  <c r="E81" i="1"/>
  <c r="E80" i="1"/>
  <c r="W79" i="1"/>
  <c r="V79" i="1"/>
  <c r="M79" i="1"/>
  <c r="L79" i="1"/>
  <c r="K79" i="1"/>
  <c r="J79" i="1"/>
  <c r="I79" i="1"/>
  <c r="H79" i="1"/>
  <c r="G79" i="1"/>
  <c r="F79" i="1"/>
  <c r="D79" i="1"/>
  <c r="C79" i="1"/>
  <c r="B79" i="1"/>
  <c r="A76" i="1"/>
  <c r="S93" i="21"/>
  <c r="R93" i="21"/>
  <c r="Q93" i="21"/>
  <c r="P93" i="21"/>
  <c r="E93" i="21"/>
  <c r="U93" i="21" s="1"/>
  <c r="S92" i="21"/>
  <c r="R92" i="21"/>
  <c r="Q92" i="21"/>
  <c r="P92" i="21"/>
  <c r="E92" i="21"/>
  <c r="U92" i="21" s="1"/>
  <c r="S91" i="21"/>
  <c r="R91" i="21"/>
  <c r="Q91" i="21"/>
  <c r="P91" i="21"/>
  <c r="E91" i="21"/>
  <c r="T91" i="21" s="1"/>
  <c r="S90" i="21"/>
  <c r="R90" i="21"/>
  <c r="Q90" i="21"/>
  <c r="P90" i="21"/>
  <c r="E90" i="21"/>
  <c r="U90" i="21" s="1"/>
  <c r="S89" i="21"/>
  <c r="R89" i="21"/>
  <c r="Q89" i="21"/>
  <c r="P89" i="21"/>
  <c r="E89" i="21"/>
  <c r="U89" i="21" s="1"/>
  <c r="S88" i="21"/>
  <c r="R88" i="21"/>
  <c r="Q88" i="21"/>
  <c r="P88" i="21"/>
  <c r="E88" i="21"/>
  <c r="U88" i="21" s="1"/>
  <c r="S87" i="21"/>
  <c r="R87" i="21"/>
  <c r="Q87" i="21"/>
  <c r="P87" i="21"/>
  <c r="E87" i="21"/>
  <c r="T87" i="21" s="1"/>
  <c r="T86" i="21"/>
  <c r="S86" i="21"/>
  <c r="R86" i="21"/>
  <c r="Q86" i="21"/>
  <c r="P86" i="21"/>
  <c r="E86" i="21"/>
  <c r="U86" i="21" s="1"/>
  <c r="W72" i="21"/>
  <c r="V72" i="21"/>
  <c r="O72" i="21"/>
  <c r="N72" i="21"/>
  <c r="M72" i="21"/>
  <c r="L72" i="21"/>
  <c r="K72" i="21"/>
  <c r="J72" i="21"/>
  <c r="I72" i="21"/>
  <c r="H72" i="21"/>
  <c r="G72" i="21"/>
  <c r="F72" i="21"/>
  <c r="C72" i="21"/>
  <c r="B72" i="21"/>
  <c r="W71" i="21"/>
  <c r="V71" i="21"/>
  <c r="O71" i="21"/>
  <c r="N71" i="21"/>
  <c r="R71" i="21" s="1"/>
  <c r="M71" i="21"/>
  <c r="L71" i="21"/>
  <c r="K71" i="21"/>
  <c r="J71" i="21"/>
  <c r="I71" i="21"/>
  <c r="H71" i="21"/>
  <c r="G71" i="21"/>
  <c r="F71" i="21"/>
  <c r="C71" i="21"/>
  <c r="B71" i="21"/>
  <c r="W70" i="21"/>
  <c r="V70" i="21"/>
  <c r="O70" i="21"/>
  <c r="N70" i="21"/>
  <c r="M70" i="21"/>
  <c r="S70" i="21" s="1"/>
  <c r="L70" i="21"/>
  <c r="K70" i="21"/>
  <c r="J70" i="21"/>
  <c r="I70" i="21"/>
  <c r="H70" i="21"/>
  <c r="G70" i="21"/>
  <c r="F70" i="21"/>
  <c r="C70" i="21"/>
  <c r="B70" i="21"/>
  <c r="E70" i="21" s="1"/>
  <c r="S69" i="21"/>
  <c r="R69" i="21"/>
  <c r="Q69" i="21"/>
  <c r="P69" i="21"/>
  <c r="E69" i="21"/>
  <c r="W67" i="21"/>
  <c r="V67" i="21"/>
  <c r="O67" i="21"/>
  <c r="N67" i="21"/>
  <c r="M67" i="21"/>
  <c r="L67" i="21"/>
  <c r="K67" i="21"/>
  <c r="J67" i="21"/>
  <c r="I67" i="21"/>
  <c r="H67" i="21"/>
  <c r="G67" i="21"/>
  <c r="F67" i="21"/>
  <c r="C67" i="21"/>
  <c r="B67" i="21"/>
  <c r="W66" i="21"/>
  <c r="V66" i="21"/>
  <c r="O66" i="21"/>
  <c r="N66" i="21"/>
  <c r="M66" i="21"/>
  <c r="S66" i="21" s="1"/>
  <c r="L66" i="21"/>
  <c r="R66" i="21" s="1"/>
  <c r="K66" i="21"/>
  <c r="J66" i="21"/>
  <c r="I66" i="21"/>
  <c r="H66" i="21"/>
  <c r="G66" i="21"/>
  <c r="F66" i="21"/>
  <c r="C66" i="21"/>
  <c r="B66" i="21"/>
  <c r="E66" i="21" s="1"/>
  <c r="S65" i="21"/>
  <c r="R65" i="21"/>
  <c r="Q65" i="21"/>
  <c r="P65" i="21"/>
  <c r="E65" i="21"/>
  <c r="S64" i="21"/>
  <c r="R64" i="21"/>
  <c r="Q64" i="21"/>
  <c r="P64" i="21"/>
  <c r="E64" i="21"/>
  <c r="U64" i="21" s="1"/>
  <c r="S63" i="21"/>
  <c r="R63" i="21"/>
  <c r="Q63" i="21"/>
  <c r="P63" i="21"/>
  <c r="E63" i="21"/>
  <c r="U63" i="21" s="1"/>
  <c r="S62" i="21"/>
  <c r="R62" i="21"/>
  <c r="Q62" i="21"/>
  <c r="P62" i="21"/>
  <c r="E62" i="21"/>
  <c r="U62" i="21" s="1"/>
  <c r="S61" i="21"/>
  <c r="R61" i="21"/>
  <c r="Q61" i="21"/>
  <c r="P61" i="21"/>
  <c r="E61" i="21"/>
  <c r="U61" i="21" s="1"/>
  <c r="V59" i="21"/>
  <c r="O59" i="21"/>
  <c r="N59" i="21"/>
  <c r="M59" i="21"/>
  <c r="S59" i="21" s="1"/>
  <c r="L59" i="21"/>
  <c r="R59" i="21" s="1"/>
  <c r="K59" i="21"/>
  <c r="J59" i="21"/>
  <c r="I59" i="21"/>
  <c r="H59" i="21"/>
  <c r="G59" i="21"/>
  <c r="F59" i="21"/>
  <c r="C59" i="21"/>
  <c r="B59" i="21"/>
  <c r="S58" i="21"/>
  <c r="R58" i="21"/>
  <c r="Q58" i="21"/>
  <c r="P58" i="21"/>
  <c r="E58" i="21"/>
  <c r="U58" i="21" s="1"/>
  <c r="S57" i="21"/>
  <c r="R57" i="21"/>
  <c r="Q57" i="21"/>
  <c r="P57" i="21"/>
  <c r="E57" i="21"/>
  <c r="T57" i="21" s="1"/>
  <c r="U56" i="21"/>
  <c r="T56" i="21"/>
  <c r="S56" i="21"/>
  <c r="R56" i="21"/>
  <c r="Q56" i="21"/>
  <c r="P56" i="21"/>
  <c r="E56" i="21"/>
  <c r="S55" i="21"/>
  <c r="R55" i="21"/>
  <c r="Q55" i="21"/>
  <c r="P55" i="21"/>
  <c r="E55" i="21"/>
  <c r="U55" i="21" s="1"/>
  <c r="W53" i="21"/>
  <c r="V53" i="21"/>
  <c r="O53" i="21"/>
  <c r="N53" i="21"/>
  <c r="M53" i="21"/>
  <c r="L53" i="21"/>
  <c r="K53" i="21"/>
  <c r="J53" i="21"/>
  <c r="I53" i="21"/>
  <c r="H53" i="21"/>
  <c r="G53" i="21"/>
  <c r="F53" i="21"/>
  <c r="C53" i="21"/>
  <c r="B53" i="21"/>
  <c r="S52" i="21"/>
  <c r="R52" i="21"/>
  <c r="Q52" i="21"/>
  <c r="P52" i="21"/>
  <c r="E52" i="21"/>
  <c r="T52" i="21" s="1"/>
  <c r="S51" i="21"/>
  <c r="R51" i="21"/>
  <c r="Q51" i="21"/>
  <c r="P51" i="21"/>
  <c r="T51" i="21" s="1"/>
  <c r="E51" i="21"/>
  <c r="U51" i="21" s="1"/>
  <c r="S50" i="21"/>
  <c r="R50" i="21"/>
  <c r="Q50" i="21"/>
  <c r="P50" i="21"/>
  <c r="E50" i="21"/>
  <c r="U50" i="21" s="1"/>
  <c r="S49" i="21"/>
  <c r="R49" i="21"/>
  <c r="Q49" i="21"/>
  <c r="P49" i="21"/>
  <c r="E49" i="21"/>
  <c r="U49" i="21" s="1"/>
  <c r="S48" i="21"/>
  <c r="R48" i="21"/>
  <c r="Q48" i="21"/>
  <c r="P48" i="21"/>
  <c r="E48" i="21"/>
  <c r="T48" i="21" s="1"/>
  <c r="S47" i="21"/>
  <c r="R47" i="21"/>
  <c r="Q47" i="21"/>
  <c r="P47" i="21"/>
  <c r="E47" i="21"/>
  <c r="U47" i="21" s="1"/>
  <c r="S46" i="21"/>
  <c r="R46" i="21"/>
  <c r="Q46" i="21"/>
  <c r="P46" i="21"/>
  <c r="E46" i="21"/>
  <c r="U46" i="21" s="1"/>
  <c r="S45" i="21"/>
  <c r="R45" i="21"/>
  <c r="Q45" i="21"/>
  <c r="P45" i="21"/>
  <c r="E45" i="21"/>
  <c r="U45" i="21" s="1"/>
  <c r="S44" i="21"/>
  <c r="R44" i="21"/>
  <c r="Q44" i="21"/>
  <c r="P44" i="21"/>
  <c r="E44" i="21"/>
  <c r="S43" i="21"/>
  <c r="R43" i="21"/>
  <c r="Q43" i="21"/>
  <c r="U43" i="21" s="1"/>
  <c r="P43" i="21"/>
  <c r="E43" i="21"/>
  <c r="S42" i="21"/>
  <c r="R42" i="21"/>
  <c r="Q42" i="21"/>
  <c r="P42" i="21"/>
  <c r="E42" i="21"/>
  <c r="U42" i="21" s="1"/>
  <c r="W40" i="21"/>
  <c r="V40" i="21"/>
  <c r="O40" i="21"/>
  <c r="N40" i="21"/>
  <c r="M40" i="21"/>
  <c r="S40" i="21" s="1"/>
  <c r="L40" i="21"/>
  <c r="K40" i="21"/>
  <c r="J40" i="21"/>
  <c r="I40" i="21"/>
  <c r="Q40" i="21" s="1"/>
  <c r="H40" i="21"/>
  <c r="G40" i="21"/>
  <c r="F40" i="21"/>
  <c r="C40" i="21"/>
  <c r="B40" i="21"/>
  <c r="E40" i="21" s="1"/>
  <c r="S39" i="21"/>
  <c r="R39" i="21"/>
  <c r="Q39" i="21"/>
  <c r="P39" i="21"/>
  <c r="E39" i="21"/>
  <c r="T39" i="21" s="1"/>
  <c r="S38" i="21"/>
  <c r="R38" i="21"/>
  <c r="Q38" i="21"/>
  <c r="P38" i="21"/>
  <c r="E38" i="21"/>
  <c r="U38" i="21" s="1"/>
  <c r="S37" i="21"/>
  <c r="R37" i="21"/>
  <c r="Q37" i="21"/>
  <c r="P37" i="21"/>
  <c r="E37" i="21"/>
  <c r="U37" i="21" s="1"/>
  <c r="S36" i="21"/>
  <c r="R36" i="21"/>
  <c r="Q36" i="21"/>
  <c r="U36" i="21" s="1"/>
  <c r="P36" i="21"/>
  <c r="T36" i="21" s="1"/>
  <c r="E36" i="21"/>
  <c r="S35" i="21"/>
  <c r="R35" i="21"/>
  <c r="Q35" i="21"/>
  <c r="P35" i="21"/>
  <c r="E35" i="21"/>
  <c r="W33" i="21"/>
  <c r="V33" i="21"/>
  <c r="O33" i="21"/>
  <c r="N33" i="21"/>
  <c r="M33" i="21"/>
  <c r="S33" i="21" s="1"/>
  <c r="L33" i="21"/>
  <c r="R33" i="21" s="1"/>
  <c r="K33" i="21"/>
  <c r="J33" i="21"/>
  <c r="I33" i="21"/>
  <c r="H33" i="21"/>
  <c r="G33" i="21"/>
  <c r="F33" i="21"/>
  <c r="C33" i="21"/>
  <c r="B33" i="21"/>
  <c r="S32" i="21"/>
  <c r="R32" i="21"/>
  <c r="Q32" i="21"/>
  <c r="P32" i="21"/>
  <c r="E32" i="21"/>
  <c r="W30" i="21"/>
  <c r="V30" i="21"/>
  <c r="O30" i="21"/>
  <c r="N30" i="21"/>
  <c r="M30" i="21"/>
  <c r="S30" i="21" s="1"/>
  <c r="L30" i="21"/>
  <c r="R30" i="21" s="1"/>
  <c r="K30" i="21"/>
  <c r="J30" i="21"/>
  <c r="I30" i="21"/>
  <c r="Q30" i="21" s="1"/>
  <c r="H30" i="21"/>
  <c r="G30" i="21"/>
  <c r="F30" i="21"/>
  <c r="C30" i="21"/>
  <c r="B30" i="21"/>
  <c r="S29" i="21"/>
  <c r="R29" i="21"/>
  <c r="Q29" i="21"/>
  <c r="P29" i="21"/>
  <c r="E29" i="21"/>
  <c r="T29" i="21" s="1"/>
  <c r="S28" i="21"/>
  <c r="R28" i="21"/>
  <c r="Q28" i="21"/>
  <c r="P28" i="21"/>
  <c r="E28" i="21"/>
  <c r="S27" i="21"/>
  <c r="R27" i="21"/>
  <c r="Q27" i="21"/>
  <c r="P27" i="21"/>
  <c r="E27" i="21"/>
  <c r="U27" i="21" s="1"/>
  <c r="S26" i="21"/>
  <c r="R26" i="21"/>
  <c r="Q26" i="21"/>
  <c r="P26" i="21"/>
  <c r="E26" i="21"/>
  <c r="T26" i="21" s="1"/>
  <c r="W24" i="21"/>
  <c r="V24" i="21"/>
  <c r="O24" i="21"/>
  <c r="N24" i="21"/>
  <c r="M24" i="21"/>
  <c r="S24" i="21" s="1"/>
  <c r="L24" i="21"/>
  <c r="R24" i="21" s="1"/>
  <c r="K24" i="21"/>
  <c r="J24" i="21"/>
  <c r="I24" i="21"/>
  <c r="H24" i="21"/>
  <c r="G24" i="21"/>
  <c r="F24" i="21"/>
  <c r="E24" i="21"/>
  <c r="C24" i="21"/>
  <c r="B24" i="21"/>
  <c r="U23" i="21"/>
  <c r="T23" i="21"/>
  <c r="S23" i="21"/>
  <c r="R23" i="21"/>
  <c r="Q23" i="21"/>
  <c r="P23" i="21"/>
  <c r="E23" i="21"/>
  <c r="S22" i="21"/>
  <c r="R22" i="21"/>
  <c r="Q22" i="21"/>
  <c r="P22" i="21"/>
  <c r="E22" i="21"/>
  <c r="U22" i="21" s="1"/>
  <c r="S21" i="21"/>
  <c r="R21" i="21"/>
  <c r="Q21" i="21"/>
  <c r="P21" i="21"/>
  <c r="E21" i="21"/>
  <c r="T21" i="21" s="1"/>
  <c r="U20" i="21"/>
  <c r="S20" i="21"/>
  <c r="R20" i="21"/>
  <c r="Q20" i="21"/>
  <c r="P20" i="21"/>
  <c r="E20" i="21"/>
  <c r="T20" i="21" s="1"/>
  <c r="S19" i="21"/>
  <c r="R19" i="21"/>
  <c r="Q19" i="21"/>
  <c r="P19" i="21"/>
  <c r="E19" i="21"/>
  <c r="S18" i="21"/>
  <c r="R18" i="21"/>
  <c r="Q18" i="21"/>
  <c r="P18" i="21"/>
  <c r="E18" i="21"/>
  <c r="U18" i="21" s="1"/>
  <c r="S17" i="21"/>
  <c r="R17" i="21"/>
  <c r="Q17" i="21"/>
  <c r="P17" i="21"/>
  <c r="E17" i="21"/>
  <c r="T17" i="21" s="1"/>
  <c r="W15" i="21"/>
  <c r="V15" i="21"/>
  <c r="O15" i="21"/>
  <c r="N15" i="21"/>
  <c r="M15" i="21"/>
  <c r="S15" i="21" s="1"/>
  <c r="L15" i="21"/>
  <c r="K15" i="21"/>
  <c r="J15" i="21"/>
  <c r="I15" i="21"/>
  <c r="Q15" i="21" s="1"/>
  <c r="H15" i="21"/>
  <c r="G15" i="21"/>
  <c r="F15" i="21"/>
  <c r="C15" i="21"/>
  <c r="E15" i="21" s="1"/>
  <c r="B15" i="21"/>
  <c r="S14" i="21"/>
  <c r="R14" i="21"/>
  <c r="Q14" i="21"/>
  <c r="P14" i="21"/>
  <c r="E14" i="21"/>
  <c r="S13" i="21"/>
  <c r="R13" i="21"/>
  <c r="Q13" i="21"/>
  <c r="P13" i="21"/>
  <c r="E13" i="21"/>
  <c r="U13" i="21" s="1"/>
  <c r="S12" i="21"/>
  <c r="R12" i="21"/>
  <c r="Q12" i="21"/>
  <c r="P12" i="21"/>
  <c r="E12" i="21"/>
  <c r="T12" i="21" s="1"/>
  <c r="S11" i="21"/>
  <c r="R11" i="21"/>
  <c r="Q11" i="21"/>
  <c r="P11" i="21"/>
  <c r="E11" i="21"/>
  <c r="T11" i="21" s="1"/>
  <c r="S10" i="21"/>
  <c r="R10" i="21"/>
  <c r="Q10" i="21"/>
  <c r="P10" i="21"/>
  <c r="E10" i="21"/>
  <c r="S9" i="21"/>
  <c r="R9" i="21"/>
  <c r="Q9" i="21"/>
  <c r="P9" i="21"/>
  <c r="E9" i="21"/>
  <c r="S93" i="20"/>
  <c r="R93" i="20"/>
  <c r="Q93" i="20"/>
  <c r="P93" i="20"/>
  <c r="E93" i="20"/>
  <c r="T93" i="20" s="1"/>
  <c r="S92" i="20"/>
  <c r="R92" i="20"/>
  <c r="Q92" i="20"/>
  <c r="P92" i="20"/>
  <c r="E92" i="20"/>
  <c r="T92" i="20" s="1"/>
  <c r="U91" i="20"/>
  <c r="S91" i="20"/>
  <c r="R91" i="20"/>
  <c r="Q91" i="20"/>
  <c r="P91" i="20"/>
  <c r="E91" i="20"/>
  <c r="T91" i="20" s="1"/>
  <c r="S90" i="20"/>
  <c r="R90" i="20"/>
  <c r="Q90" i="20"/>
  <c r="P90" i="20"/>
  <c r="E90" i="20"/>
  <c r="U90" i="20" s="1"/>
  <c r="S89" i="20"/>
  <c r="R89" i="20"/>
  <c r="Q89" i="20"/>
  <c r="P89" i="20"/>
  <c r="E89" i="20"/>
  <c r="T89" i="20" s="1"/>
  <c r="S88" i="20"/>
  <c r="R88" i="20"/>
  <c r="Q88" i="20"/>
  <c r="P88" i="20"/>
  <c r="E88" i="20"/>
  <c r="T88" i="20" s="1"/>
  <c r="U87" i="20"/>
  <c r="T87" i="20"/>
  <c r="S87" i="20"/>
  <c r="R87" i="20"/>
  <c r="Q87" i="20"/>
  <c r="P87" i="20"/>
  <c r="E87" i="20"/>
  <c r="S86" i="20"/>
  <c r="R86" i="20"/>
  <c r="Q86" i="20"/>
  <c r="P86" i="20"/>
  <c r="E86" i="20"/>
  <c r="U86" i="20" s="1"/>
  <c r="W72" i="20"/>
  <c r="V72" i="20"/>
  <c r="O72" i="20"/>
  <c r="N72" i="20"/>
  <c r="M72" i="20"/>
  <c r="S72" i="20" s="1"/>
  <c r="L72" i="20"/>
  <c r="K72" i="20"/>
  <c r="J72" i="20"/>
  <c r="I72" i="20"/>
  <c r="Q72" i="20" s="1"/>
  <c r="H72" i="20"/>
  <c r="G72" i="20"/>
  <c r="F72" i="20"/>
  <c r="C72" i="20"/>
  <c r="B72" i="20"/>
  <c r="W71" i="20"/>
  <c r="V71" i="20"/>
  <c r="O71" i="20"/>
  <c r="N71" i="20"/>
  <c r="R71" i="20" s="1"/>
  <c r="M71" i="20"/>
  <c r="S71" i="20" s="1"/>
  <c r="L71" i="20"/>
  <c r="K71" i="20"/>
  <c r="J71" i="20"/>
  <c r="I71" i="20"/>
  <c r="H71" i="20"/>
  <c r="G71" i="20"/>
  <c r="F71" i="20"/>
  <c r="E71" i="20"/>
  <c r="C71" i="20"/>
  <c r="B71" i="20"/>
  <c r="W70" i="20"/>
  <c r="V70" i="20"/>
  <c r="O70" i="20"/>
  <c r="N70" i="20"/>
  <c r="M70" i="20"/>
  <c r="S70" i="20" s="1"/>
  <c r="L70" i="20"/>
  <c r="R70" i="20" s="1"/>
  <c r="K70" i="20"/>
  <c r="J70" i="20"/>
  <c r="I70" i="20"/>
  <c r="H70" i="20"/>
  <c r="G70" i="20"/>
  <c r="F70" i="20"/>
  <c r="C70" i="20"/>
  <c r="E70" i="20" s="1"/>
  <c r="B70" i="20"/>
  <c r="S69" i="20"/>
  <c r="R69" i="20"/>
  <c r="Q69" i="20"/>
  <c r="P69" i="20"/>
  <c r="E69" i="20"/>
  <c r="W67" i="20"/>
  <c r="V67" i="20"/>
  <c r="O67" i="20"/>
  <c r="N67" i="20"/>
  <c r="M67" i="20"/>
  <c r="S67" i="20" s="1"/>
  <c r="L67" i="20"/>
  <c r="K67" i="20"/>
  <c r="J67" i="20"/>
  <c r="I67" i="20"/>
  <c r="H67" i="20"/>
  <c r="G67" i="20"/>
  <c r="F67" i="20"/>
  <c r="C67" i="20"/>
  <c r="B67" i="20"/>
  <c r="W66" i="20"/>
  <c r="V66" i="20"/>
  <c r="O66" i="20"/>
  <c r="N66" i="20"/>
  <c r="M66" i="20"/>
  <c r="S66" i="20" s="1"/>
  <c r="L66" i="20"/>
  <c r="R66" i="20" s="1"/>
  <c r="K66" i="20"/>
  <c r="J66" i="20"/>
  <c r="I66" i="20"/>
  <c r="H66" i="20"/>
  <c r="G66" i="20"/>
  <c r="F66" i="20"/>
  <c r="C66" i="20"/>
  <c r="B66" i="20"/>
  <c r="E66" i="20" s="1"/>
  <c r="S65" i="20"/>
  <c r="R65" i="20"/>
  <c r="Q65" i="20"/>
  <c r="P65" i="20"/>
  <c r="E65" i="20"/>
  <c r="U65" i="20" s="1"/>
  <c r="S64" i="20"/>
  <c r="R64" i="20"/>
  <c r="Q64" i="20"/>
  <c r="P64" i="20"/>
  <c r="E64" i="20"/>
  <c r="U64" i="20" s="1"/>
  <c r="S63" i="20"/>
  <c r="R63" i="20"/>
  <c r="Q63" i="20"/>
  <c r="P63" i="20"/>
  <c r="E63" i="20"/>
  <c r="T63" i="20" s="1"/>
  <c r="S62" i="20"/>
  <c r="R62" i="20"/>
  <c r="Q62" i="20"/>
  <c r="P62" i="20"/>
  <c r="E62" i="20"/>
  <c r="T62" i="20" s="1"/>
  <c r="U61" i="20"/>
  <c r="S61" i="20"/>
  <c r="R61" i="20"/>
  <c r="Q61" i="20"/>
  <c r="P61" i="20"/>
  <c r="E61" i="20"/>
  <c r="T61" i="20" s="1"/>
  <c r="V59" i="20"/>
  <c r="O59" i="20"/>
  <c r="N59" i="20"/>
  <c r="M59" i="20"/>
  <c r="S59" i="20" s="1"/>
  <c r="L59" i="20"/>
  <c r="R59" i="20" s="1"/>
  <c r="K59" i="20"/>
  <c r="J59" i="20"/>
  <c r="I59" i="20"/>
  <c r="H59" i="20"/>
  <c r="G59" i="20"/>
  <c r="F59" i="20"/>
  <c r="C59" i="20"/>
  <c r="B59" i="20"/>
  <c r="E59" i="20" s="1"/>
  <c r="U58" i="20"/>
  <c r="S58" i="20"/>
  <c r="R58" i="20"/>
  <c r="Q58" i="20"/>
  <c r="P58" i="20"/>
  <c r="E58" i="20"/>
  <c r="T58" i="20" s="1"/>
  <c r="S57" i="20"/>
  <c r="R57" i="20"/>
  <c r="Q57" i="20"/>
  <c r="P57" i="20"/>
  <c r="E57" i="20"/>
  <c r="U57" i="20" s="1"/>
  <c r="S56" i="20"/>
  <c r="R56" i="20"/>
  <c r="Q56" i="20"/>
  <c r="P56" i="20"/>
  <c r="E56" i="20"/>
  <c r="U56" i="20" s="1"/>
  <c r="S55" i="20"/>
  <c r="R55" i="20"/>
  <c r="Q55" i="20"/>
  <c r="P55" i="20"/>
  <c r="E55" i="20"/>
  <c r="T55" i="20" s="1"/>
  <c r="W53" i="20"/>
  <c r="V53" i="20"/>
  <c r="O53" i="20"/>
  <c r="N53" i="20"/>
  <c r="R53" i="20" s="1"/>
  <c r="M53" i="20"/>
  <c r="S53" i="20" s="1"/>
  <c r="L53" i="20"/>
  <c r="K53" i="20"/>
  <c r="J53" i="20"/>
  <c r="I53" i="20"/>
  <c r="H53" i="20"/>
  <c r="G53" i="20"/>
  <c r="F53" i="20"/>
  <c r="C53" i="20"/>
  <c r="B53" i="20"/>
  <c r="S52" i="20"/>
  <c r="R52" i="20"/>
  <c r="Q52" i="20"/>
  <c r="P52" i="20"/>
  <c r="E52" i="20"/>
  <c r="U52" i="20" s="1"/>
  <c r="S51" i="20"/>
  <c r="R51" i="20"/>
  <c r="Q51" i="20"/>
  <c r="P51" i="20"/>
  <c r="E51" i="20"/>
  <c r="S50" i="20"/>
  <c r="R50" i="20"/>
  <c r="Q50" i="20"/>
  <c r="P50" i="20"/>
  <c r="E50" i="20"/>
  <c r="T50" i="20" s="1"/>
  <c r="S49" i="20"/>
  <c r="R49" i="20"/>
  <c r="Q49" i="20"/>
  <c r="P49" i="20"/>
  <c r="E49" i="20"/>
  <c r="T49" i="20" s="1"/>
  <c r="S48" i="20"/>
  <c r="R48" i="20"/>
  <c r="Q48" i="20"/>
  <c r="P48" i="20"/>
  <c r="E48" i="20"/>
  <c r="S47" i="20"/>
  <c r="R47" i="20"/>
  <c r="Q47" i="20"/>
  <c r="P47" i="20"/>
  <c r="E47" i="20"/>
  <c r="U47" i="20" s="1"/>
  <c r="S46" i="20"/>
  <c r="R46" i="20"/>
  <c r="Q46" i="20"/>
  <c r="P46" i="20"/>
  <c r="E46" i="20"/>
  <c r="T46" i="20" s="1"/>
  <c r="S45" i="20"/>
  <c r="R45" i="20"/>
  <c r="Q45" i="20"/>
  <c r="P45" i="20"/>
  <c r="E45" i="20"/>
  <c r="S44" i="20"/>
  <c r="R44" i="20"/>
  <c r="Q44" i="20"/>
  <c r="P44" i="20"/>
  <c r="E44" i="20"/>
  <c r="U44" i="20" s="1"/>
  <c r="S43" i="20"/>
  <c r="R43" i="20"/>
  <c r="Q43" i="20"/>
  <c r="P43" i="20"/>
  <c r="E43" i="20"/>
  <c r="S42" i="20"/>
  <c r="R42" i="20"/>
  <c r="Q42" i="20"/>
  <c r="P42" i="20"/>
  <c r="E42" i="20"/>
  <c r="T42" i="20" s="1"/>
  <c r="W40" i="20"/>
  <c r="V40" i="20"/>
  <c r="O40" i="20"/>
  <c r="N40" i="20"/>
  <c r="M40" i="20"/>
  <c r="S40" i="20" s="1"/>
  <c r="L40" i="20"/>
  <c r="R40" i="20" s="1"/>
  <c r="K40" i="20"/>
  <c r="J40" i="20"/>
  <c r="I40" i="20"/>
  <c r="H40" i="20"/>
  <c r="G40" i="20"/>
  <c r="F40" i="20"/>
  <c r="C40" i="20"/>
  <c r="B40" i="20"/>
  <c r="S39" i="20"/>
  <c r="R39" i="20"/>
  <c r="Q39" i="20"/>
  <c r="P39" i="20"/>
  <c r="E39" i="20"/>
  <c r="S38" i="20"/>
  <c r="R38" i="20"/>
  <c r="Q38" i="20"/>
  <c r="P38" i="20"/>
  <c r="E38" i="20"/>
  <c r="S37" i="20"/>
  <c r="R37" i="20"/>
  <c r="Q37" i="20"/>
  <c r="P37" i="20"/>
  <c r="E37" i="20"/>
  <c r="T37" i="20" s="1"/>
  <c r="S36" i="20"/>
  <c r="R36" i="20"/>
  <c r="Q36" i="20"/>
  <c r="P36" i="20"/>
  <c r="E36" i="20"/>
  <c r="T36" i="20" s="1"/>
  <c r="U35" i="20"/>
  <c r="T35" i="20"/>
  <c r="S35" i="20"/>
  <c r="R35" i="20"/>
  <c r="Q35" i="20"/>
  <c r="P35" i="20"/>
  <c r="E35" i="20"/>
  <c r="W33" i="20"/>
  <c r="V33" i="20"/>
  <c r="S33" i="20"/>
  <c r="O33" i="20"/>
  <c r="N33" i="20"/>
  <c r="M33" i="20"/>
  <c r="L33" i="20"/>
  <c r="R33" i="20" s="1"/>
  <c r="K33" i="20"/>
  <c r="J33" i="20"/>
  <c r="I33" i="20"/>
  <c r="Q33" i="20" s="1"/>
  <c r="H33" i="20"/>
  <c r="G33" i="20"/>
  <c r="F33" i="20"/>
  <c r="C33" i="20"/>
  <c r="B33" i="20"/>
  <c r="E33" i="20" s="1"/>
  <c r="S32" i="20"/>
  <c r="R32" i="20"/>
  <c r="Q32" i="20"/>
  <c r="P32" i="20"/>
  <c r="E32" i="20"/>
  <c r="W30" i="20"/>
  <c r="V30" i="20"/>
  <c r="O30" i="20"/>
  <c r="N30" i="20"/>
  <c r="M30" i="20"/>
  <c r="S30" i="20" s="1"/>
  <c r="L30" i="20"/>
  <c r="R30" i="20" s="1"/>
  <c r="K30" i="20"/>
  <c r="J30" i="20"/>
  <c r="I30" i="20"/>
  <c r="H30" i="20"/>
  <c r="G30" i="20"/>
  <c r="F30" i="20"/>
  <c r="E30" i="20"/>
  <c r="C30" i="20"/>
  <c r="B30" i="20"/>
  <c r="S29" i="20"/>
  <c r="R29" i="20"/>
  <c r="Q29" i="20"/>
  <c r="P29" i="20"/>
  <c r="E29" i="20"/>
  <c r="U29" i="20" s="1"/>
  <c r="S28" i="20"/>
  <c r="R28" i="20"/>
  <c r="Q28" i="20"/>
  <c r="P28" i="20"/>
  <c r="E28" i="20"/>
  <c r="U28" i="20" s="1"/>
  <c r="S27" i="20"/>
  <c r="R27" i="20"/>
  <c r="Q27" i="20"/>
  <c r="P27" i="20"/>
  <c r="E27" i="20"/>
  <c r="T27" i="20" s="1"/>
  <c r="S26" i="20"/>
  <c r="R26" i="20"/>
  <c r="Q26" i="20"/>
  <c r="P26" i="20"/>
  <c r="E26" i="20"/>
  <c r="T26" i="20" s="1"/>
  <c r="W24" i="20"/>
  <c r="V24" i="20"/>
  <c r="O24" i="20"/>
  <c r="N24" i="20"/>
  <c r="M24" i="20"/>
  <c r="S24" i="20" s="1"/>
  <c r="L24" i="20"/>
  <c r="R24" i="20" s="1"/>
  <c r="K24" i="20"/>
  <c r="J24" i="20"/>
  <c r="I24" i="20"/>
  <c r="H24" i="20"/>
  <c r="G24" i="20"/>
  <c r="F24" i="20"/>
  <c r="C24" i="20"/>
  <c r="B24" i="20"/>
  <c r="S23" i="20"/>
  <c r="R23" i="20"/>
  <c r="Q23" i="20"/>
  <c r="P23" i="20"/>
  <c r="E23" i="20"/>
  <c r="U23" i="20" s="1"/>
  <c r="S22" i="20"/>
  <c r="R22" i="20"/>
  <c r="Q22" i="20"/>
  <c r="P22" i="20"/>
  <c r="E22" i="20"/>
  <c r="T22" i="20" s="1"/>
  <c r="S21" i="20"/>
  <c r="R21" i="20"/>
  <c r="Q21" i="20"/>
  <c r="P21" i="20"/>
  <c r="E21" i="20"/>
  <c r="T21" i="20" s="1"/>
  <c r="U20" i="20"/>
  <c r="T20" i="20"/>
  <c r="S20" i="20"/>
  <c r="R20" i="20"/>
  <c r="Q20" i="20"/>
  <c r="P20" i="20"/>
  <c r="E20" i="20"/>
  <c r="S19" i="20"/>
  <c r="R19" i="20"/>
  <c r="Q19" i="20"/>
  <c r="P19" i="20"/>
  <c r="E19" i="20"/>
  <c r="U19" i="20" s="1"/>
  <c r="S18" i="20"/>
  <c r="R18" i="20"/>
  <c r="Q18" i="20"/>
  <c r="P18" i="20"/>
  <c r="E18" i="20"/>
  <c r="T18" i="20" s="1"/>
  <c r="U17" i="20"/>
  <c r="S17" i="20"/>
  <c r="R17" i="20"/>
  <c r="Q17" i="20"/>
  <c r="P17" i="20"/>
  <c r="E17" i="20"/>
  <c r="T17" i="20" s="1"/>
  <c r="W15" i="20"/>
  <c r="V15" i="20"/>
  <c r="O15" i="20"/>
  <c r="N15" i="20"/>
  <c r="M15" i="20"/>
  <c r="S15" i="20" s="1"/>
  <c r="L15" i="20"/>
  <c r="R15" i="20" s="1"/>
  <c r="K15" i="20"/>
  <c r="J15" i="20"/>
  <c r="I15" i="20"/>
  <c r="Q15" i="20" s="1"/>
  <c r="H15" i="20"/>
  <c r="P15" i="20" s="1"/>
  <c r="G15" i="20"/>
  <c r="F15" i="20"/>
  <c r="C15" i="20"/>
  <c r="B15" i="20"/>
  <c r="S14" i="20"/>
  <c r="R14" i="20"/>
  <c r="Q14" i="20"/>
  <c r="P14" i="20"/>
  <c r="E14" i="20"/>
  <c r="U14" i="20" s="1"/>
  <c r="S13" i="20"/>
  <c r="R13" i="20"/>
  <c r="Q13" i="20"/>
  <c r="P13" i="20"/>
  <c r="E13" i="20"/>
  <c r="T13" i="20" s="1"/>
  <c r="U12" i="20"/>
  <c r="S12" i="20"/>
  <c r="R12" i="20"/>
  <c r="Q12" i="20"/>
  <c r="P12" i="20"/>
  <c r="E12" i="20"/>
  <c r="T12" i="20" s="1"/>
  <c r="S11" i="20"/>
  <c r="R11" i="20"/>
  <c r="Q11" i="20"/>
  <c r="P11" i="20"/>
  <c r="E11" i="20"/>
  <c r="U11" i="20" s="1"/>
  <c r="S10" i="20"/>
  <c r="R10" i="20"/>
  <c r="Q10" i="20"/>
  <c r="P10" i="20"/>
  <c r="E10" i="20"/>
  <c r="U10" i="20" s="1"/>
  <c r="S9" i="20"/>
  <c r="R9" i="20"/>
  <c r="Q9" i="20"/>
  <c r="P9" i="20"/>
  <c r="E9" i="20"/>
  <c r="U9" i="20" s="1"/>
  <c r="S93" i="19"/>
  <c r="R93" i="19"/>
  <c r="Q93" i="19"/>
  <c r="P93" i="19"/>
  <c r="E93" i="19"/>
  <c r="T93" i="19" s="1"/>
  <c r="U92" i="19"/>
  <c r="T92" i="19"/>
  <c r="S92" i="19"/>
  <c r="R92" i="19"/>
  <c r="Q92" i="19"/>
  <c r="P92" i="19"/>
  <c r="E92" i="19"/>
  <c r="S91" i="19"/>
  <c r="R91" i="19"/>
  <c r="Q91" i="19"/>
  <c r="P91" i="19"/>
  <c r="E91" i="19"/>
  <c r="U91" i="19" s="1"/>
  <c r="S90" i="19"/>
  <c r="R90" i="19"/>
  <c r="Q90" i="19"/>
  <c r="P90" i="19"/>
  <c r="E90" i="19"/>
  <c r="T90" i="19" s="1"/>
  <c r="U89" i="19"/>
  <c r="S89" i="19"/>
  <c r="R89" i="19"/>
  <c r="Q89" i="19"/>
  <c r="P89" i="19"/>
  <c r="E89" i="19"/>
  <c r="T89" i="19" s="1"/>
  <c r="S88" i="19"/>
  <c r="R88" i="19"/>
  <c r="Q88" i="19"/>
  <c r="P88" i="19"/>
  <c r="E88" i="19"/>
  <c r="U88" i="19" s="1"/>
  <c r="S87" i="19"/>
  <c r="R87" i="19"/>
  <c r="Q87" i="19"/>
  <c r="P87" i="19"/>
  <c r="E87" i="19"/>
  <c r="U87" i="19" s="1"/>
  <c r="S86" i="19"/>
  <c r="R86" i="19"/>
  <c r="Q86" i="19"/>
  <c r="P86" i="19"/>
  <c r="E86" i="19"/>
  <c r="T86" i="19" s="1"/>
  <c r="W72" i="19"/>
  <c r="V72" i="19"/>
  <c r="O72" i="19"/>
  <c r="N72" i="19"/>
  <c r="M72" i="19"/>
  <c r="S72" i="19" s="1"/>
  <c r="L72" i="19"/>
  <c r="K72" i="19"/>
  <c r="J72" i="19"/>
  <c r="I72" i="19"/>
  <c r="H72" i="19"/>
  <c r="G72" i="19"/>
  <c r="F72" i="19"/>
  <c r="E72" i="19"/>
  <c r="C72" i="19"/>
  <c r="B72" i="19"/>
  <c r="W71" i="19"/>
  <c r="V71" i="19"/>
  <c r="O71" i="19"/>
  <c r="N71" i="19"/>
  <c r="M71" i="19"/>
  <c r="S71" i="19" s="1"/>
  <c r="L71" i="19"/>
  <c r="R71" i="19" s="1"/>
  <c r="K71" i="19"/>
  <c r="J71" i="19"/>
  <c r="I71" i="19"/>
  <c r="H71" i="19"/>
  <c r="G71" i="19"/>
  <c r="F71" i="19"/>
  <c r="C71" i="19"/>
  <c r="B71" i="19"/>
  <c r="W70" i="19"/>
  <c r="V70" i="19"/>
  <c r="O70" i="19"/>
  <c r="N70" i="19"/>
  <c r="M70" i="19"/>
  <c r="L70" i="19"/>
  <c r="K70" i="19"/>
  <c r="J70" i="19"/>
  <c r="I70" i="19"/>
  <c r="H70" i="19"/>
  <c r="G70" i="19"/>
  <c r="F70" i="19"/>
  <c r="C70" i="19"/>
  <c r="B70" i="19"/>
  <c r="E70" i="19" s="1"/>
  <c r="S69" i="19"/>
  <c r="R69" i="19"/>
  <c r="Q69" i="19"/>
  <c r="P69" i="19"/>
  <c r="E69" i="19"/>
  <c r="T69" i="19" s="1"/>
  <c r="W67" i="19"/>
  <c r="V67" i="19"/>
  <c r="O67" i="19"/>
  <c r="N67" i="19"/>
  <c r="M67" i="19"/>
  <c r="S67" i="19" s="1"/>
  <c r="L67" i="19"/>
  <c r="K67" i="19"/>
  <c r="J67" i="19"/>
  <c r="I67" i="19"/>
  <c r="H67" i="19"/>
  <c r="G67" i="19"/>
  <c r="F67" i="19"/>
  <c r="E67" i="19"/>
  <c r="C67" i="19"/>
  <c r="B67" i="19"/>
  <c r="W66" i="19"/>
  <c r="V66" i="19"/>
  <c r="O66" i="19"/>
  <c r="N66" i="19"/>
  <c r="M66" i="19"/>
  <c r="S66" i="19" s="1"/>
  <c r="L66" i="19"/>
  <c r="R66" i="19" s="1"/>
  <c r="K66" i="19"/>
  <c r="J66" i="19"/>
  <c r="I66" i="19"/>
  <c r="H66" i="19"/>
  <c r="G66" i="19"/>
  <c r="F66" i="19"/>
  <c r="C66" i="19"/>
  <c r="B66" i="19"/>
  <c r="S65" i="19"/>
  <c r="R65" i="19"/>
  <c r="Q65" i="19"/>
  <c r="P65" i="19"/>
  <c r="E65" i="19"/>
  <c r="U65" i="19" s="1"/>
  <c r="S64" i="19"/>
  <c r="R64" i="19"/>
  <c r="Q64" i="19"/>
  <c r="P64" i="19"/>
  <c r="E64" i="19"/>
  <c r="T64" i="19" s="1"/>
  <c r="S63" i="19"/>
  <c r="R63" i="19"/>
  <c r="Q63" i="19"/>
  <c r="P63" i="19"/>
  <c r="E63" i="19"/>
  <c r="S62" i="19"/>
  <c r="R62" i="19"/>
  <c r="Q62" i="19"/>
  <c r="P62" i="19"/>
  <c r="E62" i="19"/>
  <c r="U62" i="19" s="1"/>
  <c r="S61" i="19"/>
  <c r="R61" i="19"/>
  <c r="Q61" i="19"/>
  <c r="P61" i="19"/>
  <c r="E61" i="19"/>
  <c r="V59" i="19"/>
  <c r="O59" i="19"/>
  <c r="N59" i="19"/>
  <c r="M59" i="19"/>
  <c r="S59" i="19" s="1"/>
  <c r="L59" i="19"/>
  <c r="R59" i="19" s="1"/>
  <c r="K59" i="19"/>
  <c r="J59" i="19"/>
  <c r="I59" i="19"/>
  <c r="H59" i="19"/>
  <c r="G59" i="19"/>
  <c r="F59" i="19"/>
  <c r="C59" i="19"/>
  <c r="E59" i="19" s="1"/>
  <c r="B59" i="19"/>
  <c r="S58" i="19"/>
  <c r="R58" i="19"/>
  <c r="Q58" i="19"/>
  <c r="P58" i="19"/>
  <c r="E58" i="19"/>
  <c r="T58" i="19" s="1"/>
  <c r="S57" i="19"/>
  <c r="R57" i="19"/>
  <c r="Q57" i="19"/>
  <c r="P57" i="19"/>
  <c r="E57" i="19"/>
  <c r="U57" i="19" s="1"/>
  <c r="S56" i="19"/>
  <c r="R56" i="19"/>
  <c r="Q56" i="19"/>
  <c r="P56" i="19"/>
  <c r="E56" i="19"/>
  <c r="T56" i="19" s="1"/>
  <c r="S55" i="19"/>
  <c r="R55" i="19"/>
  <c r="Q55" i="19"/>
  <c r="P55" i="19"/>
  <c r="E55" i="19"/>
  <c r="T55" i="19" s="1"/>
  <c r="W53" i="19"/>
  <c r="V53" i="19"/>
  <c r="O53" i="19"/>
  <c r="N53" i="19"/>
  <c r="M53" i="19"/>
  <c r="S53" i="19" s="1"/>
  <c r="L53" i="19"/>
  <c r="K53" i="19"/>
  <c r="J53" i="19"/>
  <c r="I53" i="19"/>
  <c r="Q53" i="19" s="1"/>
  <c r="H53" i="19"/>
  <c r="G53" i="19"/>
  <c r="F53" i="19"/>
  <c r="C53" i="19"/>
  <c r="E53" i="19" s="1"/>
  <c r="B53" i="19"/>
  <c r="S52" i="19"/>
  <c r="R52" i="19"/>
  <c r="Q52" i="19"/>
  <c r="P52" i="19"/>
  <c r="E52" i="19"/>
  <c r="U52" i="19" s="1"/>
  <c r="S51" i="19"/>
  <c r="R51" i="19"/>
  <c r="Q51" i="19"/>
  <c r="P51" i="19"/>
  <c r="E51" i="19"/>
  <c r="T51" i="19" s="1"/>
  <c r="U50" i="19"/>
  <c r="S50" i="19"/>
  <c r="R50" i="19"/>
  <c r="Q50" i="19"/>
  <c r="P50" i="19"/>
  <c r="E50" i="19"/>
  <c r="T50" i="19" s="1"/>
  <c r="T49" i="19"/>
  <c r="S49" i="19"/>
  <c r="R49" i="19"/>
  <c r="Q49" i="19"/>
  <c r="P49" i="19"/>
  <c r="E49" i="19"/>
  <c r="U49" i="19" s="1"/>
  <c r="S48" i="19"/>
  <c r="R48" i="19"/>
  <c r="Q48" i="19"/>
  <c r="P48" i="19"/>
  <c r="E48" i="19"/>
  <c r="U48" i="19" s="1"/>
  <c r="S47" i="19"/>
  <c r="R47" i="19"/>
  <c r="Q47" i="19"/>
  <c r="P47" i="19"/>
  <c r="E47" i="19"/>
  <c r="T47" i="19" s="1"/>
  <c r="U46" i="19"/>
  <c r="S46" i="19"/>
  <c r="R46" i="19"/>
  <c r="Q46" i="19"/>
  <c r="P46" i="19"/>
  <c r="E46" i="19"/>
  <c r="T46" i="19" s="1"/>
  <c r="T45" i="19"/>
  <c r="S45" i="19"/>
  <c r="R45" i="19"/>
  <c r="Q45" i="19"/>
  <c r="P45" i="19"/>
  <c r="E45" i="19"/>
  <c r="U45" i="19" s="1"/>
  <c r="S44" i="19"/>
  <c r="R44" i="19"/>
  <c r="Q44" i="19"/>
  <c r="P44" i="19"/>
  <c r="E44" i="19"/>
  <c r="U44" i="19" s="1"/>
  <c r="S43" i="19"/>
  <c r="R43" i="19"/>
  <c r="Q43" i="19"/>
  <c r="P43" i="19"/>
  <c r="E43" i="19"/>
  <c r="U43" i="19" s="1"/>
  <c r="U42" i="19"/>
  <c r="S42" i="19"/>
  <c r="R42" i="19"/>
  <c r="Q42" i="19"/>
  <c r="P42" i="19"/>
  <c r="E42" i="19"/>
  <c r="T42" i="19" s="1"/>
  <c r="W40" i="19"/>
  <c r="V40" i="19"/>
  <c r="O40" i="19"/>
  <c r="N40" i="19"/>
  <c r="M40" i="19"/>
  <c r="S40" i="19" s="1"/>
  <c r="L40" i="19"/>
  <c r="R40" i="19" s="1"/>
  <c r="K40" i="19"/>
  <c r="J40" i="19"/>
  <c r="I40" i="19"/>
  <c r="H40" i="19"/>
  <c r="G40" i="19"/>
  <c r="F40" i="19"/>
  <c r="C40" i="19"/>
  <c r="E40" i="19" s="1"/>
  <c r="B40" i="19"/>
  <c r="S39" i="19"/>
  <c r="R39" i="19"/>
  <c r="Q39" i="19"/>
  <c r="P39" i="19"/>
  <c r="E39" i="19"/>
  <c r="U39" i="19" s="1"/>
  <c r="S38" i="19"/>
  <c r="R38" i="19"/>
  <c r="Q38" i="19"/>
  <c r="P38" i="19"/>
  <c r="E38" i="19"/>
  <c r="T38" i="19" s="1"/>
  <c r="U37" i="19"/>
  <c r="T37" i="19"/>
  <c r="S37" i="19"/>
  <c r="R37" i="19"/>
  <c r="Q37" i="19"/>
  <c r="P37" i="19"/>
  <c r="E37" i="19"/>
  <c r="S36" i="19"/>
  <c r="R36" i="19"/>
  <c r="Q36" i="19"/>
  <c r="P36" i="19"/>
  <c r="E36" i="19"/>
  <c r="S35" i="19"/>
  <c r="R35" i="19"/>
  <c r="Q35" i="19"/>
  <c r="P35" i="19"/>
  <c r="E35" i="19"/>
  <c r="W33" i="19"/>
  <c r="V33" i="19"/>
  <c r="S33" i="19"/>
  <c r="O33" i="19"/>
  <c r="N33" i="19"/>
  <c r="R33" i="19" s="1"/>
  <c r="M33" i="19"/>
  <c r="L33" i="19"/>
  <c r="K33" i="19"/>
  <c r="J33" i="19"/>
  <c r="I33" i="19"/>
  <c r="H33" i="19"/>
  <c r="G33" i="19"/>
  <c r="F33" i="19"/>
  <c r="C33" i="19"/>
  <c r="B33" i="19"/>
  <c r="E33" i="19" s="1"/>
  <c r="S32" i="19"/>
  <c r="R32" i="19"/>
  <c r="Q32" i="19"/>
  <c r="U32" i="19" s="1"/>
  <c r="P32" i="19"/>
  <c r="T32" i="19" s="1"/>
  <c r="E32" i="19"/>
  <c r="W30" i="19"/>
  <c r="V30" i="19"/>
  <c r="O30" i="19"/>
  <c r="N30" i="19"/>
  <c r="M30" i="19"/>
  <c r="S30" i="19" s="1"/>
  <c r="L30" i="19"/>
  <c r="R30" i="19" s="1"/>
  <c r="K30" i="19"/>
  <c r="J30" i="19"/>
  <c r="I30" i="19"/>
  <c r="H30" i="19"/>
  <c r="G30" i="19"/>
  <c r="F30" i="19"/>
  <c r="C30" i="19"/>
  <c r="B30" i="19"/>
  <c r="S29" i="19"/>
  <c r="R29" i="19"/>
  <c r="Q29" i="19"/>
  <c r="P29" i="19"/>
  <c r="E29" i="19"/>
  <c r="S28" i="19"/>
  <c r="R28" i="19"/>
  <c r="Q28" i="19"/>
  <c r="P28" i="19"/>
  <c r="E28" i="19"/>
  <c r="T28" i="19" s="1"/>
  <c r="S27" i="19"/>
  <c r="R27" i="19"/>
  <c r="Q27" i="19"/>
  <c r="P27" i="19"/>
  <c r="E27" i="19"/>
  <c r="S26" i="19"/>
  <c r="R26" i="19"/>
  <c r="Q26" i="19"/>
  <c r="P26" i="19"/>
  <c r="E26" i="19"/>
  <c r="U26" i="19" s="1"/>
  <c r="W24" i="19"/>
  <c r="V24" i="19"/>
  <c r="O24" i="19"/>
  <c r="N24" i="19"/>
  <c r="M24" i="19"/>
  <c r="S24" i="19" s="1"/>
  <c r="L24" i="19"/>
  <c r="R24" i="19" s="1"/>
  <c r="K24" i="19"/>
  <c r="J24" i="19"/>
  <c r="I24" i="19"/>
  <c r="Q24" i="19" s="1"/>
  <c r="H24" i="19"/>
  <c r="G24" i="19"/>
  <c r="F24" i="19"/>
  <c r="C24" i="19"/>
  <c r="B24" i="19"/>
  <c r="S23" i="19"/>
  <c r="R23" i="19"/>
  <c r="Q23" i="19"/>
  <c r="P23" i="19"/>
  <c r="E23" i="19"/>
  <c r="T23" i="19" s="1"/>
  <c r="T22" i="19"/>
  <c r="S22" i="19"/>
  <c r="R22" i="19"/>
  <c r="Q22" i="19"/>
  <c r="P22" i="19"/>
  <c r="E22" i="19"/>
  <c r="U22" i="19" s="1"/>
  <c r="S21" i="19"/>
  <c r="R21" i="19"/>
  <c r="Q21" i="19"/>
  <c r="P21" i="19"/>
  <c r="E21" i="19"/>
  <c r="U21" i="19" s="1"/>
  <c r="S20" i="19"/>
  <c r="R20" i="19"/>
  <c r="Q20" i="19"/>
  <c r="P20" i="19"/>
  <c r="E20" i="19"/>
  <c r="U19" i="19"/>
  <c r="S19" i="19"/>
  <c r="R19" i="19"/>
  <c r="Q19" i="19"/>
  <c r="P19" i="19"/>
  <c r="E19" i="19"/>
  <c r="T19" i="19" s="1"/>
  <c r="T18" i="19"/>
  <c r="S18" i="19"/>
  <c r="R18" i="19"/>
  <c r="Q18" i="19"/>
  <c r="P18" i="19"/>
  <c r="E18" i="19"/>
  <c r="U18" i="19" s="1"/>
  <c r="S17" i="19"/>
  <c r="R17" i="19"/>
  <c r="Q17" i="19"/>
  <c r="P17" i="19"/>
  <c r="E17" i="19"/>
  <c r="U17" i="19" s="1"/>
  <c r="W15" i="19"/>
  <c r="V15" i="19"/>
  <c r="O15" i="19"/>
  <c r="S15" i="19" s="1"/>
  <c r="N15" i="19"/>
  <c r="M15" i="19"/>
  <c r="L15" i="19"/>
  <c r="R15" i="19" s="1"/>
  <c r="K15" i="19"/>
  <c r="J15" i="19"/>
  <c r="I15" i="19"/>
  <c r="H15" i="19"/>
  <c r="G15" i="19"/>
  <c r="F15" i="19"/>
  <c r="C15" i="19"/>
  <c r="B15" i="19"/>
  <c r="E15" i="19" s="1"/>
  <c r="S14" i="19"/>
  <c r="R14" i="19"/>
  <c r="Q14" i="19"/>
  <c r="P14" i="19"/>
  <c r="E14" i="19"/>
  <c r="T14" i="19" s="1"/>
  <c r="T13" i="19"/>
  <c r="S13" i="19"/>
  <c r="R13" i="19"/>
  <c r="Q13" i="19"/>
  <c r="P13" i="19"/>
  <c r="E13" i="19"/>
  <c r="U13" i="19" s="1"/>
  <c r="T12" i="19"/>
  <c r="S12" i="19"/>
  <c r="R12" i="19"/>
  <c r="Q12" i="19"/>
  <c r="P12" i="19"/>
  <c r="E12" i="19"/>
  <c r="U12" i="19" s="1"/>
  <c r="S11" i="19"/>
  <c r="R11" i="19"/>
  <c r="Q11" i="19"/>
  <c r="P11" i="19"/>
  <c r="E11" i="19"/>
  <c r="S10" i="19"/>
  <c r="R10" i="19"/>
  <c r="Q10" i="19"/>
  <c r="P10" i="19"/>
  <c r="E10" i="19"/>
  <c r="T10" i="19" s="1"/>
  <c r="U9" i="19"/>
  <c r="T9" i="19"/>
  <c r="S9" i="19"/>
  <c r="R9" i="19"/>
  <c r="Q9" i="19"/>
  <c r="P9" i="19"/>
  <c r="E9" i="19"/>
  <c r="S93" i="18"/>
  <c r="R93" i="18"/>
  <c r="Q93" i="18"/>
  <c r="P93" i="18"/>
  <c r="E93" i="18"/>
  <c r="S92" i="18"/>
  <c r="R92" i="18"/>
  <c r="Q92" i="18"/>
  <c r="P92" i="18"/>
  <c r="E92" i="18"/>
  <c r="U91" i="18"/>
  <c r="S91" i="18"/>
  <c r="R91" i="18"/>
  <c r="Q91" i="18"/>
  <c r="P91" i="18"/>
  <c r="E91" i="18"/>
  <c r="T91" i="18" s="1"/>
  <c r="U90" i="18"/>
  <c r="T90" i="18"/>
  <c r="S90" i="18"/>
  <c r="R90" i="18"/>
  <c r="Q90" i="18"/>
  <c r="P90" i="18"/>
  <c r="E90" i="18"/>
  <c r="S89" i="18"/>
  <c r="R89" i="18"/>
  <c r="Q89" i="18"/>
  <c r="P89" i="18"/>
  <c r="E89" i="18"/>
  <c r="S88" i="18"/>
  <c r="R88" i="18"/>
  <c r="Q88" i="18"/>
  <c r="P88" i="18"/>
  <c r="E88" i="18"/>
  <c r="S87" i="18"/>
  <c r="R87" i="18"/>
  <c r="Q87" i="18"/>
  <c r="P87" i="18"/>
  <c r="E87" i="18"/>
  <c r="T87" i="18" s="1"/>
  <c r="U86" i="18"/>
  <c r="T86" i="18"/>
  <c r="S86" i="18"/>
  <c r="R86" i="18"/>
  <c r="Q86" i="18"/>
  <c r="P86" i="18"/>
  <c r="E86" i="18"/>
  <c r="W72" i="18"/>
  <c r="V72" i="18"/>
  <c r="O72" i="18"/>
  <c r="N72" i="18"/>
  <c r="M72" i="18"/>
  <c r="L72" i="18"/>
  <c r="K72" i="18"/>
  <c r="J72" i="18"/>
  <c r="I72" i="18"/>
  <c r="Q72" i="18" s="1"/>
  <c r="H72" i="18"/>
  <c r="G72" i="18"/>
  <c r="F72" i="18"/>
  <c r="C72" i="18"/>
  <c r="B72" i="18"/>
  <c r="W71" i="18"/>
  <c r="V71" i="18"/>
  <c r="S71" i="18"/>
  <c r="O71" i="18"/>
  <c r="N71" i="18"/>
  <c r="M71" i="18"/>
  <c r="L71" i="18"/>
  <c r="K71" i="18"/>
  <c r="J71" i="18"/>
  <c r="I71" i="18"/>
  <c r="H71" i="18"/>
  <c r="P71" i="18" s="1"/>
  <c r="G71" i="18"/>
  <c r="F71" i="18"/>
  <c r="C71" i="18"/>
  <c r="B71" i="18"/>
  <c r="E71" i="18" s="1"/>
  <c r="W70" i="18"/>
  <c r="V70" i="18"/>
  <c r="O70" i="18"/>
  <c r="N70" i="18"/>
  <c r="M70" i="18"/>
  <c r="L70" i="18"/>
  <c r="R70" i="18" s="1"/>
  <c r="K70" i="18"/>
  <c r="J70" i="18"/>
  <c r="I70" i="18"/>
  <c r="H70" i="18"/>
  <c r="G70" i="18"/>
  <c r="F70" i="18"/>
  <c r="C70" i="18"/>
  <c r="B70" i="18"/>
  <c r="E70" i="18" s="1"/>
  <c r="S69" i="18"/>
  <c r="R69" i="18"/>
  <c r="Q69" i="18"/>
  <c r="P69" i="18"/>
  <c r="T69" i="18" s="1"/>
  <c r="E69" i="18"/>
  <c r="W67" i="18"/>
  <c r="V67" i="18"/>
  <c r="O67" i="18"/>
  <c r="S67" i="18" s="1"/>
  <c r="N67" i="18"/>
  <c r="M67" i="18"/>
  <c r="L67" i="18"/>
  <c r="K67" i="18"/>
  <c r="J67" i="18"/>
  <c r="I67" i="18"/>
  <c r="H67" i="18"/>
  <c r="G67" i="18"/>
  <c r="F67" i="18"/>
  <c r="C67" i="18"/>
  <c r="B67" i="18"/>
  <c r="W66" i="18"/>
  <c r="V66" i="18"/>
  <c r="S66" i="18"/>
  <c r="R66" i="18"/>
  <c r="O66" i="18"/>
  <c r="N66" i="18"/>
  <c r="M66" i="18"/>
  <c r="L66" i="18"/>
  <c r="K66" i="18"/>
  <c r="J66" i="18"/>
  <c r="I66" i="18"/>
  <c r="H66" i="18"/>
  <c r="G66" i="18"/>
  <c r="F66" i="18"/>
  <c r="C66" i="18"/>
  <c r="B66" i="18"/>
  <c r="S65" i="18"/>
  <c r="R65" i="18"/>
  <c r="Q65" i="18"/>
  <c r="P65" i="18"/>
  <c r="E65" i="18"/>
  <c r="S64" i="18"/>
  <c r="R64" i="18"/>
  <c r="Q64" i="18"/>
  <c r="P64" i="18"/>
  <c r="E64" i="18"/>
  <c r="U64" i="18" s="1"/>
  <c r="T63" i="18"/>
  <c r="S63" i="18"/>
  <c r="R63" i="18"/>
  <c r="Q63" i="18"/>
  <c r="P63" i="18"/>
  <c r="E63" i="18"/>
  <c r="U63" i="18" s="1"/>
  <c r="S62" i="18"/>
  <c r="R62" i="18"/>
  <c r="Q62" i="18"/>
  <c r="P62" i="18"/>
  <c r="E62" i="18"/>
  <c r="U61" i="18"/>
  <c r="T61" i="18"/>
  <c r="S61" i="18"/>
  <c r="R61" i="18"/>
  <c r="Q61" i="18"/>
  <c r="P61" i="18"/>
  <c r="E61" i="18"/>
  <c r="V59" i="18"/>
  <c r="S59" i="18"/>
  <c r="O59" i="18"/>
  <c r="N59" i="18"/>
  <c r="M59" i="18"/>
  <c r="L59" i="18"/>
  <c r="R59" i="18" s="1"/>
  <c r="K59" i="18"/>
  <c r="J59" i="18"/>
  <c r="I59" i="18"/>
  <c r="H59" i="18"/>
  <c r="G59" i="18"/>
  <c r="F59" i="18"/>
  <c r="C59" i="18"/>
  <c r="B59" i="18"/>
  <c r="E59" i="18" s="1"/>
  <c r="S58" i="18"/>
  <c r="R58" i="18"/>
  <c r="Q58" i="18"/>
  <c r="P58" i="18"/>
  <c r="E58" i="18"/>
  <c r="S57" i="18"/>
  <c r="R57" i="18"/>
  <c r="Q57" i="18"/>
  <c r="P57" i="18"/>
  <c r="E57" i="18"/>
  <c r="U57" i="18" s="1"/>
  <c r="S56" i="18"/>
  <c r="R56" i="18"/>
  <c r="Q56" i="18"/>
  <c r="P56" i="18"/>
  <c r="E56" i="18"/>
  <c r="S55" i="18"/>
  <c r="R55" i="18"/>
  <c r="Q55" i="18"/>
  <c r="P55" i="18"/>
  <c r="E55" i="18"/>
  <c r="U55" i="18" s="1"/>
  <c r="W53" i="18"/>
  <c r="V53" i="18"/>
  <c r="O53" i="18"/>
  <c r="N53" i="18"/>
  <c r="M53" i="18"/>
  <c r="S53" i="18" s="1"/>
  <c r="L53" i="18"/>
  <c r="K53" i="18"/>
  <c r="J53" i="18"/>
  <c r="I53" i="18"/>
  <c r="H53" i="18"/>
  <c r="G53" i="18"/>
  <c r="F53" i="18"/>
  <c r="C53" i="18"/>
  <c r="B53" i="18"/>
  <c r="U52" i="18"/>
  <c r="S52" i="18"/>
  <c r="R52" i="18"/>
  <c r="Q52" i="18"/>
  <c r="P52" i="18"/>
  <c r="E52" i="18"/>
  <c r="T52" i="18" s="1"/>
  <c r="S51" i="18"/>
  <c r="R51" i="18"/>
  <c r="Q51" i="18"/>
  <c r="P51" i="18"/>
  <c r="T51" i="18" s="1"/>
  <c r="E51" i="18"/>
  <c r="S50" i="18"/>
  <c r="R50" i="18"/>
  <c r="Q50" i="18"/>
  <c r="P50" i="18"/>
  <c r="E50" i="18"/>
  <c r="U50" i="18" s="1"/>
  <c r="S49" i="18"/>
  <c r="R49" i="18"/>
  <c r="Q49" i="18"/>
  <c r="P49" i="18"/>
  <c r="E49" i="18"/>
  <c r="T49" i="18" s="1"/>
  <c r="S48" i="18"/>
  <c r="R48" i="18"/>
  <c r="Q48" i="18"/>
  <c r="P48" i="18"/>
  <c r="E48" i="18"/>
  <c r="S47" i="18"/>
  <c r="R47" i="18"/>
  <c r="Q47" i="18"/>
  <c r="P47" i="18"/>
  <c r="E47" i="18"/>
  <c r="U47" i="18" s="1"/>
  <c r="S46" i="18"/>
  <c r="R46" i="18"/>
  <c r="Q46" i="18"/>
  <c r="P46" i="18"/>
  <c r="E46" i="18"/>
  <c r="U46" i="18" s="1"/>
  <c r="S45" i="18"/>
  <c r="R45" i="18"/>
  <c r="Q45" i="18"/>
  <c r="P45" i="18"/>
  <c r="E45" i="18"/>
  <c r="T45" i="18" s="1"/>
  <c r="S44" i="18"/>
  <c r="R44" i="18"/>
  <c r="Q44" i="18"/>
  <c r="P44" i="18"/>
  <c r="E44" i="18"/>
  <c r="S43" i="18"/>
  <c r="R43" i="18"/>
  <c r="Q43" i="18"/>
  <c r="P43" i="18"/>
  <c r="E43" i="18"/>
  <c r="U43" i="18" s="1"/>
  <c r="S42" i="18"/>
  <c r="R42" i="18"/>
  <c r="Q42" i="18"/>
  <c r="P42" i="18"/>
  <c r="E42" i="18"/>
  <c r="U42" i="18" s="1"/>
  <c r="W40" i="18"/>
  <c r="V40" i="18"/>
  <c r="R40" i="18"/>
  <c r="O40" i="18"/>
  <c r="N40" i="18"/>
  <c r="M40" i="18"/>
  <c r="S40" i="18" s="1"/>
  <c r="L40" i="18"/>
  <c r="K40" i="18"/>
  <c r="J40" i="18"/>
  <c r="I40" i="18"/>
  <c r="H40" i="18"/>
  <c r="P40" i="18" s="1"/>
  <c r="G40" i="18"/>
  <c r="F40" i="18"/>
  <c r="C40" i="18"/>
  <c r="B40" i="18"/>
  <c r="S39" i="18"/>
  <c r="R39" i="18"/>
  <c r="Q39" i="18"/>
  <c r="P39" i="18"/>
  <c r="E39" i="18"/>
  <c r="U39" i="18" s="1"/>
  <c r="U38" i="18"/>
  <c r="T38" i="18"/>
  <c r="S38" i="18"/>
  <c r="R38" i="18"/>
  <c r="Q38" i="18"/>
  <c r="P38" i="18"/>
  <c r="E38" i="18"/>
  <c r="S37" i="18"/>
  <c r="R37" i="18"/>
  <c r="Q37" i="18"/>
  <c r="P37" i="18"/>
  <c r="E37" i="18"/>
  <c r="U37" i="18" s="1"/>
  <c r="S36" i="18"/>
  <c r="R36" i="18"/>
  <c r="Q36" i="18"/>
  <c r="P36" i="18"/>
  <c r="E36" i="18"/>
  <c r="S35" i="18"/>
  <c r="R35" i="18"/>
  <c r="Q35" i="18"/>
  <c r="P35" i="18"/>
  <c r="E35" i="18"/>
  <c r="U35" i="18" s="1"/>
  <c r="W33" i="18"/>
  <c r="V33" i="18"/>
  <c r="O33" i="18"/>
  <c r="N33" i="18"/>
  <c r="M33" i="18"/>
  <c r="S33" i="18" s="1"/>
  <c r="L33" i="18"/>
  <c r="K33" i="18"/>
  <c r="J33" i="18"/>
  <c r="I33" i="18"/>
  <c r="H33" i="18"/>
  <c r="G33" i="18"/>
  <c r="F33" i="18"/>
  <c r="C33" i="18"/>
  <c r="E33" i="18" s="1"/>
  <c r="B33" i="18"/>
  <c r="S32" i="18"/>
  <c r="R32" i="18"/>
  <c r="Q32" i="18"/>
  <c r="P32" i="18"/>
  <c r="E32" i="18"/>
  <c r="U32" i="18" s="1"/>
  <c r="W30" i="18"/>
  <c r="V30" i="18"/>
  <c r="O30" i="18"/>
  <c r="N30" i="18"/>
  <c r="M30" i="18"/>
  <c r="S30" i="18" s="1"/>
  <c r="L30" i="18"/>
  <c r="R30" i="18" s="1"/>
  <c r="K30" i="18"/>
  <c r="J30" i="18"/>
  <c r="I30" i="18"/>
  <c r="H30" i="18"/>
  <c r="G30" i="18"/>
  <c r="F30" i="18"/>
  <c r="C30" i="18"/>
  <c r="B30" i="18"/>
  <c r="E30" i="18" s="1"/>
  <c r="U29" i="18"/>
  <c r="T29" i="18"/>
  <c r="S29" i="18"/>
  <c r="R29" i="18"/>
  <c r="Q29" i="18"/>
  <c r="P29" i="18"/>
  <c r="E29" i="18"/>
  <c r="U28" i="18"/>
  <c r="T28" i="18"/>
  <c r="S28" i="18"/>
  <c r="R28" i="18"/>
  <c r="Q28" i="18"/>
  <c r="P28" i="18"/>
  <c r="E28" i="18"/>
  <c r="S27" i="18"/>
  <c r="R27" i="18"/>
  <c r="Q27" i="18"/>
  <c r="P27" i="18"/>
  <c r="E27" i="18"/>
  <c r="U27" i="18" s="1"/>
  <c r="S26" i="18"/>
  <c r="R26" i="18"/>
  <c r="Q26" i="18"/>
  <c r="P26" i="18"/>
  <c r="E26" i="18"/>
  <c r="T26" i="18" s="1"/>
  <c r="W24" i="18"/>
  <c r="V24" i="18"/>
  <c r="O24" i="18"/>
  <c r="N24" i="18"/>
  <c r="M24" i="18"/>
  <c r="S24" i="18" s="1"/>
  <c r="L24" i="18"/>
  <c r="R24" i="18" s="1"/>
  <c r="K24" i="18"/>
  <c r="J24" i="18"/>
  <c r="I24" i="18"/>
  <c r="Q24" i="18" s="1"/>
  <c r="H24" i="18"/>
  <c r="G24" i="18"/>
  <c r="F24" i="18"/>
  <c r="C24" i="18"/>
  <c r="B24" i="18"/>
  <c r="E24" i="18" s="1"/>
  <c r="U23" i="18"/>
  <c r="T23" i="18"/>
  <c r="S23" i="18"/>
  <c r="R23" i="18"/>
  <c r="Q23" i="18"/>
  <c r="P23" i="18"/>
  <c r="E23" i="18"/>
  <c r="S22" i="18"/>
  <c r="R22" i="18"/>
  <c r="Q22" i="18"/>
  <c r="P22" i="18"/>
  <c r="E22" i="18"/>
  <c r="U22" i="18" s="1"/>
  <c r="S21" i="18"/>
  <c r="R21" i="18"/>
  <c r="Q21" i="18"/>
  <c r="P21" i="18"/>
  <c r="E21" i="18"/>
  <c r="T21" i="18" s="1"/>
  <c r="U20" i="18"/>
  <c r="S20" i="18"/>
  <c r="R20" i="18"/>
  <c r="Q20" i="18"/>
  <c r="P20" i="18"/>
  <c r="E20" i="18"/>
  <c r="T20" i="18" s="1"/>
  <c r="U19" i="18"/>
  <c r="T19" i="18"/>
  <c r="S19" i="18"/>
  <c r="R19" i="18"/>
  <c r="Q19" i="18"/>
  <c r="P19" i="18"/>
  <c r="E19" i="18"/>
  <c r="S18" i="18"/>
  <c r="R18" i="18"/>
  <c r="Q18" i="18"/>
  <c r="P18" i="18"/>
  <c r="E18" i="18"/>
  <c r="U18" i="18" s="1"/>
  <c r="S17" i="18"/>
  <c r="R17" i="18"/>
  <c r="Q17" i="18"/>
  <c r="P17" i="18"/>
  <c r="E17" i="18"/>
  <c r="T17" i="18" s="1"/>
  <c r="W15" i="18"/>
  <c r="V15" i="18"/>
  <c r="O15" i="18"/>
  <c r="N15" i="18"/>
  <c r="R15" i="18" s="1"/>
  <c r="M15" i="18"/>
  <c r="S15" i="18" s="1"/>
  <c r="L15" i="18"/>
  <c r="K15" i="18"/>
  <c r="J15" i="18"/>
  <c r="I15" i="18"/>
  <c r="Q15" i="18" s="1"/>
  <c r="H15" i="18"/>
  <c r="G15" i="18"/>
  <c r="F15" i="18"/>
  <c r="C15" i="18"/>
  <c r="B15" i="18"/>
  <c r="E15" i="18" s="1"/>
  <c r="U14" i="18"/>
  <c r="T14" i="18"/>
  <c r="S14" i="18"/>
  <c r="R14" i="18"/>
  <c r="Q14" i="18"/>
  <c r="P14" i="18"/>
  <c r="E14" i="18"/>
  <c r="S13" i="18"/>
  <c r="R13" i="18"/>
  <c r="Q13" i="18"/>
  <c r="P13" i="18"/>
  <c r="E13" i="18"/>
  <c r="U13" i="18" s="1"/>
  <c r="S12" i="18"/>
  <c r="R12" i="18"/>
  <c r="Q12" i="18"/>
  <c r="P12" i="18"/>
  <c r="E12" i="18"/>
  <c r="T12" i="18" s="1"/>
  <c r="U11" i="18"/>
  <c r="S11" i="18"/>
  <c r="R11" i="18"/>
  <c r="Q11" i="18"/>
  <c r="P11" i="18"/>
  <c r="E11" i="18"/>
  <c r="T11" i="18" s="1"/>
  <c r="S10" i="18"/>
  <c r="R10" i="18"/>
  <c r="Q10" i="18"/>
  <c r="P10" i="18"/>
  <c r="E10" i="18"/>
  <c r="S9" i="18"/>
  <c r="R9" i="18"/>
  <c r="Q9" i="18"/>
  <c r="P9" i="18"/>
  <c r="E9" i="18"/>
  <c r="S93" i="17"/>
  <c r="R93" i="17"/>
  <c r="Q93" i="17"/>
  <c r="P93" i="17"/>
  <c r="E93" i="17"/>
  <c r="T93" i="17" s="1"/>
  <c r="S92" i="17"/>
  <c r="R92" i="17"/>
  <c r="Q92" i="17"/>
  <c r="P92" i="17"/>
  <c r="E92" i="17"/>
  <c r="U92" i="17" s="1"/>
  <c r="S91" i="17"/>
  <c r="R91" i="17"/>
  <c r="Q91" i="17"/>
  <c r="P91" i="17"/>
  <c r="E91" i="17"/>
  <c r="U91" i="17" s="1"/>
  <c r="S90" i="17"/>
  <c r="R90" i="17"/>
  <c r="Q90" i="17"/>
  <c r="P90" i="17"/>
  <c r="E90" i="17"/>
  <c r="U90" i="17" s="1"/>
  <c r="S89" i="17"/>
  <c r="R89" i="17"/>
  <c r="Q89" i="17"/>
  <c r="P89" i="17"/>
  <c r="E89" i="17"/>
  <c r="T89" i="17" s="1"/>
  <c r="S88" i="17"/>
  <c r="R88" i="17"/>
  <c r="Q88" i="17"/>
  <c r="P88" i="17"/>
  <c r="E88" i="17"/>
  <c r="U88" i="17" s="1"/>
  <c r="S87" i="17"/>
  <c r="R87" i="17"/>
  <c r="Q87" i="17"/>
  <c r="P87" i="17"/>
  <c r="E87" i="17"/>
  <c r="U87" i="17" s="1"/>
  <c r="S86" i="17"/>
  <c r="R86" i="17"/>
  <c r="Q86" i="17"/>
  <c r="P86" i="17"/>
  <c r="E86" i="17"/>
  <c r="U86" i="17" s="1"/>
  <c r="W72" i="17"/>
  <c r="V72" i="17"/>
  <c r="O72" i="17"/>
  <c r="N72" i="17"/>
  <c r="R72" i="17" s="1"/>
  <c r="M72" i="17"/>
  <c r="S72" i="17" s="1"/>
  <c r="L72" i="17"/>
  <c r="K72" i="17"/>
  <c r="J72" i="17"/>
  <c r="I72" i="17"/>
  <c r="H72" i="17"/>
  <c r="G72" i="17"/>
  <c r="F72" i="17"/>
  <c r="C72" i="17"/>
  <c r="B72" i="17"/>
  <c r="W71" i="17"/>
  <c r="V71" i="17"/>
  <c r="O71" i="17"/>
  <c r="N71" i="17"/>
  <c r="M71" i="17"/>
  <c r="S71" i="17" s="1"/>
  <c r="L71" i="17"/>
  <c r="K71" i="17"/>
  <c r="J71" i="17"/>
  <c r="I71" i="17"/>
  <c r="H71" i="17"/>
  <c r="P71" i="17" s="1"/>
  <c r="G71" i="17"/>
  <c r="F71" i="17"/>
  <c r="C71" i="17"/>
  <c r="E71" i="17" s="1"/>
  <c r="B71" i="17"/>
  <c r="W70" i="17"/>
  <c r="V70" i="17"/>
  <c r="O70" i="17"/>
  <c r="N70" i="17"/>
  <c r="M70" i="17"/>
  <c r="S70" i="17" s="1"/>
  <c r="L70" i="17"/>
  <c r="R70" i="17" s="1"/>
  <c r="K70" i="17"/>
  <c r="J70" i="17"/>
  <c r="I70" i="17"/>
  <c r="H70" i="17"/>
  <c r="G70" i="17"/>
  <c r="F70" i="17"/>
  <c r="C70" i="17"/>
  <c r="B70" i="17"/>
  <c r="S69" i="17"/>
  <c r="R69" i="17"/>
  <c r="Q69" i="17"/>
  <c r="P69" i="17"/>
  <c r="E69" i="17"/>
  <c r="U69" i="17" s="1"/>
  <c r="W67" i="17"/>
  <c r="V67" i="17"/>
  <c r="O67" i="17"/>
  <c r="N67" i="17"/>
  <c r="M67" i="17"/>
  <c r="S67" i="17" s="1"/>
  <c r="L67" i="17"/>
  <c r="K67" i="17"/>
  <c r="J67" i="17"/>
  <c r="I67" i="17"/>
  <c r="H67" i="17"/>
  <c r="P67" i="17" s="1"/>
  <c r="G67" i="17"/>
  <c r="F67" i="17"/>
  <c r="C67" i="17"/>
  <c r="B67" i="17"/>
  <c r="W66" i="17"/>
  <c r="V66" i="17"/>
  <c r="O66" i="17"/>
  <c r="N66" i="17"/>
  <c r="M66" i="17"/>
  <c r="S66" i="17" s="1"/>
  <c r="L66" i="17"/>
  <c r="R66" i="17" s="1"/>
  <c r="K66" i="17"/>
  <c r="J66" i="17"/>
  <c r="I66" i="17"/>
  <c r="H66" i="17"/>
  <c r="G66" i="17"/>
  <c r="F66" i="17"/>
  <c r="E66" i="17"/>
  <c r="C66" i="17"/>
  <c r="B66" i="17"/>
  <c r="U65" i="17"/>
  <c r="S65" i="17"/>
  <c r="R65" i="17"/>
  <c r="Q65" i="17"/>
  <c r="P65" i="17"/>
  <c r="E65" i="17"/>
  <c r="T65" i="17" s="1"/>
  <c r="S64" i="17"/>
  <c r="R64" i="17"/>
  <c r="Q64" i="17"/>
  <c r="P64" i="17"/>
  <c r="E64" i="17"/>
  <c r="U64" i="17" s="1"/>
  <c r="S63" i="17"/>
  <c r="R63" i="17"/>
  <c r="Q63" i="17"/>
  <c r="P63" i="17"/>
  <c r="E63" i="17"/>
  <c r="T63" i="17" s="1"/>
  <c r="S62" i="17"/>
  <c r="R62" i="17"/>
  <c r="Q62" i="17"/>
  <c r="P62" i="17"/>
  <c r="E62" i="17"/>
  <c r="U62" i="17" s="1"/>
  <c r="U61" i="17"/>
  <c r="S61" i="17"/>
  <c r="R61" i="17"/>
  <c r="Q61" i="17"/>
  <c r="P61" i="17"/>
  <c r="E61" i="17"/>
  <c r="T61" i="17" s="1"/>
  <c r="V59" i="17"/>
  <c r="O59" i="17"/>
  <c r="N59" i="17"/>
  <c r="M59" i="17"/>
  <c r="S59" i="17" s="1"/>
  <c r="L59" i="17"/>
  <c r="R59" i="17" s="1"/>
  <c r="K59" i="17"/>
  <c r="J59" i="17"/>
  <c r="I59" i="17"/>
  <c r="H59" i="17"/>
  <c r="G59" i="17"/>
  <c r="F59" i="17"/>
  <c r="C59" i="17"/>
  <c r="B59" i="17"/>
  <c r="E59" i="17" s="1"/>
  <c r="T58" i="17"/>
  <c r="S58" i="17"/>
  <c r="R58" i="17"/>
  <c r="Q58" i="17"/>
  <c r="P58" i="17"/>
  <c r="E58" i="17"/>
  <c r="U58" i="17" s="1"/>
  <c r="S57" i="17"/>
  <c r="R57" i="17"/>
  <c r="Q57" i="17"/>
  <c r="P57" i="17"/>
  <c r="E57" i="17"/>
  <c r="U57" i="17" s="1"/>
  <c r="S56" i="17"/>
  <c r="R56" i="17"/>
  <c r="Q56" i="17"/>
  <c r="P56" i="17"/>
  <c r="E56" i="17"/>
  <c r="U56" i="17" s="1"/>
  <c r="S55" i="17"/>
  <c r="R55" i="17"/>
  <c r="Q55" i="17"/>
  <c r="P55" i="17"/>
  <c r="E55" i="17"/>
  <c r="T55" i="17" s="1"/>
  <c r="W53" i="17"/>
  <c r="V53" i="17"/>
  <c r="O53" i="17"/>
  <c r="N53" i="17"/>
  <c r="M53" i="17"/>
  <c r="S53" i="17" s="1"/>
  <c r="L53" i="17"/>
  <c r="R53" i="17" s="1"/>
  <c r="K53" i="17"/>
  <c r="J53" i="17"/>
  <c r="I53" i="17"/>
  <c r="H53" i="17"/>
  <c r="G53" i="17"/>
  <c r="F53" i="17"/>
  <c r="C53" i="17"/>
  <c r="B53" i="17"/>
  <c r="T52" i="17"/>
  <c r="S52" i="17"/>
  <c r="R52" i="17"/>
  <c r="Q52" i="17"/>
  <c r="P52" i="17"/>
  <c r="E52" i="17"/>
  <c r="U52" i="17" s="1"/>
  <c r="S51" i="17"/>
  <c r="R51" i="17"/>
  <c r="Q51" i="17"/>
  <c r="P51" i="17"/>
  <c r="E51" i="17"/>
  <c r="U51" i="17" s="1"/>
  <c r="S50" i="17"/>
  <c r="R50" i="17"/>
  <c r="Q50" i="17"/>
  <c r="P50" i="17"/>
  <c r="E50" i="17"/>
  <c r="T50" i="17" s="1"/>
  <c r="U49" i="17"/>
  <c r="S49" i="17"/>
  <c r="R49" i="17"/>
  <c r="Q49" i="17"/>
  <c r="P49" i="17"/>
  <c r="E49" i="17"/>
  <c r="T49" i="17" s="1"/>
  <c r="T48" i="17"/>
  <c r="S48" i="17"/>
  <c r="R48" i="17"/>
  <c r="Q48" i="17"/>
  <c r="P48" i="17"/>
  <c r="E48" i="17"/>
  <c r="U48" i="17" s="1"/>
  <c r="S47" i="17"/>
  <c r="R47" i="17"/>
  <c r="Q47" i="17"/>
  <c r="P47" i="17"/>
  <c r="E47" i="17"/>
  <c r="U47" i="17" s="1"/>
  <c r="S46" i="17"/>
  <c r="R46" i="17"/>
  <c r="Q46" i="17"/>
  <c r="P46" i="17"/>
  <c r="E46" i="17"/>
  <c r="T46" i="17" s="1"/>
  <c r="U45" i="17"/>
  <c r="S45" i="17"/>
  <c r="R45" i="17"/>
  <c r="Q45" i="17"/>
  <c r="P45" i="17"/>
  <c r="E45" i="17"/>
  <c r="T45" i="17" s="1"/>
  <c r="S44" i="17"/>
  <c r="R44" i="17"/>
  <c r="Q44" i="17"/>
  <c r="P44" i="17"/>
  <c r="E44" i="17"/>
  <c r="S43" i="17"/>
  <c r="R43" i="17"/>
  <c r="Q43" i="17"/>
  <c r="P43" i="17"/>
  <c r="E43" i="17"/>
  <c r="S42" i="17"/>
  <c r="R42" i="17"/>
  <c r="Q42" i="17"/>
  <c r="P42" i="17"/>
  <c r="E42" i="17"/>
  <c r="T42" i="17" s="1"/>
  <c r="W40" i="17"/>
  <c r="V40" i="17"/>
  <c r="R40" i="17"/>
  <c r="O40" i="17"/>
  <c r="N40" i="17"/>
  <c r="M40" i="17"/>
  <c r="S40" i="17" s="1"/>
  <c r="L40" i="17"/>
  <c r="K40" i="17"/>
  <c r="J40" i="17"/>
  <c r="I40" i="17"/>
  <c r="H40" i="17"/>
  <c r="P40" i="17" s="1"/>
  <c r="G40" i="17"/>
  <c r="F40" i="17"/>
  <c r="E40" i="17"/>
  <c r="C40" i="17"/>
  <c r="B40" i="17"/>
  <c r="S39" i="17"/>
  <c r="R39" i="17"/>
  <c r="Q39" i="17"/>
  <c r="P39" i="17"/>
  <c r="E39" i="17"/>
  <c r="U39" i="17" s="1"/>
  <c r="S38" i="17"/>
  <c r="R38" i="17"/>
  <c r="Q38" i="17"/>
  <c r="P38" i="17"/>
  <c r="E38" i="17"/>
  <c r="U38" i="17" s="1"/>
  <c r="S37" i="17"/>
  <c r="R37" i="17"/>
  <c r="Q37" i="17"/>
  <c r="P37" i="17"/>
  <c r="E37" i="17"/>
  <c r="T37" i="17" s="1"/>
  <c r="S36" i="17"/>
  <c r="R36" i="17"/>
  <c r="Q36" i="17"/>
  <c r="P36" i="17"/>
  <c r="E36" i="17"/>
  <c r="U35" i="17"/>
  <c r="T35" i="17"/>
  <c r="S35" i="17"/>
  <c r="R35" i="17"/>
  <c r="Q35" i="17"/>
  <c r="P35" i="17"/>
  <c r="E35" i="17"/>
  <c r="W33" i="17"/>
  <c r="V33" i="17"/>
  <c r="O33" i="17"/>
  <c r="N33" i="17"/>
  <c r="M33" i="17"/>
  <c r="S33" i="17" s="1"/>
  <c r="L33" i="17"/>
  <c r="R33" i="17" s="1"/>
  <c r="K33" i="17"/>
  <c r="J33" i="17"/>
  <c r="I33" i="17"/>
  <c r="H33" i="17"/>
  <c r="G33" i="17"/>
  <c r="F33" i="17"/>
  <c r="C33" i="17"/>
  <c r="B33" i="17"/>
  <c r="S32" i="17"/>
  <c r="R32" i="17"/>
  <c r="Q32" i="17"/>
  <c r="P32" i="17"/>
  <c r="E32" i="17"/>
  <c r="W30" i="17"/>
  <c r="V30" i="17"/>
  <c r="O30" i="17"/>
  <c r="N30" i="17"/>
  <c r="M30" i="17"/>
  <c r="S30" i="17" s="1"/>
  <c r="L30" i="17"/>
  <c r="R30" i="17" s="1"/>
  <c r="K30" i="17"/>
  <c r="J30" i="17"/>
  <c r="I30" i="17"/>
  <c r="Q30" i="17" s="1"/>
  <c r="H30" i="17"/>
  <c r="G30" i="17"/>
  <c r="F30" i="17"/>
  <c r="C30" i="17"/>
  <c r="E30" i="17" s="1"/>
  <c r="B30" i="17"/>
  <c r="T29" i="17"/>
  <c r="S29" i="17"/>
  <c r="R29" i="17"/>
  <c r="Q29" i="17"/>
  <c r="P29" i="17"/>
  <c r="E29" i="17"/>
  <c r="U29" i="17" s="1"/>
  <c r="S28" i="17"/>
  <c r="R28" i="17"/>
  <c r="Q28" i="17"/>
  <c r="P28" i="17"/>
  <c r="E28" i="17"/>
  <c r="U28" i="17" s="1"/>
  <c r="S27" i="17"/>
  <c r="R27" i="17"/>
  <c r="Q27" i="17"/>
  <c r="P27" i="17"/>
  <c r="E27" i="17"/>
  <c r="T27" i="17" s="1"/>
  <c r="U26" i="17"/>
  <c r="S26" i="17"/>
  <c r="R26" i="17"/>
  <c r="Q26" i="17"/>
  <c r="P26" i="17"/>
  <c r="E26" i="17"/>
  <c r="T26" i="17" s="1"/>
  <c r="W24" i="17"/>
  <c r="V24" i="17"/>
  <c r="O24" i="17"/>
  <c r="N24" i="17"/>
  <c r="M24" i="17"/>
  <c r="S24" i="17" s="1"/>
  <c r="L24" i="17"/>
  <c r="R24" i="17" s="1"/>
  <c r="K24" i="17"/>
  <c r="J24" i="17"/>
  <c r="I24" i="17"/>
  <c r="H24" i="17"/>
  <c r="P24" i="17" s="1"/>
  <c r="G24" i="17"/>
  <c r="F24" i="17"/>
  <c r="C24" i="17"/>
  <c r="E24" i="17" s="1"/>
  <c r="B24" i="17"/>
  <c r="S23" i="17"/>
  <c r="R23" i="17"/>
  <c r="Q23" i="17"/>
  <c r="P23" i="17"/>
  <c r="E23" i="17"/>
  <c r="U23" i="17" s="1"/>
  <c r="S22" i="17"/>
  <c r="R22" i="17"/>
  <c r="Q22" i="17"/>
  <c r="P22" i="17"/>
  <c r="E22" i="17"/>
  <c r="T22" i="17" s="1"/>
  <c r="S21" i="17"/>
  <c r="R21" i="17"/>
  <c r="Q21" i="17"/>
  <c r="P21" i="17"/>
  <c r="E21" i="17"/>
  <c r="T21" i="17" s="1"/>
  <c r="S20" i="17"/>
  <c r="R20" i="17"/>
  <c r="Q20" i="17"/>
  <c r="P20" i="17"/>
  <c r="E20" i="17"/>
  <c r="U20" i="17" s="1"/>
  <c r="S19" i="17"/>
  <c r="R19" i="17"/>
  <c r="Q19" i="17"/>
  <c r="P19" i="17"/>
  <c r="E19" i="17"/>
  <c r="U19" i="17" s="1"/>
  <c r="S18" i="17"/>
  <c r="R18" i="17"/>
  <c r="Q18" i="17"/>
  <c r="P18" i="17"/>
  <c r="E18" i="17"/>
  <c r="T18" i="17" s="1"/>
  <c r="S17" i="17"/>
  <c r="R17" i="17"/>
  <c r="Q17" i="17"/>
  <c r="P17" i="17"/>
  <c r="E17" i="17"/>
  <c r="U17" i="17" s="1"/>
  <c r="W15" i="17"/>
  <c r="V15" i="17"/>
  <c r="O15" i="17"/>
  <c r="N15" i="17"/>
  <c r="M15" i="17"/>
  <c r="S15" i="17" s="1"/>
  <c r="L15" i="17"/>
  <c r="K15" i="17"/>
  <c r="J15" i="17"/>
  <c r="I15" i="17"/>
  <c r="H15" i="17"/>
  <c r="G15" i="17"/>
  <c r="F15" i="17"/>
  <c r="C15" i="17"/>
  <c r="E15" i="17" s="1"/>
  <c r="B15" i="17"/>
  <c r="S14" i="17"/>
  <c r="R14" i="17"/>
  <c r="Q14" i="17"/>
  <c r="P14" i="17"/>
  <c r="E14" i="17"/>
  <c r="U14" i="17" s="1"/>
  <c r="S13" i="17"/>
  <c r="R13" i="17"/>
  <c r="Q13" i="17"/>
  <c r="P13" i="17"/>
  <c r="E13" i="17"/>
  <c r="T13" i="17" s="1"/>
  <c r="S12" i="17"/>
  <c r="R12" i="17"/>
  <c r="Q12" i="17"/>
  <c r="P12" i="17"/>
  <c r="E12" i="17"/>
  <c r="U12" i="17" s="1"/>
  <c r="U11" i="17"/>
  <c r="T11" i="17"/>
  <c r="S11" i="17"/>
  <c r="R11" i="17"/>
  <c r="Q11" i="17"/>
  <c r="P11" i="17"/>
  <c r="E11" i="17"/>
  <c r="S10" i="17"/>
  <c r="R10" i="17"/>
  <c r="Q10" i="17"/>
  <c r="P10" i="17"/>
  <c r="E10" i="17"/>
  <c r="S9" i="17"/>
  <c r="R9" i="17"/>
  <c r="Q9" i="17"/>
  <c r="P9" i="17"/>
  <c r="E9" i="17"/>
  <c r="U9" i="17" s="1"/>
  <c r="S93" i="16"/>
  <c r="R93" i="16"/>
  <c r="Q93" i="16"/>
  <c r="P93" i="16"/>
  <c r="E93" i="16"/>
  <c r="U93" i="16" s="1"/>
  <c r="U92" i="16"/>
  <c r="T92" i="16"/>
  <c r="S92" i="16"/>
  <c r="R92" i="16"/>
  <c r="Q92" i="16"/>
  <c r="P92" i="16"/>
  <c r="E92" i="16"/>
  <c r="S91" i="16"/>
  <c r="R91" i="16"/>
  <c r="Q91" i="16"/>
  <c r="P91" i="16"/>
  <c r="E91" i="16"/>
  <c r="U91" i="16" s="1"/>
  <c r="S90" i="16"/>
  <c r="R90" i="16"/>
  <c r="Q90" i="16"/>
  <c r="P90" i="16"/>
  <c r="E90" i="16"/>
  <c r="T90" i="16" s="1"/>
  <c r="S89" i="16"/>
  <c r="R89" i="16"/>
  <c r="Q89" i="16"/>
  <c r="P89" i="16"/>
  <c r="E89" i="16"/>
  <c r="U89" i="16" s="1"/>
  <c r="U88" i="16"/>
  <c r="T88" i="16"/>
  <c r="S88" i="16"/>
  <c r="R88" i="16"/>
  <c r="Q88" i="16"/>
  <c r="P88" i="16"/>
  <c r="E88" i="16"/>
  <c r="S87" i="16"/>
  <c r="R87" i="16"/>
  <c r="Q87" i="16"/>
  <c r="P87" i="16"/>
  <c r="E87" i="16"/>
  <c r="U87" i="16" s="1"/>
  <c r="S86" i="16"/>
  <c r="R86" i="16"/>
  <c r="Q86" i="16"/>
  <c r="P86" i="16"/>
  <c r="E86" i="16"/>
  <c r="T86" i="16" s="1"/>
  <c r="W72" i="16"/>
  <c r="V72" i="16"/>
  <c r="O72" i="16"/>
  <c r="N72" i="16"/>
  <c r="R72" i="16" s="1"/>
  <c r="M72" i="16"/>
  <c r="S72" i="16" s="1"/>
  <c r="L72" i="16"/>
  <c r="K72" i="16"/>
  <c r="J72" i="16"/>
  <c r="I72" i="16"/>
  <c r="Q72" i="16" s="1"/>
  <c r="H72" i="16"/>
  <c r="G72" i="16"/>
  <c r="F72" i="16"/>
  <c r="C72" i="16"/>
  <c r="B72" i="16"/>
  <c r="W71" i="16"/>
  <c r="V71" i="16"/>
  <c r="O71" i="16"/>
  <c r="N71" i="16"/>
  <c r="M71" i="16"/>
  <c r="S71" i="16" s="1"/>
  <c r="L71" i="16"/>
  <c r="R71" i="16" s="1"/>
  <c r="K71" i="16"/>
  <c r="J71" i="16"/>
  <c r="I71" i="16"/>
  <c r="H71" i="16"/>
  <c r="G71" i="16"/>
  <c r="F71" i="16"/>
  <c r="C71" i="16"/>
  <c r="B71" i="16"/>
  <c r="W70" i="16"/>
  <c r="V70" i="16"/>
  <c r="O70" i="16"/>
  <c r="N70" i="16"/>
  <c r="M70" i="16"/>
  <c r="S70" i="16" s="1"/>
  <c r="L70" i="16"/>
  <c r="R70" i="16" s="1"/>
  <c r="K70" i="16"/>
  <c r="J70" i="16"/>
  <c r="I70" i="16"/>
  <c r="H70" i="16"/>
  <c r="G70" i="16"/>
  <c r="F70" i="16"/>
  <c r="C70" i="16"/>
  <c r="B70" i="16"/>
  <c r="E70" i="16" s="1"/>
  <c r="S69" i="16"/>
  <c r="R69" i="16"/>
  <c r="Q69" i="16"/>
  <c r="P69" i="16"/>
  <c r="E69" i="16"/>
  <c r="T69" i="16" s="1"/>
  <c r="W67" i="16"/>
  <c r="V67" i="16"/>
  <c r="O67" i="16"/>
  <c r="N67" i="16"/>
  <c r="M67" i="16"/>
  <c r="S67" i="16" s="1"/>
  <c r="L67" i="16"/>
  <c r="K67" i="16"/>
  <c r="J67" i="16"/>
  <c r="I67" i="16"/>
  <c r="H67" i="16"/>
  <c r="G67" i="16"/>
  <c r="F67" i="16"/>
  <c r="C67" i="16"/>
  <c r="B67" i="16"/>
  <c r="W66" i="16"/>
  <c r="V66" i="16"/>
  <c r="O66" i="16"/>
  <c r="N66" i="16"/>
  <c r="M66" i="16"/>
  <c r="S66" i="16" s="1"/>
  <c r="L66" i="16"/>
  <c r="R66" i="16" s="1"/>
  <c r="K66" i="16"/>
  <c r="J66" i="16"/>
  <c r="I66" i="16"/>
  <c r="H66" i="16"/>
  <c r="G66" i="16"/>
  <c r="F66" i="16"/>
  <c r="C66" i="16"/>
  <c r="B66" i="16"/>
  <c r="S65" i="16"/>
  <c r="R65" i="16"/>
  <c r="Q65" i="16"/>
  <c r="P65" i="16"/>
  <c r="E65" i="16"/>
  <c r="U65" i="16" s="1"/>
  <c r="S64" i="16"/>
  <c r="R64" i="16"/>
  <c r="Q64" i="16"/>
  <c r="P64" i="16"/>
  <c r="E64" i="16"/>
  <c r="T64" i="16" s="1"/>
  <c r="S63" i="16"/>
  <c r="R63" i="16"/>
  <c r="Q63" i="16"/>
  <c r="P63" i="16"/>
  <c r="E63" i="16"/>
  <c r="U63" i="16" s="1"/>
  <c r="S62" i="16"/>
  <c r="R62" i="16"/>
  <c r="Q62" i="16"/>
  <c r="P62" i="16"/>
  <c r="E62" i="16"/>
  <c r="S61" i="16"/>
  <c r="R61" i="16"/>
  <c r="Q61" i="16"/>
  <c r="P61" i="16"/>
  <c r="E61" i="16"/>
  <c r="V59" i="16"/>
  <c r="O59" i="16"/>
  <c r="N59" i="16"/>
  <c r="M59" i="16"/>
  <c r="S59" i="16" s="1"/>
  <c r="L59" i="16"/>
  <c r="R59" i="16" s="1"/>
  <c r="K59" i="16"/>
  <c r="J59" i="16"/>
  <c r="I59" i="16"/>
  <c r="H59" i="16"/>
  <c r="G59" i="16"/>
  <c r="F59" i="16"/>
  <c r="E59" i="16"/>
  <c r="C59" i="16"/>
  <c r="B59" i="16"/>
  <c r="S58" i="16"/>
  <c r="R58" i="16"/>
  <c r="Q58" i="16"/>
  <c r="P58" i="16"/>
  <c r="E58" i="16"/>
  <c r="U58" i="16" s="1"/>
  <c r="S57" i="16"/>
  <c r="R57" i="16"/>
  <c r="Q57" i="16"/>
  <c r="P57" i="16"/>
  <c r="E57" i="16"/>
  <c r="U57" i="16" s="1"/>
  <c r="S56" i="16"/>
  <c r="R56" i="16"/>
  <c r="Q56" i="16"/>
  <c r="P56" i="16"/>
  <c r="E56" i="16"/>
  <c r="T56" i="16" s="1"/>
  <c r="S55" i="16"/>
  <c r="R55" i="16"/>
  <c r="Q55" i="16"/>
  <c r="P55" i="16"/>
  <c r="E55" i="16"/>
  <c r="U55" i="16" s="1"/>
  <c r="W53" i="16"/>
  <c r="V53" i="16"/>
  <c r="O53" i="16"/>
  <c r="N53" i="16"/>
  <c r="M53" i="16"/>
  <c r="S53" i="16" s="1"/>
  <c r="L53" i="16"/>
  <c r="K53" i="16"/>
  <c r="J53" i="16"/>
  <c r="I53" i="16"/>
  <c r="H53" i="16"/>
  <c r="G53" i="16"/>
  <c r="F53" i="16"/>
  <c r="C53" i="16"/>
  <c r="E53" i="16" s="1"/>
  <c r="B53" i="16"/>
  <c r="S52" i="16"/>
  <c r="R52" i="16"/>
  <c r="Q52" i="16"/>
  <c r="P52" i="16"/>
  <c r="E52" i="16"/>
  <c r="U52" i="16" s="1"/>
  <c r="S51" i="16"/>
  <c r="R51" i="16"/>
  <c r="Q51" i="16"/>
  <c r="P51" i="16"/>
  <c r="E51" i="16"/>
  <c r="T51" i="16" s="1"/>
  <c r="T50" i="16"/>
  <c r="S50" i="16"/>
  <c r="R50" i="16"/>
  <c r="Q50" i="16"/>
  <c r="P50" i="16"/>
  <c r="E50" i="16"/>
  <c r="U50" i="16" s="1"/>
  <c r="S49" i="16"/>
  <c r="R49" i="16"/>
  <c r="Q49" i="16"/>
  <c r="P49" i="16"/>
  <c r="E49" i="16"/>
  <c r="U49" i="16" s="1"/>
  <c r="S48" i="16"/>
  <c r="R48" i="16"/>
  <c r="Q48" i="16"/>
  <c r="P48" i="16"/>
  <c r="E48" i="16"/>
  <c r="U48" i="16" s="1"/>
  <c r="S47" i="16"/>
  <c r="R47" i="16"/>
  <c r="Q47" i="16"/>
  <c r="P47" i="16"/>
  <c r="E47" i="16"/>
  <c r="T47" i="16" s="1"/>
  <c r="T46" i="16"/>
  <c r="S46" i="16"/>
  <c r="R46" i="16"/>
  <c r="Q46" i="16"/>
  <c r="P46" i="16"/>
  <c r="E46" i="16"/>
  <c r="U46" i="16" s="1"/>
  <c r="S45" i="16"/>
  <c r="R45" i="16"/>
  <c r="Q45" i="16"/>
  <c r="P45" i="16"/>
  <c r="E45" i="16"/>
  <c r="U45" i="16" s="1"/>
  <c r="S44" i="16"/>
  <c r="R44" i="16"/>
  <c r="Q44" i="16"/>
  <c r="P44" i="16"/>
  <c r="E44" i="16"/>
  <c r="U44" i="16" s="1"/>
  <c r="S43" i="16"/>
  <c r="R43" i="16"/>
  <c r="Q43" i="16"/>
  <c r="P43" i="16"/>
  <c r="E43" i="16"/>
  <c r="U43" i="16" s="1"/>
  <c r="T42" i="16"/>
  <c r="S42" i="16"/>
  <c r="R42" i="16"/>
  <c r="Q42" i="16"/>
  <c r="P42" i="16"/>
  <c r="E42" i="16"/>
  <c r="U42" i="16" s="1"/>
  <c r="W40" i="16"/>
  <c r="V40" i="16"/>
  <c r="O40" i="16"/>
  <c r="N40" i="16"/>
  <c r="M40" i="16"/>
  <c r="S40" i="16" s="1"/>
  <c r="L40" i="16"/>
  <c r="R40" i="16" s="1"/>
  <c r="K40" i="16"/>
  <c r="J40" i="16"/>
  <c r="I40" i="16"/>
  <c r="H40" i="16"/>
  <c r="G40" i="16"/>
  <c r="F40" i="16"/>
  <c r="C40" i="16"/>
  <c r="B40" i="16"/>
  <c r="S39" i="16"/>
  <c r="R39" i="16"/>
  <c r="Q39" i="16"/>
  <c r="P39" i="16"/>
  <c r="E39" i="16"/>
  <c r="U39" i="16" s="1"/>
  <c r="S38" i="16"/>
  <c r="R38" i="16"/>
  <c r="Q38" i="16"/>
  <c r="P38" i="16"/>
  <c r="E38" i="16"/>
  <c r="S37" i="16"/>
  <c r="R37" i="16"/>
  <c r="Q37" i="16"/>
  <c r="P37" i="16"/>
  <c r="E37" i="16"/>
  <c r="U37" i="16" s="1"/>
  <c r="S36" i="16"/>
  <c r="R36" i="16"/>
  <c r="Q36" i="16"/>
  <c r="P36" i="16"/>
  <c r="T36" i="16" s="1"/>
  <c r="E36" i="16"/>
  <c r="S35" i="16"/>
  <c r="R35" i="16"/>
  <c r="Q35" i="16"/>
  <c r="P35" i="16"/>
  <c r="E35" i="16"/>
  <c r="W33" i="16"/>
  <c r="V33" i="16"/>
  <c r="O33" i="16"/>
  <c r="N33" i="16"/>
  <c r="R33" i="16" s="1"/>
  <c r="M33" i="16"/>
  <c r="S33" i="16" s="1"/>
  <c r="L33" i="16"/>
  <c r="K33" i="16"/>
  <c r="J33" i="16"/>
  <c r="I33" i="16"/>
  <c r="Q33" i="16" s="1"/>
  <c r="H33" i="16"/>
  <c r="G33" i="16"/>
  <c r="F33" i="16"/>
  <c r="C33" i="16"/>
  <c r="B33" i="16"/>
  <c r="S32" i="16"/>
  <c r="R32" i="16"/>
  <c r="Q32" i="16"/>
  <c r="U32" i="16" s="1"/>
  <c r="P32" i="16"/>
  <c r="E32" i="16"/>
  <c r="W30" i="16"/>
  <c r="V30" i="16"/>
  <c r="O30" i="16"/>
  <c r="N30" i="16"/>
  <c r="M30" i="16"/>
  <c r="S30" i="16" s="1"/>
  <c r="L30" i="16"/>
  <c r="R30" i="16" s="1"/>
  <c r="K30" i="16"/>
  <c r="J30" i="16"/>
  <c r="I30" i="16"/>
  <c r="Q30" i="16" s="1"/>
  <c r="H30" i="16"/>
  <c r="G30" i="16"/>
  <c r="F30" i="16"/>
  <c r="C30" i="16"/>
  <c r="B30" i="16"/>
  <c r="S29" i="16"/>
  <c r="R29" i="16"/>
  <c r="Q29" i="16"/>
  <c r="P29" i="16"/>
  <c r="E29" i="16"/>
  <c r="U29" i="16" s="1"/>
  <c r="S28" i="16"/>
  <c r="R28" i="16"/>
  <c r="Q28" i="16"/>
  <c r="P28" i="16"/>
  <c r="E28" i="16"/>
  <c r="T28" i="16" s="1"/>
  <c r="U27" i="16"/>
  <c r="S27" i="16"/>
  <c r="R27" i="16"/>
  <c r="Q27" i="16"/>
  <c r="P27" i="16"/>
  <c r="E27" i="16"/>
  <c r="T27" i="16" s="1"/>
  <c r="T26" i="16"/>
  <c r="S26" i="16"/>
  <c r="R26" i="16"/>
  <c r="Q26" i="16"/>
  <c r="P26" i="16"/>
  <c r="E26" i="16"/>
  <c r="U26" i="16" s="1"/>
  <c r="W24" i="16"/>
  <c r="V24" i="16"/>
  <c r="S24" i="16"/>
  <c r="O24" i="16"/>
  <c r="N24" i="16"/>
  <c r="M24" i="16"/>
  <c r="L24" i="16"/>
  <c r="R24" i="16" s="1"/>
  <c r="K24" i="16"/>
  <c r="J24" i="16"/>
  <c r="I24" i="16"/>
  <c r="H24" i="16"/>
  <c r="P24" i="16" s="1"/>
  <c r="G24" i="16"/>
  <c r="F24" i="16"/>
  <c r="C24" i="16"/>
  <c r="B24" i="16"/>
  <c r="E24" i="16" s="1"/>
  <c r="S23" i="16"/>
  <c r="R23" i="16"/>
  <c r="Q23" i="16"/>
  <c r="P23" i="16"/>
  <c r="E23" i="16"/>
  <c r="T23" i="16" s="1"/>
  <c r="S22" i="16"/>
  <c r="R22" i="16"/>
  <c r="Q22" i="16"/>
  <c r="P22" i="16"/>
  <c r="E22" i="16"/>
  <c r="S21" i="16"/>
  <c r="R21" i="16"/>
  <c r="Q21" i="16"/>
  <c r="P21" i="16"/>
  <c r="E21" i="16"/>
  <c r="U21" i="16" s="1"/>
  <c r="S20" i="16"/>
  <c r="R20" i="16"/>
  <c r="Q20" i="16"/>
  <c r="P20" i="16"/>
  <c r="E20" i="16"/>
  <c r="U20" i="16" s="1"/>
  <c r="S19" i="16"/>
  <c r="R19" i="16"/>
  <c r="Q19" i="16"/>
  <c r="P19" i="16"/>
  <c r="E19" i="16"/>
  <c r="T19" i="16" s="1"/>
  <c r="S18" i="16"/>
  <c r="R18" i="16"/>
  <c r="Q18" i="16"/>
  <c r="P18" i="16"/>
  <c r="E18" i="16"/>
  <c r="S17" i="16"/>
  <c r="R17" i="16"/>
  <c r="Q17" i="16"/>
  <c r="P17" i="16"/>
  <c r="E17" i="16"/>
  <c r="U17" i="16" s="1"/>
  <c r="W15" i="16"/>
  <c r="V15" i="16"/>
  <c r="O15" i="16"/>
  <c r="N15" i="16"/>
  <c r="M15" i="16"/>
  <c r="S15" i="16" s="1"/>
  <c r="L15" i="16"/>
  <c r="K15" i="16"/>
  <c r="J15" i="16"/>
  <c r="I15" i="16"/>
  <c r="H15" i="16"/>
  <c r="G15" i="16"/>
  <c r="F15" i="16"/>
  <c r="C15" i="16"/>
  <c r="B15" i="16"/>
  <c r="S14" i="16"/>
  <c r="R14" i="16"/>
  <c r="Q14" i="16"/>
  <c r="P14" i="16"/>
  <c r="E14" i="16"/>
  <c r="T14" i="16" s="1"/>
  <c r="U13" i="16"/>
  <c r="T13" i="16"/>
  <c r="S13" i="16"/>
  <c r="R13" i="16"/>
  <c r="Q13" i="16"/>
  <c r="P13" i="16"/>
  <c r="E13" i="16"/>
  <c r="T12" i="16"/>
  <c r="S12" i="16"/>
  <c r="R12" i="16"/>
  <c r="Q12" i="16"/>
  <c r="P12" i="16"/>
  <c r="E12" i="16"/>
  <c r="U12" i="16" s="1"/>
  <c r="S11" i="16"/>
  <c r="R11" i="16"/>
  <c r="Q11" i="16"/>
  <c r="P11" i="16"/>
  <c r="E11" i="16"/>
  <c r="U11" i="16" s="1"/>
  <c r="S10" i="16"/>
  <c r="R10" i="16"/>
  <c r="Q10" i="16"/>
  <c r="P10" i="16"/>
  <c r="E10" i="16"/>
  <c r="T10" i="16" s="1"/>
  <c r="U9" i="16"/>
  <c r="T9" i="16"/>
  <c r="S9" i="16"/>
  <c r="R9" i="16"/>
  <c r="Q9" i="16"/>
  <c r="P9" i="16"/>
  <c r="E9" i="16"/>
  <c r="T93" i="15"/>
  <c r="S93" i="15"/>
  <c r="R93" i="15"/>
  <c r="Q93" i="15"/>
  <c r="P93" i="15"/>
  <c r="E93" i="15"/>
  <c r="U93" i="15" s="1"/>
  <c r="S92" i="15"/>
  <c r="R92" i="15"/>
  <c r="Q92" i="15"/>
  <c r="P92" i="15"/>
  <c r="E92" i="15"/>
  <c r="U92" i="15" s="1"/>
  <c r="S91" i="15"/>
  <c r="R91" i="15"/>
  <c r="Q91" i="15"/>
  <c r="P91" i="15"/>
  <c r="E91" i="15"/>
  <c r="T91" i="15" s="1"/>
  <c r="U90" i="15"/>
  <c r="T90" i="15"/>
  <c r="S90" i="15"/>
  <c r="R90" i="15"/>
  <c r="Q90" i="15"/>
  <c r="P90" i="15"/>
  <c r="E90" i="15"/>
  <c r="T89" i="15"/>
  <c r="S89" i="15"/>
  <c r="R89" i="15"/>
  <c r="Q89" i="15"/>
  <c r="P89" i="15"/>
  <c r="E89" i="15"/>
  <c r="U89" i="15" s="1"/>
  <c r="S88" i="15"/>
  <c r="R88" i="15"/>
  <c r="Q88" i="15"/>
  <c r="P88" i="15"/>
  <c r="E88" i="15"/>
  <c r="U88" i="15" s="1"/>
  <c r="S87" i="15"/>
  <c r="R87" i="15"/>
  <c r="Q87" i="15"/>
  <c r="P87" i="15"/>
  <c r="E87" i="15"/>
  <c r="T87" i="15" s="1"/>
  <c r="U86" i="15"/>
  <c r="T86" i="15"/>
  <c r="S86" i="15"/>
  <c r="R86" i="15"/>
  <c r="Q86" i="15"/>
  <c r="P86" i="15"/>
  <c r="E86" i="15"/>
  <c r="W72" i="15"/>
  <c r="V72" i="15"/>
  <c r="O72" i="15"/>
  <c r="N72" i="15"/>
  <c r="M72" i="15"/>
  <c r="L72" i="15"/>
  <c r="R72" i="15" s="1"/>
  <c r="K72" i="15"/>
  <c r="J72" i="15"/>
  <c r="I72" i="15"/>
  <c r="H72" i="15"/>
  <c r="G72" i="15"/>
  <c r="F72" i="15"/>
  <c r="C72" i="15"/>
  <c r="B72" i="15"/>
  <c r="W71" i="15"/>
  <c r="V71" i="15"/>
  <c r="O71" i="15"/>
  <c r="N71" i="15"/>
  <c r="M71" i="15"/>
  <c r="S71" i="15" s="1"/>
  <c r="L71" i="15"/>
  <c r="R71" i="15" s="1"/>
  <c r="K71" i="15"/>
  <c r="J71" i="15"/>
  <c r="I71" i="15"/>
  <c r="H71" i="15"/>
  <c r="G71" i="15"/>
  <c r="F71" i="15"/>
  <c r="C71" i="15"/>
  <c r="B71" i="15"/>
  <c r="E71" i="15" s="1"/>
  <c r="W70" i="15"/>
  <c r="V70" i="15"/>
  <c r="O70" i="15"/>
  <c r="N70" i="15"/>
  <c r="R70" i="15" s="1"/>
  <c r="M70" i="15"/>
  <c r="S70" i="15" s="1"/>
  <c r="L70" i="15"/>
  <c r="K70" i="15"/>
  <c r="J70" i="15"/>
  <c r="I70" i="15"/>
  <c r="H70" i="15"/>
  <c r="G70" i="15"/>
  <c r="F70" i="15"/>
  <c r="C70" i="15"/>
  <c r="B70" i="15"/>
  <c r="S69" i="15"/>
  <c r="R69" i="15"/>
  <c r="Q69" i="15"/>
  <c r="P69" i="15"/>
  <c r="E69" i="15"/>
  <c r="W67" i="15"/>
  <c r="V67" i="15"/>
  <c r="O67" i="15"/>
  <c r="N67" i="15"/>
  <c r="M67" i="15"/>
  <c r="S67" i="15" s="1"/>
  <c r="L67" i="15"/>
  <c r="K67" i="15"/>
  <c r="J67" i="15"/>
  <c r="I67" i="15"/>
  <c r="H67" i="15"/>
  <c r="P67" i="15" s="1"/>
  <c r="G67" i="15"/>
  <c r="F67" i="15"/>
  <c r="C67" i="15"/>
  <c r="B67" i="15"/>
  <c r="W66" i="15"/>
  <c r="V66" i="15"/>
  <c r="O66" i="15"/>
  <c r="N66" i="15"/>
  <c r="M66" i="15"/>
  <c r="S66" i="15" s="1"/>
  <c r="L66" i="15"/>
  <c r="R66" i="15" s="1"/>
  <c r="K66" i="15"/>
  <c r="J66" i="15"/>
  <c r="I66" i="15"/>
  <c r="H66" i="15"/>
  <c r="G66" i="15"/>
  <c r="F66" i="15"/>
  <c r="C66" i="15"/>
  <c r="B66" i="15"/>
  <c r="E66" i="15" s="1"/>
  <c r="S65" i="15"/>
  <c r="R65" i="15"/>
  <c r="Q65" i="15"/>
  <c r="P65" i="15"/>
  <c r="E65" i="15"/>
  <c r="T65" i="15" s="1"/>
  <c r="S64" i="15"/>
  <c r="R64" i="15"/>
  <c r="Q64" i="15"/>
  <c r="P64" i="15"/>
  <c r="E64" i="15"/>
  <c r="U64" i="15" s="1"/>
  <c r="U63" i="15"/>
  <c r="S63" i="15"/>
  <c r="R63" i="15"/>
  <c r="Q63" i="15"/>
  <c r="P63" i="15"/>
  <c r="E63" i="15"/>
  <c r="T63" i="15" s="1"/>
  <c r="S62" i="15"/>
  <c r="R62" i="15"/>
  <c r="Q62" i="15"/>
  <c r="P62" i="15"/>
  <c r="E62" i="15"/>
  <c r="U62" i="15" s="1"/>
  <c r="S61" i="15"/>
  <c r="R61" i="15"/>
  <c r="Q61" i="15"/>
  <c r="P61" i="15"/>
  <c r="E61" i="15"/>
  <c r="U61" i="15" s="1"/>
  <c r="V59" i="15"/>
  <c r="O59" i="15"/>
  <c r="N59" i="15"/>
  <c r="M59" i="15"/>
  <c r="S59" i="15" s="1"/>
  <c r="L59" i="15"/>
  <c r="R59" i="15" s="1"/>
  <c r="K59" i="15"/>
  <c r="J59" i="15"/>
  <c r="I59" i="15"/>
  <c r="Q59" i="15" s="1"/>
  <c r="H59" i="15"/>
  <c r="G59" i="15"/>
  <c r="F59" i="15"/>
  <c r="C59" i="15"/>
  <c r="E59" i="15" s="1"/>
  <c r="B59" i="15"/>
  <c r="S58" i="15"/>
  <c r="R58" i="15"/>
  <c r="Q58" i="15"/>
  <c r="P58" i="15"/>
  <c r="E58" i="15"/>
  <c r="U58" i="15" s="1"/>
  <c r="S57" i="15"/>
  <c r="R57" i="15"/>
  <c r="Q57" i="15"/>
  <c r="P57" i="15"/>
  <c r="E57" i="15"/>
  <c r="T57" i="15" s="1"/>
  <c r="U56" i="15"/>
  <c r="S56" i="15"/>
  <c r="R56" i="15"/>
  <c r="Q56" i="15"/>
  <c r="P56" i="15"/>
  <c r="E56" i="15"/>
  <c r="T56" i="15" s="1"/>
  <c r="U55" i="15"/>
  <c r="T55" i="15"/>
  <c r="S55" i="15"/>
  <c r="R55" i="15"/>
  <c r="Q55" i="15"/>
  <c r="P55" i="15"/>
  <c r="E55" i="15"/>
  <c r="W53" i="15"/>
  <c r="V53" i="15"/>
  <c r="O53" i="15"/>
  <c r="N53" i="15"/>
  <c r="M53" i="15"/>
  <c r="S53" i="15" s="1"/>
  <c r="L53" i="15"/>
  <c r="R53" i="15" s="1"/>
  <c r="K53" i="15"/>
  <c r="J53" i="15"/>
  <c r="I53" i="15"/>
  <c r="H53" i="15"/>
  <c r="P53" i="15" s="1"/>
  <c r="G53" i="15"/>
  <c r="F53" i="15"/>
  <c r="C53" i="15"/>
  <c r="B53" i="15"/>
  <c r="S52" i="15"/>
  <c r="R52" i="15"/>
  <c r="Q52" i="15"/>
  <c r="P52" i="15"/>
  <c r="E52" i="15"/>
  <c r="T52" i="15" s="1"/>
  <c r="S51" i="15"/>
  <c r="R51" i="15"/>
  <c r="Q51" i="15"/>
  <c r="U51" i="15" s="1"/>
  <c r="P51" i="15"/>
  <c r="E51" i="15"/>
  <c r="U50" i="15"/>
  <c r="T50" i="15"/>
  <c r="S50" i="15"/>
  <c r="R50" i="15"/>
  <c r="Q50" i="15"/>
  <c r="P50" i="15"/>
  <c r="E50" i="15"/>
  <c r="S49" i="15"/>
  <c r="R49" i="15"/>
  <c r="Q49" i="15"/>
  <c r="P49" i="15"/>
  <c r="E49" i="15"/>
  <c r="U49" i="15" s="1"/>
  <c r="S48" i="15"/>
  <c r="R48" i="15"/>
  <c r="Q48" i="15"/>
  <c r="P48" i="15"/>
  <c r="E48" i="15"/>
  <c r="T48" i="15" s="1"/>
  <c r="U47" i="15"/>
  <c r="S47" i="15"/>
  <c r="R47" i="15"/>
  <c r="Q47" i="15"/>
  <c r="P47" i="15"/>
  <c r="E47" i="15"/>
  <c r="T47" i="15" s="1"/>
  <c r="S46" i="15"/>
  <c r="R46" i="15"/>
  <c r="Q46" i="15"/>
  <c r="P46" i="15"/>
  <c r="E46" i="15"/>
  <c r="U46" i="15" s="1"/>
  <c r="S45" i="15"/>
  <c r="R45" i="15"/>
  <c r="Q45" i="15"/>
  <c r="P45" i="15"/>
  <c r="E45" i="15"/>
  <c r="U45" i="15" s="1"/>
  <c r="S44" i="15"/>
  <c r="R44" i="15"/>
  <c r="Q44" i="15"/>
  <c r="P44" i="15"/>
  <c r="E44" i="15"/>
  <c r="T44" i="15" s="1"/>
  <c r="U43" i="15"/>
  <c r="T43" i="15"/>
  <c r="S43" i="15"/>
  <c r="R43" i="15"/>
  <c r="Q43" i="15"/>
  <c r="P43" i="15"/>
  <c r="E43" i="15"/>
  <c r="S42" i="15"/>
  <c r="R42" i="15"/>
  <c r="Q42" i="15"/>
  <c r="P42" i="15"/>
  <c r="E42" i="15"/>
  <c r="U42" i="15" s="1"/>
  <c r="W40" i="15"/>
  <c r="V40" i="15"/>
  <c r="O40" i="15"/>
  <c r="S40" i="15" s="1"/>
  <c r="N40" i="15"/>
  <c r="M40" i="15"/>
  <c r="L40" i="15"/>
  <c r="K40" i="15"/>
  <c r="J40" i="15"/>
  <c r="I40" i="15"/>
  <c r="H40" i="15"/>
  <c r="G40" i="15"/>
  <c r="F40" i="15"/>
  <c r="C40" i="15"/>
  <c r="B40" i="15"/>
  <c r="E40" i="15" s="1"/>
  <c r="S39" i="15"/>
  <c r="R39" i="15"/>
  <c r="Q39" i="15"/>
  <c r="P39" i="15"/>
  <c r="E39" i="15"/>
  <c r="T39" i="15" s="1"/>
  <c r="U38" i="15"/>
  <c r="S38" i="15"/>
  <c r="R38" i="15"/>
  <c r="Q38" i="15"/>
  <c r="P38" i="15"/>
  <c r="E38" i="15"/>
  <c r="T38" i="15" s="1"/>
  <c r="U37" i="15"/>
  <c r="T37" i="15"/>
  <c r="S37" i="15"/>
  <c r="R37" i="15"/>
  <c r="Q37" i="15"/>
  <c r="P37" i="15"/>
  <c r="E37" i="15"/>
  <c r="S36" i="15"/>
  <c r="R36" i="15"/>
  <c r="Q36" i="15"/>
  <c r="P36" i="15"/>
  <c r="E36" i="15"/>
  <c r="S35" i="15"/>
  <c r="R35" i="15"/>
  <c r="Q35" i="15"/>
  <c r="P35" i="15"/>
  <c r="E35" i="15"/>
  <c r="U35" i="15" s="1"/>
  <c r="W33" i="15"/>
  <c r="V33" i="15"/>
  <c r="O33" i="15"/>
  <c r="N33" i="15"/>
  <c r="R33" i="15" s="1"/>
  <c r="M33" i="15"/>
  <c r="S33" i="15" s="1"/>
  <c r="L33" i="15"/>
  <c r="K33" i="15"/>
  <c r="J33" i="15"/>
  <c r="I33" i="15"/>
  <c r="Q33" i="15" s="1"/>
  <c r="H33" i="15"/>
  <c r="G33" i="15"/>
  <c r="F33" i="15"/>
  <c r="E33" i="15"/>
  <c r="C33" i="15"/>
  <c r="B33" i="15"/>
  <c r="S32" i="15"/>
  <c r="R32" i="15"/>
  <c r="Q32" i="15"/>
  <c r="P32" i="15"/>
  <c r="E32" i="15"/>
  <c r="W30" i="15"/>
  <c r="V30" i="15"/>
  <c r="O30" i="15"/>
  <c r="N30" i="15"/>
  <c r="M30" i="15"/>
  <c r="S30" i="15" s="1"/>
  <c r="L30" i="15"/>
  <c r="R30" i="15" s="1"/>
  <c r="K30" i="15"/>
  <c r="J30" i="15"/>
  <c r="I30" i="15"/>
  <c r="H30" i="15"/>
  <c r="G30" i="15"/>
  <c r="F30" i="15"/>
  <c r="C30" i="15"/>
  <c r="B30" i="15"/>
  <c r="E30" i="15" s="1"/>
  <c r="S29" i="15"/>
  <c r="R29" i="15"/>
  <c r="Q29" i="15"/>
  <c r="P29" i="15"/>
  <c r="E29" i="15"/>
  <c r="T29" i="15" s="1"/>
  <c r="U28" i="15"/>
  <c r="T28" i="15"/>
  <c r="S28" i="15"/>
  <c r="R28" i="15"/>
  <c r="Q28" i="15"/>
  <c r="P28" i="15"/>
  <c r="E28" i="15"/>
  <c r="U27" i="15"/>
  <c r="T27" i="15"/>
  <c r="S27" i="15"/>
  <c r="R27" i="15"/>
  <c r="Q27" i="15"/>
  <c r="P27" i="15"/>
  <c r="E27" i="15"/>
  <c r="S26" i="15"/>
  <c r="R26" i="15"/>
  <c r="Q26" i="15"/>
  <c r="P26" i="15"/>
  <c r="E26" i="15"/>
  <c r="U26" i="15" s="1"/>
  <c r="W24" i="15"/>
  <c r="V24" i="15"/>
  <c r="O24" i="15"/>
  <c r="N24" i="15"/>
  <c r="M24" i="15"/>
  <c r="S24" i="15" s="1"/>
  <c r="L24" i="15"/>
  <c r="R24" i="15" s="1"/>
  <c r="K24" i="15"/>
  <c r="J24" i="15"/>
  <c r="I24" i="15"/>
  <c r="H24" i="15"/>
  <c r="G24" i="15"/>
  <c r="F24" i="15"/>
  <c r="C24" i="15"/>
  <c r="B24" i="15"/>
  <c r="E24" i="15" s="1"/>
  <c r="U23" i="15"/>
  <c r="T23" i="15"/>
  <c r="S23" i="15"/>
  <c r="R23" i="15"/>
  <c r="Q23" i="15"/>
  <c r="P23" i="15"/>
  <c r="E23" i="15"/>
  <c r="T22" i="15"/>
  <c r="S22" i="15"/>
  <c r="R22" i="15"/>
  <c r="Q22" i="15"/>
  <c r="P22" i="15"/>
  <c r="E22" i="15"/>
  <c r="U22" i="15" s="1"/>
  <c r="S21" i="15"/>
  <c r="R21" i="15"/>
  <c r="Q21" i="15"/>
  <c r="P21" i="15"/>
  <c r="E21" i="15"/>
  <c r="U21" i="15" s="1"/>
  <c r="S20" i="15"/>
  <c r="R20" i="15"/>
  <c r="Q20" i="15"/>
  <c r="P20" i="15"/>
  <c r="E20" i="15"/>
  <c r="T20" i="15" s="1"/>
  <c r="U19" i="15"/>
  <c r="T19" i="15"/>
  <c r="S19" i="15"/>
  <c r="R19" i="15"/>
  <c r="Q19" i="15"/>
  <c r="P19" i="15"/>
  <c r="E19" i="15"/>
  <c r="U18" i="15"/>
  <c r="T18" i="15"/>
  <c r="S18" i="15"/>
  <c r="R18" i="15"/>
  <c r="Q18" i="15"/>
  <c r="P18" i="15"/>
  <c r="E18" i="15"/>
  <c r="S17" i="15"/>
  <c r="R17" i="15"/>
  <c r="Q17" i="15"/>
  <c r="P17" i="15"/>
  <c r="E17" i="15"/>
  <c r="U17" i="15" s="1"/>
  <c r="W15" i="15"/>
  <c r="V15" i="15"/>
  <c r="O15" i="15"/>
  <c r="N15" i="15"/>
  <c r="R15" i="15" s="1"/>
  <c r="M15" i="15"/>
  <c r="S15" i="15" s="1"/>
  <c r="L15" i="15"/>
  <c r="K15" i="15"/>
  <c r="J15" i="15"/>
  <c r="I15" i="15"/>
  <c r="H15" i="15"/>
  <c r="G15" i="15"/>
  <c r="F15" i="15"/>
  <c r="C15" i="15"/>
  <c r="B15" i="15"/>
  <c r="S14" i="15"/>
  <c r="R14" i="15"/>
  <c r="Q14" i="15"/>
  <c r="P14" i="15"/>
  <c r="E14" i="15"/>
  <c r="S13" i="15"/>
  <c r="R13" i="15"/>
  <c r="Q13" i="15"/>
  <c r="P13" i="15"/>
  <c r="E13" i="15"/>
  <c r="U13" i="15" s="1"/>
  <c r="S12" i="15"/>
  <c r="R12" i="15"/>
  <c r="Q12" i="15"/>
  <c r="P12" i="15"/>
  <c r="E12" i="15"/>
  <c r="S11" i="15"/>
  <c r="R11" i="15"/>
  <c r="Q11" i="15"/>
  <c r="P11" i="15"/>
  <c r="E11" i="15"/>
  <c r="T11" i="15" s="1"/>
  <c r="S10" i="15"/>
  <c r="R10" i="15"/>
  <c r="Q10" i="15"/>
  <c r="U10" i="15" s="1"/>
  <c r="P10" i="15"/>
  <c r="T10" i="15" s="1"/>
  <c r="E10" i="15"/>
  <c r="U9" i="15"/>
  <c r="T9" i="15"/>
  <c r="S9" i="15"/>
  <c r="R9" i="15"/>
  <c r="Q9" i="15"/>
  <c r="P9" i="15"/>
  <c r="E9" i="15"/>
  <c r="S93" i="14"/>
  <c r="R93" i="14"/>
  <c r="Q93" i="14"/>
  <c r="P93" i="14"/>
  <c r="E93" i="14"/>
  <c r="S92" i="14"/>
  <c r="R92" i="14"/>
  <c r="Q92" i="14"/>
  <c r="P92" i="14"/>
  <c r="E92" i="14"/>
  <c r="T92" i="14" s="1"/>
  <c r="U91" i="14"/>
  <c r="T91" i="14"/>
  <c r="S91" i="14"/>
  <c r="R91" i="14"/>
  <c r="Q91" i="14"/>
  <c r="P91" i="14"/>
  <c r="E91" i="14"/>
  <c r="U90" i="14"/>
  <c r="T90" i="14"/>
  <c r="S90" i="14"/>
  <c r="R90" i="14"/>
  <c r="Q90" i="14"/>
  <c r="P90" i="14"/>
  <c r="E90" i="14"/>
  <c r="S89" i="14"/>
  <c r="R89" i="14"/>
  <c r="Q89" i="14"/>
  <c r="P89" i="14"/>
  <c r="E89" i="14"/>
  <c r="S88" i="14"/>
  <c r="R88" i="14"/>
  <c r="Q88" i="14"/>
  <c r="P88" i="14"/>
  <c r="E88" i="14"/>
  <c r="T88" i="14" s="1"/>
  <c r="U87" i="14"/>
  <c r="T87" i="14"/>
  <c r="S87" i="14"/>
  <c r="R87" i="14"/>
  <c r="Q87" i="14"/>
  <c r="P87" i="14"/>
  <c r="E87" i="14"/>
  <c r="U86" i="14"/>
  <c r="T86" i="14"/>
  <c r="S86" i="14"/>
  <c r="R86" i="14"/>
  <c r="Q86" i="14"/>
  <c r="P86" i="14"/>
  <c r="E86" i="14"/>
  <c r="W72" i="14"/>
  <c r="V72" i="14"/>
  <c r="O72" i="14"/>
  <c r="N72" i="14"/>
  <c r="M72" i="14"/>
  <c r="S72" i="14" s="1"/>
  <c r="L72" i="14"/>
  <c r="K72" i="14"/>
  <c r="J72" i="14"/>
  <c r="I72" i="14"/>
  <c r="H72" i="14"/>
  <c r="G72" i="14"/>
  <c r="F72" i="14"/>
  <c r="C72" i="14"/>
  <c r="B72" i="14"/>
  <c r="W71" i="14"/>
  <c r="V71" i="14"/>
  <c r="S71" i="14"/>
  <c r="R71" i="14"/>
  <c r="O71" i="14"/>
  <c r="N71" i="14"/>
  <c r="M71" i="14"/>
  <c r="L71" i="14"/>
  <c r="K71" i="14"/>
  <c r="J71" i="14"/>
  <c r="I71" i="14"/>
  <c r="H71" i="14"/>
  <c r="P71" i="14" s="1"/>
  <c r="G71" i="14"/>
  <c r="F71" i="14"/>
  <c r="C71" i="14"/>
  <c r="B71" i="14"/>
  <c r="E71" i="14" s="1"/>
  <c r="W70" i="14"/>
  <c r="V70" i="14"/>
  <c r="O70" i="14"/>
  <c r="Q70" i="14" s="1"/>
  <c r="N70" i="14"/>
  <c r="M70" i="14"/>
  <c r="S70" i="14" s="1"/>
  <c r="L70" i="14"/>
  <c r="R70" i="14" s="1"/>
  <c r="K70" i="14"/>
  <c r="J70" i="14"/>
  <c r="I70" i="14"/>
  <c r="H70" i="14"/>
  <c r="P70" i="14" s="1"/>
  <c r="G70" i="14"/>
  <c r="F70" i="14"/>
  <c r="C70" i="14"/>
  <c r="B70" i="14"/>
  <c r="E70" i="14" s="1"/>
  <c r="S69" i="14"/>
  <c r="R69" i="14"/>
  <c r="Q69" i="14"/>
  <c r="P69" i="14"/>
  <c r="E69" i="14"/>
  <c r="U69" i="14" s="1"/>
  <c r="W67" i="14"/>
  <c r="V67" i="14"/>
  <c r="O67" i="14"/>
  <c r="N67" i="14"/>
  <c r="M67" i="14"/>
  <c r="S67" i="14" s="1"/>
  <c r="L67" i="14"/>
  <c r="K67" i="14"/>
  <c r="J67" i="14"/>
  <c r="I67" i="14"/>
  <c r="H67" i="14"/>
  <c r="G67" i="14"/>
  <c r="F67" i="14"/>
  <c r="C67" i="14"/>
  <c r="B67" i="14"/>
  <c r="W66" i="14"/>
  <c r="V66" i="14"/>
  <c r="R66" i="14"/>
  <c r="O66" i="14"/>
  <c r="N66" i="14"/>
  <c r="M66" i="14"/>
  <c r="S66" i="14" s="1"/>
  <c r="L66" i="14"/>
  <c r="K66" i="14"/>
  <c r="J66" i="14"/>
  <c r="I66" i="14"/>
  <c r="H66" i="14"/>
  <c r="G66" i="14"/>
  <c r="F66" i="14"/>
  <c r="C66" i="14"/>
  <c r="B66" i="14"/>
  <c r="S65" i="14"/>
  <c r="R65" i="14"/>
  <c r="Q65" i="14"/>
  <c r="P65" i="14"/>
  <c r="E65" i="14"/>
  <c r="S64" i="14"/>
  <c r="R64" i="14"/>
  <c r="Q64" i="14"/>
  <c r="P64" i="14"/>
  <c r="E64" i="14"/>
  <c r="S63" i="14"/>
  <c r="R63" i="14"/>
  <c r="Q63" i="14"/>
  <c r="P63" i="14"/>
  <c r="E63" i="14"/>
  <c r="U63" i="14" s="1"/>
  <c r="S62" i="14"/>
  <c r="R62" i="14"/>
  <c r="Q62" i="14"/>
  <c r="P62" i="14"/>
  <c r="E62" i="14"/>
  <c r="S61" i="14"/>
  <c r="R61" i="14"/>
  <c r="Q61" i="14"/>
  <c r="P61" i="14"/>
  <c r="E61" i="14"/>
  <c r="U61" i="14" s="1"/>
  <c r="V59" i="14"/>
  <c r="S59" i="14"/>
  <c r="O59" i="14"/>
  <c r="N59" i="14"/>
  <c r="M59" i="14"/>
  <c r="L59" i="14"/>
  <c r="R59" i="14" s="1"/>
  <c r="K59" i="14"/>
  <c r="J59" i="14"/>
  <c r="I59" i="14"/>
  <c r="H59" i="14"/>
  <c r="G59" i="14"/>
  <c r="F59" i="14"/>
  <c r="C59" i="14"/>
  <c r="B59" i="14"/>
  <c r="E59" i="14" s="1"/>
  <c r="S58" i="14"/>
  <c r="R58" i="14"/>
  <c r="Q58" i="14"/>
  <c r="P58" i="14"/>
  <c r="E58" i="14"/>
  <c r="U58" i="14" s="1"/>
  <c r="S57" i="14"/>
  <c r="R57" i="14"/>
  <c r="Q57" i="14"/>
  <c r="P57" i="14"/>
  <c r="E57" i="14"/>
  <c r="T57" i="14" s="1"/>
  <c r="U56" i="14"/>
  <c r="T56" i="14"/>
  <c r="S56" i="14"/>
  <c r="R56" i="14"/>
  <c r="Q56" i="14"/>
  <c r="P56" i="14"/>
  <c r="E56" i="14"/>
  <c r="T55" i="14"/>
  <c r="S55" i="14"/>
  <c r="R55" i="14"/>
  <c r="Q55" i="14"/>
  <c r="P55" i="14"/>
  <c r="E55" i="14"/>
  <c r="U55" i="14" s="1"/>
  <c r="W53" i="14"/>
  <c r="V53" i="14"/>
  <c r="S53" i="14"/>
  <c r="O53" i="14"/>
  <c r="N53" i="14"/>
  <c r="M53" i="14"/>
  <c r="L53" i="14"/>
  <c r="K53" i="14"/>
  <c r="J53" i="14"/>
  <c r="I53" i="14"/>
  <c r="H53" i="14"/>
  <c r="P53" i="14" s="1"/>
  <c r="G53" i="14"/>
  <c r="F53" i="14"/>
  <c r="C53" i="14"/>
  <c r="B53" i="14"/>
  <c r="E53" i="14" s="1"/>
  <c r="S52" i="14"/>
  <c r="R52" i="14"/>
  <c r="Q52" i="14"/>
  <c r="P52" i="14"/>
  <c r="E52" i="14"/>
  <c r="T52" i="14" s="1"/>
  <c r="S51" i="14"/>
  <c r="R51" i="14"/>
  <c r="Q51" i="14"/>
  <c r="U51" i="14" s="1"/>
  <c r="P51" i="14"/>
  <c r="T51" i="14" s="1"/>
  <c r="E51" i="14"/>
  <c r="T50" i="14"/>
  <c r="S50" i="14"/>
  <c r="R50" i="14"/>
  <c r="Q50" i="14"/>
  <c r="P50" i="14"/>
  <c r="E50" i="14"/>
  <c r="U50" i="14" s="1"/>
  <c r="S49" i="14"/>
  <c r="R49" i="14"/>
  <c r="Q49" i="14"/>
  <c r="P49" i="14"/>
  <c r="E49" i="14"/>
  <c r="U49" i="14" s="1"/>
  <c r="S48" i="14"/>
  <c r="R48" i="14"/>
  <c r="Q48" i="14"/>
  <c r="P48" i="14"/>
  <c r="E48" i="14"/>
  <c r="S47" i="14"/>
  <c r="R47" i="14"/>
  <c r="Q47" i="14"/>
  <c r="P47" i="14"/>
  <c r="E47" i="14"/>
  <c r="U47" i="14" s="1"/>
  <c r="S46" i="14"/>
  <c r="R46" i="14"/>
  <c r="Q46" i="14"/>
  <c r="P46" i="14"/>
  <c r="E46" i="14"/>
  <c r="U46" i="14" s="1"/>
  <c r="S45" i="14"/>
  <c r="R45" i="14"/>
  <c r="Q45" i="14"/>
  <c r="P45" i="14"/>
  <c r="E45" i="14"/>
  <c r="U45" i="14" s="1"/>
  <c r="U44" i="14"/>
  <c r="S44" i="14"/>
  <c r="R44" i="14"/>
  <c r="Q44" i="14"/>
  <c r="P44" i="14"/>
  <c r="E44" i="14"/>
  <c r="T44" i="14" s="1"/>
  <c r="S43" i="14"/>
  <c r="R43" i="14"/>
  <c r="Q43" i="14"/>
  <c r="U43" i="14" s="1"/>
  <c r="P43" i="14"/>
  <c r="E43" i="14"/>
  <c r="S42" i="14"/>
  <c r="R42" i="14"/>
  <c r="Q42" i="14"/>
  <c r="P42" i="14"/>
  <c r="E42" i="14"/>
  <c r="W40" i="14"/>
  <c r="V40" i="14"/>
  <c r="O40" i="14"/>
  <c r="N40" i="14"/>
  <c r="R40" i="14" s="1"/>
  <c r="M40" i="14"/>
  <c r="S40" i="14" s="1"/>
  <c r="L40" i="14"/>
  <c r="K40" i="14"/>
  <c r="J40" i="14"/>
  <c r="I40" i="14"/>
  <c r="H40" i="14"/>
  <c r="G40" i="14"/>
  <c r="F40" i="14"/>
  <c r="C40" i="14"/>
  <c r="B40" i="14"/>
  <c r="U39" i="14"/>
  <c r="S39" i="14"/>
  <c r="R39" i="14"/>
  <c r="Q39" i="14"/>
  <c r="P39" i="14"/>
  <c r="E39" i="14"/>
  <c r="T39" i="14" s="1"/>
  <c r="U38" i="14"/>
  <c r="S38" i="14"/>
  <c r="R38" i="14"/>
  <c r="Q38" i="14"/>
  <c r="P38" i="14"/>
  <c r="E38" i="14"/>
  <c r="T38" i="14" s="1"/>
  <c r="S37" i="14"/>
  <c r="R37" i="14"/>
  <c r="Q37" i="14"/>
  <c r="P37" i="14"/>
  <c r="E37" i="14"/>
  <c r="U37" i="14" s="1"/>
  <c r="S36" i="14"/>
  <c r="R36" i="14"/>
  <c r="Q36" i="14"/>
  <c r="P36" i="14"/>
  <c r="E36" i="14"/>
  <c r="S35" i="14"/>
  <c r="R35" i="14"/>
  <c r="Q35" i="14"/>
  <c r="U35" i="14" s="1"/>
  <c r="P35" i="14"/>
  <c r="E35" i="14"/>
  <c r="W33" i="14"/>
  <c r="V33" i="14"/>
  <c r="O33" i="14"/>
  <c r="N33" i="14"/>
  <c r="M33" i="14"/>
  <c r="S33" i="14" s="1"/>
  <c r="L33" i="14"/>
  <c r="K33" i="14"/>
  <c r="J33" i="14"/>
  <c r="I33" i="14"/>
  <c r="H33" i="14"/>
  <c r="G33" i="14"/>
  <c r="F33" i="14"/>
  <c r="C33" i="14"/>
  <c r="E33" i="14" s="1"/>
  <c r="B33" i="14"/>
  <c r="S32" i="14"/>
  <c r="R32" i="14"/>
  <c r="Q32" i="14"/>
  <c r="P32" i="14"/>
  <c r="E32" i="14"/>
  <c r="U32" i="14" s="1"/>
  <c r="W30" i="14"/>
  <c r="V30" i="14"/>
  <c r="O30" i="14"/>
  <c r="N30" i="14"/>
  <c r="M30" i="14"/>
  <c r="S30" i="14" s="1"/>
  <c r="L30" i="14"/>
  <c r="R30" i="14" s="1"/>
  <c r="K30" i="14"/>
  <c r="J30" i="14"/>
  <c r="I30" i="14"/>
  <c r="H30" i="14"/>
  <c r="G30" i="14"/>
  <c r="F30" i="14"/>
  <c r="C30" i="14"/>
  <c r="B30" i="14"/>
  <c r="E30" i="14" s="1"/>
  <c r="S29" i="14"/>
  <c r="R29" i="14"/>
  <c r="Q29" i="14"/>
  <c r="P29" i="14"/>
  <c r="E29" i="14"/>
  <c r="T29" i="14" s="1"/>
  <c r="T28" i="14"/>
  <c r="S28" i="14"/>
  <c r="R28" i="14"/>
  <c r="Q28" i="14"/>
  <c r="P28" i="14"/>
  <c r="E28" i="14"/>
  <c r="U28" i="14" s="1"/>
  <c r="T27" i="14"/>
  <c r="S27" i="14"/>
  <c r="R27" i="14"/>
  <c r="Q27" i="14"/>
  <c r="P27" i="14"/>
  <c r="E27" i="14"/>
  <c r="U27" i="14" s="1"/>
  <c r="S26" i="14"/>
  <c r="R26" i="14"/>
  <c r="Q26" i="14"/>
  <c r="P26" i="14"/>
  <c r="E26" i="14"/>
  <c r="U26" i="14" s="1"/>
  <c r="W24" i="14"/>
  <c r="V24" i="14"/>
  <c r="O24" i="14"/>
  <c r="N24" i="14"/>
  <c r="M24" i="14"/>
  <c r="S24" i="14" s="1"/>
  <c r="L24" i="14"/>
  <c r="K24" i="14"/>
  <c r="J24" i="14"/>
  <c r="I24" i="14"/>
  <c r="Q24" i="14" s="1"/>
  <c r="H24" i="14"/>
  <c r="G24" i="14"/>
  <c r="F24" i="14"/>
  <c r="C24" i="14"/>
  <c r="E24" i="14" s="1"/>
  <c r="B24" i="14"/>
  <c r="U23" i="14"/>
  <c r="S23" i="14"/>
  <c r="R23" i="14"/>
  <c r="Q23" i="14"/>
  <c r="P23" i="14"/>
  <c r="E23" i="14"/>
  <c r="T23" i="14" s="1"/>
  <c r="S22" i="14"/>
  <c r="R22" i="14"/>
  <c r="Q22" i="14"/>
  <c r="P22" i="14"/>
  <c r="E22" i="14"/>
  <c r="U22" i="14" s="1"/>
  <c r="S21" i="14"/>
  <c r="R21" i="14"/>
  <c r="Q21" i="14"/>
  <c r="P21" i="14"/>
  <c r="E21" i="14"/>
  <c r="U21" i="14" s="1"/>
  <c r="U20" i="14"/>
  <c r="S20" i="14"/>
  <c r="R20" i="14"/>
  <c r="Q20" i="14"/>
  <c r="P20" i="14"/>
  <c r="E20" i="14"/>
  <c r="T20" i="14" s="1"/>
  <c r="U19" i="14"/>
  <c r="S19" i="14"/>
  <c r="R19" i="14"/>
  <c r="Q19" i="14"/>
  <c r="P19" i="14"/>
  <c r="E19" i="14"/>
  <c r="T19" i="14" s="1"/>
  <c r="S18" i="14"/>
  <c r="R18" i="14"/>
  <c r="Q18" i="14"/>
  <c r="P18" i="14"/>
  <c r="E18" i="14"/>
  <c r="U18" i="14" s="1"/>
  <c r="S17" i="14"/>
  <c r="R17" i="14"/>
  <c r="Q17" i="14"/>
  <c r="P17" i="14"/>
  <c r="E17" i="14"/>
  <c r="U17" i="14" s="1"/>
  <c r="W15" i="14"/>
  <c r="V15" i="14"/>
  <c r="O15" i="14"/>
  <c r="N15" i="14"/>
  <c r="R15" i="14" s="1"/>
  <c r="M15" i="14"/>
  <c r="S15" i="14" s="1"/>
  <c r="L15" i="14"/>
  <c r="K15" i="14"/>
  <c r="J15" i="14"/>
  <c r="I15" i="14"/>
  <c r="H15" i="14"/>
  <c r="G15" i="14"/>
  <c r="F15" i="14"/>
  <c r="C15" i="14"/>
  <c r="B15" i="14"/>
  <c r="E15" i="14" s="1"/>
  <c r="U14" i="14"/>
  <c r="T14" i="14"/>
  <c r="S14" i="14"/>
  <c r="R14" i="14"/>
  <c r="Q14" i="14"/>
  <c r="P14" i="14"/>
  <c r="E14" i="14"/>
  <c r="T13" i="14"/>
  <c r="S13" i="14"/>
  <c r="R13" i="14"/>
  <c r="Q13" i="14"/>
  <c r="P13" i="14"/>
  <c r="E13" i="14"/>
  <c r="U13" i="14" s="1"/>
  <c r="S12" i="14"/>
  <c r="R12" i="14"/>
  <c r="Q12" i="14"/>
  <c r="P12" i="14"/>
  <c r="E12" i="14"/>
  <c r="U12" i="14" s="1"/>
  <c r="S11" i="14"/>
  <c r="R11" i="14"/>
  <c r="Q11" i="14"/>
  <c r="P11" i="14"/>
  <c r="E11" i="14"/>
  <c r="S10" i="14"/>
  <c r="R10" i="14"/>
  <c r="Q10" i="14"/>
  <c r="P10" i="14"/>
  <c r="T10" i="14" s="1"/>
  <c r="E10" i="14"/>
  <c r="T9" i="14"/>
  <c r="S9" i="14"/>
  <c r="R9" i="14"/>
  <c r="Q9" i="14"/>
  <c r="P9" i="14"/>
  <c r="E9" i="14"/>
  <c r="S93" i="13"/>
  <c r="R93" i="13"/>
  <c r="Q93" i="13"/>
  <c r="P93" i="13"/>
  <c r="E93" i="13"/>
  <c r="U93" i="13" s="1"/>
  <c r="S92" i="13"/>
  <c r="R92" i="13"/>
  <c r="Q92" i="13"/>
  <c r="P92" i="13"/>
  <c r="E92" i="13"/>
  <c r="T92" i="13" s="1"/>
  <c r="T91" i="13"/>
  <c r="S91" i="13"/>
  <c r="R91" i="13"/>
  <c r="Q91" i="13"/>
  <c r="P91" i="13"/>
  <c r="E91" i="13"/>
  <c r="U91" i="13" s="1"/>
  <c r="T90" i="13"/>
  <c r="S90" i="13"/>
  <c r="R90" i="13"/>
  <c r="Q90" i="13"/>
  <c r="P90" i="13"/>
  <c r="E90" i="13"/>
  <c r="U90" i="13" s="1"/>
  <c r="S89" i="13"/>
  <c r="R89" i="13"/>
  <c r="Q89" i="13"/>
  <c r="P89" i="13"/>
  <c r="E89" i="13"/>
  <c r="U89" i="13" s="1"/>
  <c r="S88" i="13"/>
  <c r="R88" i="13"/>
  <c r="Q88" i="13"/>
  <c r="P88" i="13"/>
  <c r="E88" i="13"/>
  <c r="T88" i="13" s="1"/>
  <c r="T87" i="13"/>
  <c r="S87" i="13"/>
  <c r="R87" i="13"/>
  <c r="Q87" i="13"/>
  <c r="P87" i="13"/>
  <c r="E87" i="13"/>
  <c r="U87" i="13" s="1"/>
  <c r="T86" i="13"/>
  <c r="S86" i="13"/>
  <c r="R86" i="13"/>
  <c r="Q86" i="13"/>
  <c r="P86" i="13"/>
  <c r="E86" i="13"/>
  <c r="U86" i="13" s="1"/>
  <c r="W72" i="13"/>
  <c r="V72" i="13"/>
  <c r="O72" i="13"/>
  <c r="N72" i="13"/>
  <c r="M72" i="13"/>
  <c r="S72" i="13" s="1"/>
  <c r="L72" i="13"/>
  <c r="K72" i="13"/>
  <c r="J72" i="13"/>
  <c r="I72" i="13"/>
  <c r="H72" i="13"/>
  <c r="G72" i="13"/>
  <c r="F72" i="13"/>
  <c r="C72" i="13"/>
  <c r="B72" i="13"/>
  <c r="W71" i="13"/>
  <c r="V71" i="13"/>
  <c r="O71" i="13"/>
  <c r="N71" i="13"/>
  <c r="R71" i="13" s="1"/>
  <c r="M71" i="13"/>
  <c r="S71" i="13" s="1"/>
  <c r="L71" i="13"/>
  <c r="K71" i="13"/>
  <c r="J71" i="13"/>
  <c r="I71" i="13"/>
  <c r="H71" i="13"/>
  <c r="G71" i="13"/>
  <c r="F71" i="13"/>
  <c r="C71" i="13"/>
  <c r="B71" i="13"/>
  <c r="E71" i="13" s="1"/>
  <c r="W70" i="13"/>
  <c r="V70" i="13"/>
  <c r="O70" i="13"/>
  <c r="N70" i="13"/>
  <c r="M70" i="13"/>
  <c r="S70" i="13" s="1"/>
  <c r="L70" i="13"/>
  <c r="R70" i="13" s="1"/>
  <c r="K70" i="13"/>
  <c r="J70" i="13"/>
  <c r="I70" i="13"/>
  <c r="Q70" i="13" s="1"/>
  <c r="H70" i="13"/>
  <c r="G70" i="13"/>
  <c r="F70" i="13"/>
  <c r="C70" i="13"/>
  <c r="E70" i="13" s="1"/>
  <c r="B70" i="13"/>
  <c r="S69" i="13"/>
  <c r="R69" i="13"/>
  <c r="Q69" i="13"/>
  <c r="P69" i="13"/>
  <c r="E69" i="13"/>
  <c r="W67" i="13"/>
  <c r="V67" i="13"/>
  <c r="O67" i="13"/>
  <c r="N67" i="13"/>
  <c r="M67" i="13"/>
  <c r="S67" i="13" s="1"/>
  <c r="L67" i="13"/>
  <c r="K67" i="13"/>
  <c r="J67" i="13"/>
  <c r="I67" i="13"/>
  <c r="H67" i="13"/>
  <c r="G67" i="13"/>
  <c r="F67" i="13"/>
  <c r="C67" i="13"/>
  <c r="B67" i="13"/>
  <c r="W66" i="13"/>
  <c r="V66" i="13"/>
  <c r="O66" i="13"/>
  <c r="N66" i="13"/>
  <c r="M66" i="13"/>
  <c r="S66" i="13" s="1"/>
  <c r="L66" i="13"/>
  <c r="R66" i="13" s="1"/>
  <c r="K66" i="13"/>
  <c r="J66" i="13"/>
  <c r="I66" i="13"/>
  <c r="H66" i="13"/>
  <c r="G66" i="13"/>
  <c r="F66" i="13"/>
  <c r="E66" i="13"/>
  <c r="C66" i="13"/>
  <c r="B66" i="13"/>
  <c r="T65" i="13"/>
  <c r="S65" i="13"/>
  <c r="R65" i="13"/>
  <c r="Q65" i="13"/>
  <c r="P65" i="13"/>
  <c r="E65" i="13"/>
  <c r="U65" i="13" s="1"/>
  <c r="T64" i="13"/>
  <c r="S64" i="13"/>
  <c r="R64" i="13"/>
  <c r="Q64" i="13"/>
  <c r="P64" i="13"/>
  <c r="E64" i="13"/>
  <c r="U64" i="13" s="1"/>
  <c r="S63" i="13"/>
  <c r="R63" i="13"/>
  <c r="Q63" i="13"/>
  <c r="P63" i="13"/>
  <c r="E63" i="13"/>
  <c r="U63" i="13" s="1"/>
  <c r="S62" i="13"/>
  <c r="R62" i="13"/>
  <c r="Q62" i="13"/>
  <c r="P62" i="13"/>
  <c r="E62" i="13"/>
  <c r="T62" i="13" s="1"/>
  <c r="T61" i="13"/>
  <c r="S61" i="13"/>
  <c r="R61" i="13"/>
  <c r="Q61" i="13"/>
  <c r="P61" i="13"/>
  <c r="E61" i="13"/>
  <c r="U61" i="13" s="1"/>
  <c r="V59" i="13"/>
  <c r="O59" i="13"/>
  <c r="N59" i="13"/>
  <c r="M59" i="13"/>
  <c r="S59" i="13" s="1"/>
  <c r="L59" i="13"/>
  <c r="R59" i="13" s="1"/>
  <c r="K59" i="13"/>
  <c r="J59" i="13"/>
  <c r="I59" i="13"/>
  <c r="H59" i="13"/>
  <c r="G59" i="13"/>
  <c r="F59" i="13"/>
  <c r="C59" i="13"/>
  <c r="B59" i="13"/>
  <c r="S58" i="13"/>
  <c r="R58" i="13"/>
  <c r="Q58" i="13"/>
  <c r="P58" i="13"/>
  <c r="E58" i="13"/>
  <c r="T58" i="13" s="1"/>
  <c r="S57" i="13"/>
  <c r="R57" i="13"/>
  <c r="Q57" i="13"/>
  <c r="P57" i="13"/>
  <c r="E57" i="13"/>
  <c r="U57" i="13" s="1"/>
  <c r="T56" i="13"/>
  <c r="S56" i="13"/>
  <c r="R56" i="13"/>
  <c r="Q56" i="13"/>
  <c r="P56" i="13"/>
  <c r="E56" i="13"/>
  <c r="U56" i="13" s="1"/>
  <c r="S55" i="13"/>
  <c r="R55" i="13"/>
  <c r="Q55" i="13"/>
  <c r="P55" i="13"/>
  <c r="E55" i="13"/>
  <c r="U55" i="13" s="1"/>
  <c r="W53" i="13"/>
  <c r="V53" i="13"/>
  <c r="O53" i="13"/>
  <c r="N53" i="13"/>
  <c r="M53" i="13"/>
  <c r="S53" i="13" s="1"/>
  <c r="L53" i="13"/>
  <c r="R53" i="13" s="1"/>
  <c r="K53" i="13"/>
  <c r="J53" i="13"/>
  <c r="I53" i="13"/>
  <c r="H53" i="13"/>
  <c r="G53" i="13"/>
  <c r="F53" i="13"/>
  <c r="C53" i="13"/>
  <c r="B53" i="13"/>
  <c r="E53" i="13" s="1"/>
  <c r="T52" i="13"/>
  <c r="S52" i="13"/>
  <c r="R52" i="13"/>
  <c r="Q52" i="13"/>
  <c r="P52" i="13"/>
  <c r="E52" i="13"/>
  <c r="U52" i="13" s="1"/>
  <c r="T51" i="13"/>
  <c r="S51" i="13"/>
  <c r="R51" i="13"/>
  <c r="Q51" i="13"/>
  <c r="P51" i="13"/>
  <c r="E51" i="13"/>
  <c r="U51" i="13" s="1"/>
  <c r="S50" i="13"/>
  <c r="R50" i="13"/>
  <c r="Q50" i="13"/>
  <c r="P50" i="13"/>
  <c r="E50" i="13"/>
  <c r="U50" i="13" s="1"/>
  <c r="S49" i="13"/>
  <c r="R49" i="13"/>
  <c r="Q49" i="13"/>
  <c r="P49" i="13"/>
  <c r="E49" i="13"/>
  <c r="T49" i="13" s="1"/>
  <c r="T48" i="13"/>
  <c r="S48" i="13"/>
  <c r="R48" i="13"/>
  <c r="Q48" i="13"/>
  <c r="P48" i="13"/>
  <c r="E48" i="13"/>
  <c r="U48" i="13" s="1"/>
  <c r="T47" i="13"/>
  <c r="S47" i="13"/>
  <c r="R47" i="13"/>
  <c r="Q47" i="13"/>
  <c r="P47" i="13"/>
  <c r="E47" i="13"/>
  <c r="U47" i="13" s="1"/>
  <c r="S46" i="13"/>
  <c r="R46" i="13"/>
  <c r="Q46" i="13"/>
  <c r="P46" i="13"/>
  <c r="E46" i="13"/>
  <c r="U46" i="13" s="1"/>
  <c r="S45" i="13"/>
  <c r="R45" i="13"/>
  <c r="Q45" i="13"/>
  <c r="P45" i="13"/>
  <c r="E45" i="13"/>
  <c r="T45" i="13" s="1"/>
  <c r="T44" i="13"/>
  <c r="S44" i="13"/>
  <c r="R44" i="13"/>
  <c r="Q44" i="13"/>
  <c r="P44" i="13"/>
  <c r="E44" i="13"/>
  <c r="U44" i="13" s="1"/>
  <c r="T43" i="13"/>
  <c r="S43" i="13"/>
  <c r="R43" i="13"/>
  <c r="Q43" i="13"/>
  <c r="P43" i="13"/>
  <c r="E43" i="13"/>
  <c r="S42" i="13"/>
  <c r="R42" i="13"/>
  <c r="Q42" i="13"/>
  <c r="P42" i="13"/>
  <c r="E42" i="13"/>
  <c r="U42" i="13" s="1"/>
  <c r="W40" i="13"/>
  <c r="V40" i="13"/>
  <c r="O40" i="13"/>
  <c r="N40" i="13"/>
  <c r="R40" i="13" s="1"/>
  <c r="M40" i="13"/>
  <c r="S40" i="13" s="1"/>
  <c r="L40" i="13"/>
  <c r="K40" i="13"/>
  <c r="J40" i="13"/>
  <c r="I40" i="13"/>
  <c r="H40" i="13"/>
  <c r="G40" i="13"/>
  <c r="F40" i="13"/>
  <c r="C40" i="13"/>
  <c r="E40" i="13" s="1"/>
  <c r="B40" i="13"/>
  <c r="S39" i="13"/>
  <c r="R39" i="13"/>
  <c r="Q39" i="13"/>
  <c r="P39" i="13"/>
  <c r="E39" i="13"/>
  <c r="U39" i="13" s="1"/>
  <c r="S38" i="13"/>
  <c r="R38" i="13"/>
  <c r="Q38" i="13"/>
  <c r="P38" i="13"/>
  <c r="E38" i="13"/>
  <c r="S37" i="13"/>
  <c r="R37" i="13"/>
  <c r="Q37" i="13"/>
  <c r="P37" i="13"/>
  <c r="E37" i="13"/>
  <c r="U37" i="13" s="1"/>
  <c r="S36" i="13"/>
  <c r="R36" i="13"/>
  <c r="Q36" i="13"/>
  <c r="U36" i="13" s="1"/>
  <c r="P36" i="13"/>
  <c r="E36" i="13"/>
  <c r="T36" i="13" s="1"/>
  <c r="S35" i="13"/>
  <c r="R35" i="13"/>
  <c r="Q35" i="13"/>
  <c r="U35" i="13" s="1"/>
  <c r="P35" i="13"/>
  <c r="T35" i="13" s="1"/>
  <c r="E35" i="13"/>
  <c r="W33" i="13"/>
  <c r="V33" i="13"/>
  <c r="S33" i="13"/>
  <c r="O33" i="13"/>
  <c r="N33" i="13"/>
  <c r="M33" i="13"/>
  <c r="L33" i="13"/>
  <c r="R33" i="13" s="1"/>
  <c r="K33" i="13"/>
  <c r="J33" i="13"/>
  <c r="I33" i="13"/>
  <c r="Q33" i="13" s="1"/>
  <c r="H33" i="13"/>
  <c r="G33" i="13"/>
  <c r="F33" i="13"/>
  <c r="C33" i="13"/>
  <c r="B33" i="13"/>
  <c r="E33" i="13" s="1"/>
  <c r="S32" i="13"/>
  <c r="R32" i="13"/>
  <c r="Q32" i="13"/>
  <c r="P32" i="13"/>
  <c r="E32" i="13"/>
  <c r="W30" i="13"/>
  <c r="V30" i="13"/>
  <c r="O30" i="13"/>
  <c r="N30" i="13"/>
  <c r="M30" i="13"/>
  <c r="S30" i="13" s="1"/>
  <c r="L30" i="13"/>
  <c r="R30" i="13" s="1"/>
  <c r="K30" i="13"/>
  <c r="J30" i="13"/>
  <c r="I30" i="13"/>
  <c r="H30" i="13"/>
  <c r="G30" i="13"/>
  <c r="F30" i="13"/>
  <c r="C30" i="13"/>
  <c r="E30" i="13" s="1"/>
  <c r="B30" i="13"/>
  <c r="S29" i="13"/>
  <c r="R29" i="13"/>
  <c r="Q29" i="13"/>
  <c r="P29" i="13"/>
  <c r="E29" i="13"/>
  <c r="U29" i="13" s="1"/>
  <c r="S28" i="13"/>
  <c r="R28" i="13"/>
  <c r="Q28" i="13"/>
  <c r="P28" i="13"/>
  <c r="E28" i="13"/>
  <c r="S27" i="13"/>
  <c r="R27" i="13"/>
  <c r="Q27" i="13"/>
  <c r="P27" i="13"/>
  <c r="E27" i="13"/>
  <c r="U27" i="13" s="1"/>
  <c r="U26" i="13"/>
  <c r="S26" i="13"/>
  <c r="R26" i="13"/>
  <c r="Q26" i="13"/>
  <c r="P26" i="13"/>
  <c r="E26" i="13"/>
  <c r="T26" i="13" s="1"/>
  <c r="W24" i="13"/>
  <c r="V24" i="13"/>
  <c r="O24" i="13"/>
  <c r="N24" i="13"/>
  <c r="M24" i="13"/>
  <c r="S24" i="13" s="1"/>
  <c r="L24" i="13"/>
  <c r="R24" i="13" s="1"/>
  <c r="K24" i="13"/>
  <c r="J24" i="13"/>
  <c r="I24" i="13"/>
  <c r="H24" i="13"/>
  <c r="G24" i="13"/>
  <c r="F24" i="13"/>
  <c r="E24" i="13"/>
  <c r="C24" i="13"/>
  <c r="B24" i="13"/>
  <c r="S23" i="13"/>
  <c r="R23" i="13"/>
  <c r="Q23" i="13"/>
  <c r="P23" i="13"/>
  <c r="E23" i="13"/>
  <c r="S22" i="13"/>
  <c r="R22" i="13"/>
  <c r="Q22" i="13"/>
  <c r="P22" i="13"/>
  <c r="E22" i="13"/>
  <c r="U22" i="13" s="1"/>
  <c r="U21" i="13"/>
  <c r="S21" i="13"/>
  <c r="R21" i="13"/>
  <c r="Q21" i="13"/>
  <c r="P21" i="13"/>
  <c r="E21" i="13"/>
  <c r="T21" i="13" s="1"/>
  <c r="S20" i="13"/>
  <c r="R20" i="13"/>
  <c r="Q20" i="13"/>
  <c r="P20" i="13"/>
  <c r="E20" i="13"/>
  <c r="U20" i="13" s="1"/>
  <c r="S19" i="13"/>
  <c r="R19" i="13"/>
  <c r="Q19" i="13"/>
  <c r="P19" i="13"/>
  <c r="E19" i="13"/>
  <c r="S18" i="13"/>
  <c r="R18" i="13"/>
  <c r="Q18" i="13"/>
  <c r="P18" i="13"/>
  <c r="E18" i="13"/>
  <c r="U18" i="13" s="1"/>
  <c r="U17" i="13"/>
  <c r="S17" i="13"/>
  <c r="R17" i="13"/>
  <c r="Q17" i="13"/>
  <c r="P17" i="13"/>
  <c r="E17" i="13"/>
  <c r="T17" i="13" s="1"/>
  <c r="W15" i="13"/>
  <c r="V15" i="13"/>
  <c r="O15" i="13"/>
  <c r="N15" i="13"/>
  <c r="M15" i="13"/>
  <c r="S15" i="13" s="1"/>
  <c r="L15" i="13"/>
  <c r="R15" i="13" s="1"/>
  <c r="K15" i="13"/>
  <c r="J15" i="13"/>
  <c r="I15" i="13"/>
  <c r="H15" i="13"/>
  <c r="G15" i="13"/>
  <c r="F15" i="13"/>
  <c r="E15" i="13"/>
  <c r="C15" i="13"/>
  <c r="B15" i="13"/>
  <c r="S14" i="13"/>
  <c r="R14" i="13"/>
  <c r="Q14" i="13"/>
  <c r="P14" i="13"/>
  <c r="T14" i="13" s="1"/>
  <c r="E14" i="13"/>
  <c r="S13" i="13"/>
  <c r="R13" i="13"/>
  <c r="Q13" i="13"/>
  <c r="P13" i="13"/>
  <c r="E13" i="13"/>
  <c r="U13" i="13" s="1"/>
  <c r="S12" i="13"/>
  <c r="R12" i="13"/>
  <c r="Q12" i="13"/>
  <c r="P12" i="13"/>
  <c r="E12" i="13"/>
  <c r="T12" i="13" s="1"/>
  <c r="T11" i="13"/>
  <c r="S11" i="13"/>
  <c r="R11" i="13"/>
  <c r="Q11" i="13"/>
  <c r="P11" i="13"/>
  <c r="E11" i="13"/>
  <c r="U11" i="13" s="1"/>
  <c r="S10" i="13"/>
  <c r="R10" i="13"/>
  <c r="Q10" i="13"/>
  <c r="P10" i="13"/>
  <c r="E10" i="13"/>
  <c r="U10" i="13" s="1"/>
  <c r="S9" i="13"/>
  <c r="R9" i="13"/>
  <c r="Q9" i="13"/>
  <c r="P9" i="13"/>
  <c r="E9" i="13"/>
  <c r="U93" i="12"/>
  <c r="S93" i="12"/>
  <c r="R93" i="12"/>
  <c r="Q93" i="12"/>
  <c r="P93" i="12"/>
  <c r="E93" i="12"/>
  <c r="T93" i="12" s="1"/>
  <c r="S92" i="12"/>
  <c r="R92" i="12"/>
  <c r="Q92" i="12"/>
  <c r="P92" i="12"/>
  <c r="E92" i="12"/>
  <c r="S91" i="12"/>
  <c r="R91" i="12"/>
  <c r="Q91" i="12"/>
  <c r="P91" i="12"/>
  <c r="E91" i="12"/>
  <c r="U91" i="12" s="1"/>
  <c r="S90" i="12"/>
  <c r="R90" i="12"/>
  <c r="Q90" i="12"/>
  <c r="P90" i="12"/>
  <c r="E90" i="12"/>
  <c r="U90" i="12" s="1"/>
  <c r="U89" i="12"/>
  <c r="S89" i="12"/>
  <c r="R89" i="12"/>
  <c r="Q89" i="12"/>
  <c r="P89" i="12"/>
  <c r="E89" i="12"/>
  <c r="T89" i="12" s="1"/>
  <c r="S88" i="12"/>
  <c r="R88" i="12"/>
  <c r="Q88" i="12"/>
  <c r="P88" i="12"/>
  <c r="E88" i="12"/>
  <c r="S87" i="12"/>
  <c r="R87" i="12"/>
  <c r="Q87" i="12"/>
  <c r="P87" i="12"/>
  <c r="E87" i="12"/>
  <c r="U87" i="12" s="1"/>
  <c r="S86" i="12"/>
  <c r="R86" i="12"/>
  <c r="Q86" i="12"/>
  <c r="P86" i="12"/>
  <c r="E86" i="12"/>
  <c r="U86" i="12" s="1"/>
  <c r="W72" i="12"/>
  <c r="V72" i="12"/>
  <c r="O72" i="12"/>
  <c r="N72" i="12"/>
  <c r="M72" i="12"/>
  <c r="S72" i="12" s="1"/>
  <c r="L72" i="12"/>
  <c r="K72" i="12"/>
  <c r="J72" i="12"/>
  <c r="I72" i="12"/>
  <c r="H72" i="12"/>
  <c r="G72" i="12"/>
  <c r="F72" i="12"/>
  <c r="C72" i="12"/>
  <c r="B72" i="12"/>
  <c r="W71" i="12"/>
  <c r="V71" i="12"/>
  <c r="O71" i="12"/>
  <c r="N71" i="12"/>
  <c r="M71" i="12"/>
  <c r="S71" i="12" s="1"/>
  <c r="L71" i="12"/>
  <c r="R71" i="12" s="1"/>
  <c r="K71" i="12"/>
  <c r="J71" i="12"/>
  <c r="I71" i="12"/>
  <c r="H71" i="12"/>
  <c r="G71" i="12"/>
  <c r="F71" i="12"/>
  <c r="C71" i="12"/>
  <c r="B71" i="12"/>
  <c r="E71" i="12" s="1"/>
  <c r="W70" i="12"/>
  <c r="V70" i="12"/>
  <c r="O70" i="12"/>
  <c r="N70" i="12"/>
  <c r="M70" i="12"/>
  <c r="S70" i="12" s="1"/>
  <c r="L70" i="12"/>
  <c r="R70" i="12" s="1"/>
  <c r="K70" i="12"/>
  <c r="J70" i="12"/>
  <c r="I70" i="12"/>
  <c r="H70" i="12"/>
  <c r="G70" i="12"/>
  <c r="F70" i="12"/>
  <c r="C70" i="12"/>
  <c r="B70" i="12"/>
  <c r="S69" i="12"/>
  <c r="R69" i="12"/>
  <c r="Q69" i="12"/>
  <c r="P69" i="12"/>
  <c r="E69" i="12"/>
  <c r="W67" i="12"/>
  <c r="V67" i="12"/>
  <c r="O67" i="12"/>
  <c r="N67" i="12"/>
  <c r="M67" i="12"/>
  <c r="S67" i="12" s="1"/>
  <c r="L67" i="12"/>
  <c r="K67" i="12"/>
  <c r="J67" i="12"/>
  <c r="I67" i="12"/>
  <c r="H67" i="12"/>
  <c r="G67" i="12"/>
  <c r="F67" i="12"/>
  <c r="C67" i="12"/>
  <c r="B67" i="12"/>
  <c r="W66" i="12"/>
  <c r="V66" i="12"/>
  <c r="O66" i="12"/>
  <c r="N66" i="12"/>
  <c r="M66" i="12"/>
  <c r="S66" i="12" s="1"/>
  <c r="L66" i="12"/>
  <c r="R66" i="12" s="1"/>
  <c r="K66" i="12"/>
  <c r="J66" i="12"/>
  <c r="I66" i="12"/>
  <c r="H66" i="12"/>
  <c r="G66" i="12"/>
  <c r="F66" i="12"/>
  <c r="C66" i="12"/>
  <c r="B66" i="12"/>
  <c r="E66" i="12" s="1"/>
  <c r="S65" i="12"/>
  <c r="R65" i="12"/>
  <c r="Q65" i="12"/>
  <c r="P65" i="12"/>
  <c r="E65" i="12"/>
  <c r="S64" i="12"/>
  <c r="R64" i="12"/>
  <c r="Q64" i="12"/>
  <c r="P64" i="12"/>
  <c r="E64" i="12"/>
  <c r="U64" i="12" s="1"/>
  <c r="S63" i="12"/>
  <c r="R63" i="12"/>
  <c r="Q63" i="12"/>
  <c r="P63" i="12"/>
  <c r="E63" i="12"/>
  <c r="T63" i="12" s="1"/>
  <c r="S62" i="12"/>
  <c r="R62" i="12"/>
  <c r="Q62" i="12"/>
  <c r="P62" i="12"/>
  <c r="E62" i="12"/>
  <c r="U62" i="12" s="1"/>
  <c r="S61" i="12"/>
  <c r="R61" i="12"/>
  <c r="Q61" i="12"/>
  <c r="P61" i="12"/>
  <c r="E61" i="12"/>
  <c r="V59" i="12"/>
  <c r="O59" i="12"/>
  <c r="N59" i="12"/>
  <c r="M59" i="12"/>
  <c r="S59" i="12" s="1"/>
  <c r="L59" i="12"/>
  <c r="R59" i="12" s="1"/>
  <c r="K59" i="12"/>
  <c r="J59" i="12"/>
  <c r="I59" i="12"/>
  <c r="H59" i="12"/>
  <c r="P59" i="12" s="1"/>
  <c r="G59" i="12"/>
  <c r="F59" i="12"/>
  <c r="C59" i="12"/>
  <c r="B59" i="12"/>
  <c r="U58" i="12"/>
  <c r="S58" i="12"/>
  <c r="R58" i="12"/>
  <c r="Q58" i="12"/>
  <c r="P58" i="12"/>
  <c r="E58" i="12"/>
  <c r="T58" i="12" s="1"/>
  <c r="U57" i="12"/>
  <c r="T57" i="12"/>
  <c r="S57" i="12"/>
  <c r="R57" i="12"/>
  <c r="Q57" i="12"/>
  <c r="P57" i="12"/>
  <c r="E57" i="12"/>
  <c r="S56" i="12"/>
  <c r="R56" i="12"/>
  <c r="Q56" i="12"/>
  <c r="P56" i="12"/>
  <c r="E56" i="12"/>
  <c r="U56" i="12" s="1"/>
  <c r="S55" i="12"/>
  <c r="R55" i="12"/>
  <c r="Q55" i="12"/>
  <c r="P55" i="12"/>
  <c r="E55" i="12"/>
  <c r="T55" i="12" s="1"/>
  <c r="W53" i="12"/>
  <c r="V53" i="12"/>
  <c r="O53" i="12"/>
  <c r="N53" i="12"/>
  <c r="M53" i="12"/>
  <c r="S53" i="12" s="1"/>
  <c r="L53" i="12"/>
  <c r="R53" i="12" s="1"/>
  <c r="K53" i="12"/>
  <c r="J53" i="12"/>
  <c r="I53" i="12"/>
  <c r="H53" i="12"/>
  <c r="G53" i="12"/>
  <c r="F53" i="12"/>
  <c r="C53" i="12"/>
  <c r="B53" i="12"/>
  <c r="S52" i="12"/>
  <c r="R52" i="12"/>
  <c r="Q52" i="12"/>
  <c r="P52" i="12"/>
  <c r="E52" i="12"/>
  <c r="S51" i="12"/>
  <c r="R51" i="12"/>
  <c r="Q51" i="12"/>
  <c r="P51" i="12"/>
  <c r="E51" i="12"/>
  <c r="U51" i="12" s="1"/>
  <c r="S50" i="12"/>
  <c r="R50" i="12"/>
  <c r="Q50" i="12"/>
  <c r="P50" i="12"/>
  <c r="E50" i="12"/>
  <c r="T50" i="12" s="1"/>
  <c r="S49" i="12"/>
  <c r="R49" i="12"/>
  <c r="Q49" i="12"/>
  <c r="P49" i="12"/>
  <c r="E49" i="12"/>
  <c r="U49" i="12" s="1"/>
  <c r="S48" i="12"/>
  <c r="R48" i="12"/>
  <c r="Q48" i="12"/>
  <c r="P48" i="12"/>
  <c r="E48" i="12"/>
  <c r="S47" i="12"/>
  <c r="R47" i="12"/>
  <c r="Q47" i="12"/>
  <c r="P47" i="12"/>
  <c r="E47" i="12"/>
  <c r="U47" i="12" s="1"/>
  <c r="S46" i="12"/>
  <c r="R46" i="12"/>
  <c r="Q46" i="12"/>
  <c r="P46" i="12"/>
  <c r="E46" i="12"/>
  <c r="T46" i="12" s="1"/>
  <c r="S45" i="12"/>
  <c r="R45" i="12"/>
  <c r="Q45" i="12"/>
  <c r="P45" i="12"/>
  <c r="E45" i="12"/>
  <c r="U45" i="12" s="1"/>
  <c r="S44" i="12"/>
  <c r="R44" i="12"/>
  <c r="Q44" i="12"/>
  <c r="P44" i="12"/>
  <c r="E44" i="12"/>
  <c r="S43" i="12"/>
  <c r="R43" i="12"/>
  <c r="Q43" i="12"/>
  <c r="P43" i="12"/>
  <c r="E43" i="12"/>
  <c r="S42" i="12"/>
  <c r="R42" i="12"/>
  <c r="Q42" i="12"/>
  <c r="P42" i="12"/>
  <c r="E42" i="12"/>
  <c r="T42" i="12" s="1"/>
  <c r="W40" i="12"/>
  <c r="V40" i="12"/>
  <c r="O40" i="12"/>
  <c r="N40" i="12"/>
  <c r="M40" i="12"/>
  <c r="S40" i="12" s="1"/>
  <c r="L40" i="12"/>
  <c r="R40" i="12" s="1"/>
  <c r="K40" i="12"/>
  <c r="J40" i="12"/>
  <c r="I40" i="12"/>
  <c r="H40" i="12"/>
  <c r="G40" i="12"/>
  <c r="F40" i="12"/>
  <c r="C40" i="12"/>
  <c r="B40" i="12"/>
  <c r="S39" i="12"/>
  <c r="R39" i="12"/>
  <c r="Q39" i="12"/>
  <c r="P39" i="12"/>
  <c r="E39" i="12"/>
  <c r="S38" i="12"/>
  <c r="R38" i="12"/>
  <c r="Q38" i="12"/>
  <c r="P38" i="12"/>
  <c r="E38" i="12"/>
  <c r="T38" i="12" s="1"/>
  <c r="S37" i="12"/>
  <c r="R37" i="12"/>
  <c r="Q37" i="12"/>
  <c r="P37" i="12"/>
  <c r="E37" i="12"/>
  <c r="U37" i="12" s="1"/>
  <c r="S36" i="12"/>
  <c r="R36" i="12"/>
  <c r="Q36" i="12"/>
  <c r="P36" i="12"/>
  <c r="E36" i="12"/>
  <c r="U36" i="12" s="1"/>
  <c r="S35" i="12"/>
  <c r="R35" i="12"/>
  <c r="Q35" i="12"/>
  <c r="P35" i="12"/>
  <c r="E35" i="12"/>
  <c r="W33" i="12"/>
  <c r="V33" i="12"/>
  <c r="O33" i="12"/>
  <c r="N33" i="12"/>
  <c r="M33" i="12"/>
  <c r="S33" i="12" s="1"/>
  <c r="L33" i="12"/>
  <c r="R33" i="12" s="1"/>
  <c r="K33" i="12"/>
  <c r="J33" i="12"/>
  <c r="I33" i="12"/>
  <c r="Q33" i="12" s="1"/>
  <c r="H33" i="12"/>
  <c r="G33" i="12"/>
  <c r="F33" i="12"/>
  <c r="C33" i="12"/>
  <c r="E33" i="12" s="1"/>
  <c r="B33" i="12"/>
  <c r="S32" i="12"/>
  <c r="R32" i="12"/>
  <c r="Q32" i="12"/>
  <c r="P32" i="12"/>
  <c r="E32" i="12"/>
  <c r="W30" i="12"/>
  <c r="V30" i="12"/>
  <c r="R30" i="12"/>
  <c r="O30" i="12"/>
  <c r="N30" i="12"/>
  <c r="M30" i="12"/>
  <c r="S30" i="12" s="1"/>
  <c r="L30" i="12"/>
  <c r="K30" i="12"/>
  <c r="J30" i="12"/>
  <c r="I30" i="12"/>
  <c r="H30" i="12"/>
  <c r="P30" i="12" s="1"/>
  <c r="G30" i="12"/>
  <c r="F30" i="12"/>
  <c r="C30" i="12"/>
  <c r="B30" i="12"/>
  <c r="E30" i="12" s="1"/>
  <c r="T29" i="12"/>
  <c r="S29" i="12"/>
  <c r="R29" i="12"/>
  <c r="Q29" i="12"/>
  <c r="P29" i="12"/>
  <c r="E29" i="12"/>
  <c r="U29" i="12" s="1"/>
  <c r="S28" i="12"/>
  <c r="R28" i="12"/>
  <c r="Q28" i="12"/>
  <c r="P28" i="12"/>
  <c r="E28" i="12"/>
  <c r="T28" i="12" s="1"/>
  <c r="T27" i="12"/>
  <c r="S27" i="12"/>
  <c r="R27" i="12"/>
  <c r="Q27" i="12"/>
  <c r="P27" i="12"/>
  <c r="E27" i="12"/>
  <c r="U27" i="12" s="1"/>
  <c r="S26" i="12"/>
  <c r="R26" i="12"/>
  <c r="Q26" i="12"/>
  <c r="P26" i="12"/>
  <c r="E26" i="12"/>
  <c r="U26" i="12" s="1"/>
  <c r="W24" i="12"/>
  <c r="V24" i="12"/>
  <c r="O24" i="12"/>
  <c r="N24" i="12"/>
  <c r="M24" i="12"/>
  <c r="S24" i="12" s="1"/>
  <c r="L24" i="12"/>
  <c r="R24" i="12" s="1"/>
  <c r="K24" i="12"/>
  <c r="J24" i="12"/>
  <c r="I24" i="12"/>
  <c r="H24" i="12"/>
  <c r="G24" i="12"/>
  <c r="F24" i="12"/>
  <c r="C24" i="12"/>
  <c r="E24" i="12" s="1"/>
  <c r="B24" i="12"/>
  <c r="S23" i="12"/>
  <c r="R23" i="12"/>
  <c r="Q23" i="12"/>
  <c r="P23" i="12"/>
  <c r="E23" i="12"/>
  <c r="T23" i="12" s="1"/>
  <c r="T22" i="12"/>
  <c r="S22" i="12"/>
  <c r="R22" i="12"/>
  <c r="Q22" i="12"/>
  <c r="P22" i="12"/>
  <c r="E22" i="12"/>
  <c r="U22" i="12" s="1"/>
  <c r="S21" i="12"/>
  <c r="R21" i="12"/>
  <c r="Q21" i="12"/>
  <c r="P21" i="12"/>
  <c r="E21" i="12"/>
  <c r="U21" i="12" s="1"/>
  <c r="T20" i="12"/>
  <c r="S20" i="12"/>
  <c r="R20" i="12"/>
  <c r="Q20" i="12"/>
  <c r="P20" i="12"/>
  <c r="E20" i="12"/>
  <c r="U20" i="12" s="1"/>
  <c r="S19" i="12"/>
  <c r="R19" i="12"/>
  <c r="Q19" i="12"/>
  <c r="P19" i="12"/>
  <c r="E19" i="12"/>
  <c r="T19" i="12" s="1"/>
  <c r="T18" i="12"/>
  <c r="S18" i="12"/>
  <c r="R18" i="12"/>
  <c r="Q18" i="12"/>
  <c r="P18" i="12"/>
  <c r="E18" i="12"/>
  <c r="U18" i="12" s="1"/>
  <c r="S17" i="12"/>
  <c r="R17" i="12"/>
  <c r="Q17" i="12"/>
  <c r="P17" i="12"/>
  <c r="E17" i="12"/>
  <c r="U17" i="12" s="1"/>
  <c r="W15" i="12"/>
  <c r="V15" i="12"/>
  <c r="O15" i="12"/>
  <c r="N15" i="12"/>
  <c r="R15" i="12" s="1"/>
  <c r="M15" i="12"/>
  <c r="S15" i="12" s="1"/>
  <c r="L15" i="12"/>
  <c r="K15" i="12"/>
  <c r="J15" i="12"/>
  <c r="I15" i="12"/>
  <c r="H15" i="12"/>
  <c r="G15" i="12"/>
  <c r="F15" i="12"/>
  <c r="C15" i="12"/>
  <c r="B15" i="12"/>
  <c r="S14" i="12"/>
  <c r="R14" i="12"/>
  <c r="Q14" i="12"/>
  <c r="P14" i="12"/>
  <c r="E14" i="12"/>
  <c r="T13" i="12"/>
  <c r="S13" i="12"/>
  <c r="R13" i="12"/>
  <c r="Q13" i="12"/>
  <c r="P13" i="12"/>
  <c r="E13" i="12"/>
  <c r="U13" i="12" s="1"/>
  <c r="S12" i="12"/>
  <c r="R12" i="12"/>
  <c r="Q12" i="12"/>
  <c r="P12" i="12"/>
  <c r="E12" i="12"/>
  <c r="U12" i="12" s="1"/>
  <c r="S11" i="12"/>
  <c r="R11" i="12"/>
  <c r="Q11" i="12"/>
  <c r="P11" i="12"/>
  <c r="E11" i="12"/>
  <c r="U11" i="12" s="1"/>
  <c r="S10" i="12"/>
  <c r="R10" i="12"/>
  <c r="Q10" i="12"/>
  <c r="U10" i="12" s="1"/>
  <c r="P10" i="12"/>
  <c r="E10" i="12"/>
  <c r="T9" i="12"/>
  <c r="S9" i="12"/>
  <c r="R9" i="12"/>
  <c r="Q9" i="12"/>
  <c r="P9" i="12"/>
  <c r="E9" i="12"/>
  <c r="U9" i="12" s="1"/>
  <c r="S93" i="11"/>
  <c r="R93" i="11"/>
  <c r="Q93" i="11"/>
  <c r="P93" i="11"/>
  <c r="E93" i="11"/>
  <c r="U93" i="11" s="1"/>
  <c r="S92" i="11"/>
  <c r="R92" i="11"/>
  <c r="Q92" i="11"/>
  <c r="P92" i="11"/>
  <c r="E92" i="11"/>
  <c r="U92" i="11" s="1"/>
  <c r="U91" i="11"/>
  <c r="S91" i="11"/>
  <c r="R91" i="11"/>
  <c r="Q91" i="11"/>
  <c r="P91" i="11"/>
  <c r="E91" i="11"/>
  <c r="T91" i="11" s="1"/>
  <c r="T90" i="11"/>
  <c r="S90" i="11"/>
  <c r="R90" i="11"/>
  <c r="Q90" i="11"/>
  <c r="P90" i="11"/>
  <c r="E90" i="11"/>
  <c r="U90" i="11" s="1"/>
  <c r="S89" i="11"/>
  <c r="R89" i="11"/>
  <c r="Q89" i="11"/>
  <c r="P89" i="11"/>
  <c r="E89" i="11"/>
  <c r="U89" i="11" s="1"/>
  <c r="S88" i="11"/>
  <c r="R88" i="11"/>
  <c r="Q88" i="11"/>
  <c r="P88" i="11"/>
  <c r="E88" i="11"/>
  <c r="U88" i="11" s="1"/>
  <c r="U87" i="11"/>
  <c r="S87" i="11"/>
  <c r="R87" i="11"/>
  <c r="Q87" i="11"/>
  <c r="P87" i="11"/>
  <c r="E87" i="11"/>
  <c r="T87" i="11" s="1"/>
  <c r="T86" i="11"/>
  <c r="S86" i="11"/>
  <c r="R86" i="11"/>
  <c r="Q86" i="11"/>
  <c r="P86" i="11"/>
  <c r="E86" i="11"/>
  <c r="U86" i="11" s="1"/>
  <c r="W72" i="11"/>
  <c r="V72" i="11"/>
  <c r="O72" i="11"/>
  <c r="S72" i="11" s="1"/>
  <c r="N72" i="11"/>
  <c r="M72" i="11"/>
  <c r="L72" i="11"/>
  <c r="K72" i="11"/>
  <c r="J72" i="11"/>
  <c r="I72" i="11"/>
  <c r="H72" i="11"/>
  <c r="P72" i="11" s="1"/>
  <c r="G72" i="11"/>
  <c r="F72" i="11"/>
  <c r="C72" i="11"/>
  <c r="B72" i="11"/>
  <c r="W71" i="11"/>
  <c r="V71" i="11"/>
  <c r="O71" i="11"/>
  <c r="N71" i="11"/>
  <c r="R71" i="11" s="1"/>
  <c r="M71" i="11"/>
  <c r="S71" i="11" s="1"/>
  <c r="L71" i="11"/>
  <c r="K71" i="11"/>
  <c r="J71" i="11"/>
  <c r="I71" i="11"/>
  <c r="H71" i="11"/>
  <c r="G71" i="11"/>
  <c r="F71" i="11"/>
  <c r="E71" i="11"/>
  <c r="C71" i="11"/>
  <c r="B71" i="11"/>
  <c r="W70" i="11"/>
  <c r="V70" i="11"/>
  <c r="O70" i="11"/>
  <c r="N70" i="11"/>
  <c r="M70" i="11"/>
  <c r="S70" i="11" s="1"/>
  <c r="L70" i="11"/>
  <c r="R70" i="11" s="1"/>
  <c r="K70" i="11"/>
  <c r="J70" i="11"/>
  <c r="I70" i="11"/>
  <c r="Q70" i="11" s="1"/>
  <c r="H70" i="11"/>
  <c r="G70" i="11"/>
  <c r="F70" i="11"/>
  <c r="C70" i="11"/>
  <c r="E70" i="11" s="1"/>
  <c r="B70" i="11"/>
  <c r="S69" i="11"/>
  <c r="R69" i="11"/>
  <c r="Q69" i="11"/>
  <c r="P69" i="11"/>
  <c r="T69" i="11" s="1"/>
  <c r="E69" i="11"/>
  <c r="U69" i="11" s="1"/>
  <c r="W67" i="11"/>
  <c r="V67" i="11"/>
  <c r="O67" i="11"/>
  <c r="N67" i="11"/>
  <c r="M67" i="11"/>
  <c r="L67" i="11"/>
  <c r="K67" i="11"/>
  <c r="J67" i="11"/>
  <c r="I67" i="11"/>
  <c r="Q67" i="11" s="1"/>
  <c r="H67" i="11"/>
  <c r="P67" i="11" s="1"/>
  <c r="G67" i="11"/>
  <c r="F67" i="11"/>
  <c r="C67" i="11"/>
  <c r="B67" i="11"/>
  <c r="W66" i="11"/>
  <c r="V66" i="11"/>
  <c r="O66" i="11"/>
  <c r="N66" i="11"/>
  <c r="M66" i="11"/>
  <c r="S66" i="11" s="1"/>
  <c r="L66" i="11"/>
  <c r="R66" i="11" s="1"/>
  <c r="K66" i="11"/>
  <c r="J66" i="11"/>
  <c r="I66" i="11"/>
  <c r="H66" i="11"/>
  <c r="G66" i="11"/>
  <c r="F66" i="11"/>
  <c r="E66" i="11"/>
  <c r="C66" i="11"/>
  <c r="B66" i="11"/>
  <c r="S65" i="11"/>
  <c r="R65" i="11"/>
  <c r="Q65" i="11"/>
  <c r="P65" i="11"/>
  <c r="E65" i="11"/>
  <c r="T65" i="11" s="1"/>
  <c r="S64" i="11"/>
  <c r="R64" i="11"/>
  <c r="Q64" i="11"/>
  <c r="P64" i="11"/>
  <c r="E64" i="11"/>
  <c r="S63" i="11"/>
  <c r="R63" i="11"/>
  <c r="Q63" i="11"/>
  <c r="P63" i="11"/>
  <c r="E63" i="11"/>
  <c r="U63" i="11" s="1"/>
  <c r="T62" i="11"/>
  <c r="S62" i="11"/>
  <c r="R62" i="11"/>
  <c r="Q62" i="11"/>
  <c r="P62" i="11"/>
  <c r="E62" i="11"/>
  <c r="U62" i="11" s="1"/>
  <c r="S61" i="11"/>
  <c r="R61" i="11"/>
  <c r="Q61" i="11"/>
  <c r="P61" i="11"/>
  <c r="E61" i="11"/>
  <c r="U61" i="11" s="1"/>
  <c r="V59" i="11"/>
  <c r="O59" i="11"/>
  <c r="N59" i="11"/>
  <c r="M59" i="11"/>
  <c r="S59" i="11" s="1"/>
  <c r="L59" i="11"/>
  <c r="R59" i="11" s="1"/>
  <c r="K59" i="11"/>
  <c r="J59" i="11"/>
  <c r="I59" i="11"/>
  <c r="H59" i="11"/>
  <c r="G59" i="11"/>
  <c r="F59" i="11"/>
  <c r="C59" i="11"/>
  <c r="B59" i="11"/>
  <c r="S58" i="11"/>
  <c r="R58" i="11"/>
  <c r="Q58" i="11"/>
  <c r="P58" i="11"/>
  <c r="E58" i="11"/>
  <c r="U58" i="11" s="1"/>
  <c r="S57" i="11"/>
  <c r="R57" i="11"/>
  <c r="Q57" i="11"/>
  <c r="P57" i="11"/>
  <c r="E57" i="11"/>
  <c r="T57" i="11" s="1"/>
  <c r="T56" i="11"/>
  <c r="S56" i="11"/>
  <c r="R56" i="11"/>
  <c r="Q56" i="11"/>
  <c r="P56" i="11"/>
  <c r="E56" i="11"/>
  <c r="U56" i="11" s="1"/>
  <c r="S55" i="11"/>
  <c r="R55" i="11"/>
  <c r="Q55" i="11"/>
  <c r="P55" i="11"/>
  <c r="E55" i="11"/>
  <c r="U55" i="11" s="1"/>
  <c r="W53" i="11"/>
  <c r="V53" i="11"/>
  <c r="O53" i="11"/>
  <c r="N53" i="11"/>
  <c r="M53" i="11"/>
  <c r="S53" i="11" s="1"/>
  <c r="L53" i="11"/>
  <c r="R53" i="11" s="1"/>
  <c r="K53" i="11"/>
  <c r="J53" i="11"/>
  <c r="I53" i="11"/>
  <c r="H53" i="11"/>
  <c r="G53" i="11"/>
  <c r="F53" i="11"/>
  <c r="C53" i="11"/>
  <c r="B53" i="11"/>
  <c r="E53" i="11" s="1"/>
  <c r="S52" i="11"/>
  <c r="R52" i="11"/>
  <c r="Q52" i="11"/>
  <c r="P52" i="11"/>
  <c r="E52" i="11"/>
  <c r="S51" i="11"/>
  <c r="R51" i="11"/>
  <c r="Q51" i="11"/>
  <c r="P51" i="11"/>
  <c r="T51" i="11" s="1"/>
  <c r="E51" i="11"/>
  <c r="U51" i="11" s="1"/>
  <c r="S50" i="11"/>
  <c r="R50" i="11"/>
  <c r="Q50" i="11"/>
  <c r="P50" i="11"/>
  <c r="E50" i="11"/>
  <c r="U50" i="11" s="1"/>
  <c r="S49" i="11"/>
  <c r="R49" i="11"/>
  <c r="Q49" i="11"/>
  <c r="P49" i="11"/>
  <c r="E49" i="11"/>
  <c r="U49" i="11" s="1"/>
  <c r="U48" i="11"/>
  <c r="S48" i="11"/>
  <c r="R48" i="11"/>
  <c r="Q48" i="11"/>
  <c r="P48" i="11"/>
  <c r="E48" i="11"/>
  <c r="T48" i="11" s="1"/>
  <c r="S47" i="11"/>
  <c r="R47" i="11"/>
  <c r="Q47" i="11"/>
  <c r="P47" i="11"/>
  <c r="E47" i="11"/>
  <c r="U47" i="11" s="1"/>
  <c r="S46" i="11"/>
  <c r="R46" i="11"/>
  <c r="Q46" i="11"/>
  <c r="P46" i="11"/>
  <c r="E46" i="11"/>
  <c r="U46" i="11" s="1"/>
  <c r="S45" i="11"/>
  <c r="R45" i="11"/>
  <c r="Q45" i="11"/>
  <c r="P45" i="11"/>
  <c r="E45" i="11"/>
  <c r="U44" i="11"/>
  <c r="S44" i="11"/>
  <c r="R44" i="11"/>
  <c r="Q44" i="11"/>
  <c r="P44" i="11"/>
  <c r="E44" i="11"/>
  <c r="T44" i="11" s="1"/>
  <c r="S43" i="11"/>
  <c r="R43" i="11"/>
  <c r="Q43" i="11"/>
  <c r="P43" i="11"/>
  <c r="E43" i="11"/>
  <c r="U43" i="11" s="1"/>
  <c r="S42" i="11"/>
  <c r="R42" i="11"/>
  <c r="Q42" i="11"/>
  <c r="P42" i="11"/>
  <c r="E42" i="11"/>
  <c r="U42" i="11" s="1"/>
  <c r="W40" i="11"/>
  <c r="V40" i="11"/>
  <c r="O40" i="11"/>
  <c r="N40" i="11"/>
  <c r="R40" i="11" s="1"/>
  <c r="M40" i="11"/>
  <c r="L40" i="11"/>
  <c r="K40" i="11"/>
  <c r="J40" i="11"/>
  <c r="I40" i="11"/>
  <c r="H40" i="11"/>
  <c r="G40" i="11"/>
  <c r="F40" i="11"/>
  <c r="C40" i="11"/>
  <c r="B40" i="11"/>
  <c r="E40" i="11" s="1"/>
  <c r="S39" i="11"/>
  <c r="R39" i="11"/>
  <c r="Q39" i="11"/>
  <c r="P39" i="11"/>
  <c r="E39" i="11"/>
  <c r="T39" i="11" s="1"/>
  <c r="S38" i="11"/>
  <c r="R38" i="11"/>
  <c r="Q38" i="11"/>
  <c r="P38" i="11"/>
  <c r="T38" i="11" s="1"/>
  <c r="E38" i="11"/>
  <c r="S37" i="11"/>
  <c r="R37" i="11"/>
  <c r="Q37" i="11"/>
  <c r="P37" i="11"/>
  <c r="E37" i="11"/>
  <c r="U37" i="11" s="1"/>
  <c r="S36" i="11"/>
  <c r="R36" i="11"/>
  <c r="Q36" i="11"/>
  <c r="P36" i="11"/>
  <c r="T36" i="11" s="1"/>
  <c r="E36" i="11"/>
  <c r="S35" i="11"/>
  <c r="R35" i="11"/>
  <c r="Q35" i="11"/>
  <c r="U35" i="11" s="1"/>
  <c r="P35" i="11"/>
  <c r="E35" i="11"/>
  <c r="W33" i="11"/>
  <c r="V33" i="11"/>
  <c r="O33" i="11"/>
  <c r="N33" i="11"/>
  <c r="M33" i="11"/>
  <c r="S33" i="11" s="1"/>
  <c r="L33" i="11"/>
  <c r="R33" i="11" s="1"/>
  <c r="K33" i="11"/>
  <c r="J33" i="11"/>
  <c r="I33" i="11"/>
  <c r="H33" i="11"/>
  <c r="G33" i="11"/>
  <c r="F33" i="11"/>
  <c r="C33" i="11"/>
  <c r="B33" i="11"/>
  <c r="S32" i="11"/>
  <c r="R32" i="11"/>
  <c r="Q32" i="11"/>
  <c r="P32" i="11"/>
  <c r="E32" i="11"/>
  <c r="U32" i="11" s="1"/>
  <c r="W30" i="11"/>
  <c r="V30" i="11"/>
  <c r="R30" i="11"/>
  <c r="O30" i="11"/>
  <c r="N30" i="11"/>
  <c r="M30" i="11"/>
  <c r="S30" i="11" s="1"/>
  <c r="L30" i="11"/>
  <c r="K30" i="11"/>
  <c r="J30" i="11"/>
  <c r="I30" i="11"/>
  <c r="Q30" i="11" s="1"/>
  <c r="H30" i="11"/>
  <c r="P30" i="11" s="1"/>
  <c r="G30" i="11"/>
  <c r="F30" i="11"/>
  <c r="E30" i="11"/>
  <c r="C30" i="11"/>
  <c r="B30" i="11"/>
  <c r="S29" i="11"/>
  <c r="R29" i="11"/>
  <c r="Q29" i="11"/>
  <c r="P29" i="11"/>
  <c r="E29" i="11"/>
  <c r="T29" i="11" s="1"/>
  <c r="S28" i="11"/>
  <c r="R28" i="11"/>
  <c r="Q28" i="11"/>
  <c r="P28" i="11"/>
  <c r="E28" i="11"/>
  <c r="U28" i="11" s="1"/>
  <c r="S27" i="11"/>
  <c r="R27" i="11"/>
  <c r="Q27" i="11"/>
  <c r="P27" i="11"/>
  <c r="E27" i="11"/>
  <c r="U27" i="11" s="1"/>
  <c r="U26" i="11"/>
  <c r="T26" i="11"/>
  <c r="S26" i="11"/>
  <c r="R26" i="11"/>
  <c r="Q26" i="11"/>
  <c r="P26" i="11"/>
  <c r="E26" i="11"/>
  <c r="W24" i="11"/>
  <c r="V24" i="11"/>
  <c r="O24" i="11"/>
  <c r="N24" i="11"/>
  <c r="M24" i="11"/>
  <c r="S24" i="11" s="1"/>
  <c r="L24" i="11"/>
  <c r="R24" i="11" s="1"/>
  <c r="K24" i="11"/>
  <c r="J24" i="11"/>
  <c r="I24" i="11"/>
  <c r="H24" i="11"/>
  <c r="P24" i="11" s="1"/>
  <c r="G24" i="11"/>
  <c r="F24" i="11"/>
  <c r="C24" i="11"/>
  <c r="B24" i="11"/>
  <c r="E24" i="11" s="1"/>
  <c r="T23" i="11"/>
  <c r="S23" i="11"/>
  <c r="R23" i="11"/>
  <c r="Q23" i="11"/>
  <c r="P23" i="11"/>
  <c r="E23" i="11"/>
  <c r="U23" i="11" s="1"/>
  <c r="S22" i="11"/>
  <c r="R22" i="11"/>
  <c r="Q22" i="11"/>
  <c r="P22" i="11"/>
  <c r="E22" i="11"/>
  <c r="U22" i="11" s="1"/>
  <c r="U21" i="11"/>
  <c r="T21" i="11"/>
  <c r="S21" i="11"/>
  <c r="R21" i="11"/>
  <c r="Q21" i="11"/>
  <c r="P21" i="11"/>
  <c r="E21" i="11"/>
  <c r="U20" i="11"/>
  <c r="T20" i="11"/>
  <c r="S20" i="11"/>
  <c r="R20" i="11"/>
  <c r="Q20" i="11"/>
  <c r="P20" i="11"/>
  <c r="E20" i="11"/>
  <c r="S19" i="11"/>
  <c r="R19" i="11"/>
  <c r="Q19" i="11"/>
  <c r="P19" i="11"/>
  <c r="E19" i="11"/>
  <c r="U19" i="11" s="1"/>
  <c r="S18" i="11"/>
  <c r="R18" i="11"/>
  <c r="Q18" i="11"/>
  <c r="P18" i="11"/>
  <c r="E18" i="11"/>
  <c r="U18" i="11" s="1"/>
  <c r="S17" i="11"/>
  <c r="R17" i="11"/>
  <c r="Q17" i="11"/>
  <c r="P17" i="11"/>
  <c r="E17" i="11"/>
  <c r="W15" i="11"/>
  <c r="V15" i="11"/>
  <c r="O15" i="11"/>
  <c r="N15" i="11"/>
  <c r="M15" i="11"/>
  <c r="S15" i="11" s="1"/>
  <c r="L15" i="11"/>
  <c r="K15" i="11"/>
  <c r="J15" i="11"/>
  <c r="I15" i="11"/>
  <c r="Q15" i="11" s="1"/>
  <c r="H15" i="11"/>
  <c r="G15" i="11"/>
  <c r="F15" i="11"/>
  <c r="C15" i="11"/>
  <c r="E15" i="11" s="1"/>
  <c r="B15" i="11"/>
  <c r="T14" i="11"/>
  <c r="S14" i="11"/>
  <c r="R14" i="11"/>
  <c r="Q14" i="11"/>
  <c r="P14" i="11"/>
  <c r="E14" i="11"/>
  <c r="U14" i="11" s="1"/>
  <c r="S13" i="11"/>
  <c r="R13" i="11"/>
  <c r="Q13" i="11"/>
  <c r="P13" i="11"/>
  <c r="E13" i="11"/>
  <c r="U13" i="11" s="1"/>
  <c r="S12" i="11"/>
  <c r="R12" i="11"/>
  <c r="Q12" i="11"/>
  <c r="P12" i="11"/>
  <c r="E12" i="11"/>
  <c r="U12" i="11" s="1"/>
  <c r="S11" i="11"/>
  <c r="R11" i="11"/>
  <c r="Q11" i="11"/>
  <c r="U11" i="11" s="1"/>
  <c r="P11" i="11"/>
  <c r="E11" i="11"/>
  <c r="T11" i="11" s="1"/>
  <c r="S10" i="11"/>
  <c r="R10" i="11"/>
  <c r="Q10" i="11"/>
  <c r="P10" i="11"/>
  <c r="T10" i="11" s="1"/>
  <c r="E10" i="11"/>
  <c r="S9" i="11"/>
  <c r="R9" i="11"/>
  <c r="Q9" i="11"/>
  <c r="P9" i="11"/>
  <c r="E9" i="11"/>
  <c r="U9" i="11" s="1"/>
  <c r="U93" i="10"/>
  <c r="T93" i="10"/>
  <c r="S93" i="10"/>
  <c r="R93" i="10"/>
  <c r="Q93" i="10"/>
  <c r="P93" i="10"/>
  <c r="E93" i="10"/>
  <c r="U92" i="10"/>
  <c r="S92" i="10"/>
  <c r="R92" i="10"/>
  <c r="Q92" i="10"/>
  <c r="P92" i="10"/>
  <c r="E92" i="10"/>
  <c r="T92" i="10" s="1"/>
  <c r="T91" i="10"/>
  <c r="S91" i="10"/>
  <c r="R91" i="10"/>
  <c r="Q91" i="10"/>
  <c r="P91" i="10"/>
  <c r="E91" i="10"/>
  <c r="U91" i="10" s="1"/>
  <c r="S90" i="10"/>
  <c r="R90" i="10"/>
  <c r="Q90" i="10"/>
  <c r="P90" i="10"/>
  <c r="E90" i="10"/>
  <c r="U90" i="10" s="1"/>
  <c r="U89" i="10"/>
  <c r="T89" i="10"/>
  <c r="S89" i="10"/>
  <c r="R89" i="10"/>
  <c r="Q89" i="10"/>
  <c r="P89" i="10"/>
  <c r="E89" i="10"/>
  <c r="U88" i="10"/>
  <c r="S88" i="10"/>
  <c r="R88" i="10"/>
  <c r="Q88" i="10"/>
  <c r="P88" i="10"/>
  <c r="E88" i="10"/>
  <c r="T88" i="10" s="1"/>
  <c r="T87" i="10"/>
  <c r="S87" i="10"/>
  <c r="R87" i="10"/>
  <c r="Q87" i="10"/>
  <c r="P87" i="10"/>
  <c r="E87" i="10"/>
  <c r="U87" i="10" s="1"/>
  <c r="S86" i="10"/>
  <c r="R86" i="10"/>
  <c r="Q86" i="10"/>
  <c r="P86" i="10"/>
  <c r="E86" i="10"/>
  <c r="U86" i="10" s="1"/>
  <c r="W72" i="10"/>
  <c r="V72" i="10"/>
  <c r="O72" i="10"/>
  <c r="N72" i="10"/>
  <c r="R72" i="10" s="1"/>
  <c r="M72" i="10"/>
  <c r="L72" i="10"/>
  <c r="K72" i="10"/>
  <c r="J72" i="10"/>
  <c r="I72" i="10"/>
  <c r="H72" i="10"/>
  <c r="G72" i="10"/>
  <c r="F72" i="10"/>
  <c r="C72" i="10"/>
  <c r="B72" i="10"/>
  <c r="W71" i="10"/>
  <c r="V71" i="10"/>
  <c r="O71" i="10"/>
  <c r="N71" i="10"/>
  <c r="M71" i="10"/>
  <c r="L71" i="10"/>
  <c r="K71" i="10"/>
  <c r="J71" i="10"/>
  <c r="I71" i="10"/>
  <c r="H71" i="10"/>
  <c r="P71" i="10" s="1"/>
  <c r="G71" i="10"/>
  <c r="F71" i="10"/>
  <c r="C71" i="10"/>
  <c r="E71" i="10" s="1"/>
  <c r="B71" i="10"/>
  <c r="W70" i="10"/>
  <c r="V70" i="10"/>
  <c r="O70" i="10"/>
  <c r="S70" i="10" s="1"/>
  <c r="N70" i="10"/>
  <c r="M70" i="10"/>
  <c r="L70" i="10"/>
  <c r="K70" i="10"/>
  <c r="J70" i="10"/>
  <c r="I70" i="10"/>
  <c r="H70" i="10"/>
  <c r="G70" i="10"/>
  <c r="F70" i="10"/>
  <c r="C70" i="10"/>
  <c r="B70" i="10"/>
  <c r="S69" i="10"/>
  <c r="R69" i="10"/>
  <c r="Q69" i="10"/>
  <c r="P69" i="10"/>
  <c r="E69" i="10"/>
  <c r="U69" i="10" s="1"/>
  <c r="W67" i="10"/>
  <c r="V67" i="10"/>
  <c r="O67" i="10"/>
  <c r="N67" i="10"/>
  <c r="R67" i="10" s="1"/>
  <c r="M67" i="10"/>
  <c r="L67" i="10"/>
  <c r="K67" i="10"/>
  <c r="J67" i="10"/>
  <c r="I67" i="10"/>
  <c r="H67" i="10"/>
  <c r="G67" i="10"/>
  <c r="F67" i="10"/>
  <c r="C67" i="10"/>
  <c r="B67" i="10"/>
  <c r="W66" i="10"/>
  <c r="V66" i="10"/>
  <c r="O66" i="10"/>
  <c r="N66" i="10"/>
  <c r="M66" i="10"/>
  <c r="S66" i="10" s="1"/>
  <c r="L66" i="10"/>
  <c r="R66" i="10" s="1"/>
  <c r="K66" i="10"/>
  <c r="J66" i="10"/>
  <c r="I66" i="10"/>
  <c r="H66" i="10"/>
  <c r="P66" i="10" s="1"/>
  <c r="G66" i="10"/>
  <c r="F66" i="10"/>
  <c r="C66" i="10"/>
  <c r="B66" i="10"/>
  <c r="E66" i="10" s="1"/>
  <c r="S65" i="10"/>
  <c r="R65" i="10"/>
  <c r="Q65" i="10"/>
  <c r="P65" i="10"/>
  <c r="E65" i="10"/>
  <c r="U65" i="10" s="1"/>
  <c r="S64" i="10"/>
  <c r="R64" i="10"/>
  <c r="Q64" i="10"/>
  <c r="P64" i="10"/>
  <c r="E64" i="10"/>
  <c r="U63" i="10"/>
  <c r="T63" i="10"/>
  <c r="S63" i="10"/>
  <c r="R63" i="10"/>
  <c r="Q63" i="10"/>
  <c r="P63" i="10"/>
  <c r="E63" i="10"/>
  <c r="S62" i="10"/>
  <c r="R62" i="10"/>
  <c r="Q62" i="10"/>
  <c r="P62" i="10"/>
  <c r="E62" i="10"/>
  <c r="U62" i="10" s="1"/>
  <c r="S61" i="10"/>
  <c r="R61" i="10"/>
  <c r="Q61" i="10"/>
  <c r="P61" i="10"/>
  <c r="E61" i="10"/>
  <c r="U61" i="10" s="1"/>
  <c r="V59" i="10"/>
  <c r="O59" i="10"/>
  <c r="N59" i="10"/>
  <c r="M59" i="10"/>
  <c r="S59" i="10" s="1"/>
  <c r="L59" i="10"/>
  <c r="R59" i="10" s="1"/>
  <c r="K59" i="10"/>
  <c r="J59" i="10"/>
  <c r="I59" i="10"/>
  <c r="H59" i="10"/>
  <c r="G59" i="10"/>
  <c r="F59" i="10"/>
  <c r="C59" i="10"/>
  <c r="E59" i="10" s="1"/>
  <c r="B59" i="10"/>
  <c r="S58" i="10"/>
  <c r="R58" i="10"/>
  <c r="Q58" i="10"/>
  <c r="P58" i="10"/>
  <c r="E58" i="10"/>
  <c r="U58" i="10" s="1"/>
  <c r="S57" i="10"/>
  <c r="R57" i="10"/>
  <c r="Q57" i="10"/>
  <c r="P57" i="10"/>
  <c r="E57" i="10"/>
  <c r="U57" i="10" s="1"/>
  <c r="U56" i="10"/>
  <c r="S56" i="10"/>
  <c r="R56" i="10"/>
  <c r="Q56" i="10"/>
  <c r="P56" i="10"/>
  <c r="E56" i="10"/>
  <c r="T56" i="10" s="1"/>
  <c r="U55" i="10"/>
  <c r="S55" i="10"/>
  <c r="R55" i="10"/>
  <c r="Q55" i="10"/>
  <c r="P55" i="10"/>
  <c r="E55" i="10"/>
  <c r="T55" i="10" s="1"/>
  <c r="W53" i="10"/>
  <c r="V53" i="10"/>
  <c r="O53" i="10"/>
  <c r="N53" i="10"/>
  <c r="M53" i="10"/>
  <c r="S53" i="10" s="1"/>
  <c r="L53" i="10"/>
  <c r="R53" i="10" s="1"/>
  <c r="K53" i="10"/>
  <c r="J53" i="10"/>
  <c r="I53" i="10"/>
  <c r="H53" i="10"/>
  <c r="G53" i="10"/>
  <c r="F53" i="10"/>
  <c r="C53" i="10"/>
  <c r="B53" i="10"/>
  <c r="S52" i="10"/>
  <c r="R52" i="10"/>
  <c r="Q52" i="10"/>
  <c r="P52" i="10"/>
  <c r="E52" i="10"/>
  <c r="U52" i="10" s="1"/>
  <c r="S51" i="10"/>
  <c r="R51" i="10"/>
  <c r="Q51" i="10"/>
  <c r="P51" i="10"/>
  <c r="E51" i="10"/>
  <c r="U50" i="10"/>
  <c r="T50" i="10"/>
  <c r="S50" i="10"/>
  <c r="R50" i="10"/>
  <c r="Q50" i="10"/>
  <c r="P50" i="10"/>
  <c r="E50" i="10"/>
  <c r="S49" i="10"/>
  <c r="R49" i="10"/>
  <c r="Q49" i="10"/>
  <c r="P49" i="10"/>
  <c r="E49" i="10"/>
  <c r="U49" i="10" s="1"/>
  <c r="S48" i="10"/>
  <c r="R48" i="10"/>
  <c r="Q48" i="10"/>
  <c r="P48" i="10"/>
  <c r="E48" i="10"/>
  <c r="U48" i="10" s="1"/>
  <c r="S47" i="10"/>
  <c r="R47" i="10"/>
  <c r="Q47" i="10"/>
  <c r="P47" i="10"/>
  <c r="E47" i="10"/>
  <c r="U46" i="10"/>
  <c r="T46" i="10"/>
  <c r="S46" i="10"/>
  <c r="R46" i="10"/>
  <c r="Q46" i="10"/>
  <c r="P46" i="10"/>
  <c r="E46" i="10"/>
  <c r="S45" i="10"/>
  <c r="R45" i="10"/>
  <c r="Q45" i="10"/>
  <c r="P45" i="10"/>
  <c r="E45" i="10"/>
  <c r="U45" i="10" s="1"/>
  <c r="S44" i="10"/>
  <c r="R44" i="10"/>
  <c r="Q44" i="10"/>
  <c r="P44" i="10"/>
  <c r="T44" i="10" s="1"/>
  <c r="E44" i="10"/>
  <c r="U44" i="10" s="1"/>
  <c r="U43" i="10"/>
  <c r="S43" i="10"/>
  <c r="R43" i="10"/>
  <c r="Q43" i="10"/>
  <c r="P43" i="10"/>
  <c r="E43" i="10"/>
  <c r="T43" i="10" s="1"/>
  <c r="U42" i="10"/>
  <c r="T42" i="10"/>
  <c r="S42" i="10"/>
  <c r="R42" i="10"/>
  <c r="Q42" i="10"/>
  <c r="P42" i="10"/>
  <c r="E42" i="10"/>
  <c r="W40" i="10"/>
  <c r="V40" i="10"/>
  <c r="O40" i="10"/>
  <c r="S40" i="10" s="1"/>
  <c r="N40" i="10"/>
  <c r="M40" i="10"/>
  <c r="L40" i="10"/>
  <c r="K40" i="10"/>
  <c r="J40" i="10"/>
  <c r="I40" i="10"/>
  <c r="H40" i="10"/>
  <c r="P40" i="10" s="1"/>
  <c r="G40" i="10"/>
  <c r="F40" i="10"/>
  <c r="C40" i="10"/>
  <c r="B40" i="10"/>
  <c r="E40" i="10" s="1"/>
  <c r="S39" i="10"/>
  <c r="R39" i="10"/>
  <c r="Q39" i="10"/>
  <c r="P39" i="10"/>
  <c r="E39" i="10"/>
  <c r="U39" i="10" s="1"/>
  <c r="S38" i="10"/>
  <c r="R38" i="10"/>
  <c r="Q38" i="10"/>
  <c r="U38" i="10" s="1"/>
  <c r="P38" i="10"/>
  <c r="E38" i="10"/>
  <c r="U37" i="10"/>
  <c r="T37" i="10"/>
  <c r="S37" i="10"/>
  <c r="R37" i="10"/>
  <c r="Q37" i="10"/>
  <c r="P37" i="10"/>
  <c r="E37" i="10"/>
  <c r="S36" i="10"/>
  <c r="R36" i="10"/>
  <c r="Q36" i="10"/>
  <c r="P36" i="10"/>
  <c r="E36" i="10"/>
  <c r="S35" i="10"/>
  <c r="R35" i="10"/>
  <c r="Q35" i="10"/>
  <c r="P35" i="10"/>
  <c r="E35" i="10"/>
  <c r="U35" i="10" s="1"/>
  <c r="W33" i="10"/>
  <c r="V33" i="10"/>
  <c r="O33" i="10"/>
  <c r="N33" i="10"/>
  <c r="R33" i="10" s="1"/>
  <c r="M33" i="10"/>
  <c r="S33" i="10" s="1"/>
  <c r="L33" i="10"/>
  <c r="K33" i="10"/>
  <c r="J33" i="10"/>
  <c r="I33" i="10"/>
  <c r="Q33" i="10" s="1"/>
  <c r="H33" i="10"/>
  <c r="G33" i="10"/>
  <c r="F33" i="10"/>
  <c r="C33" i="10"/>
  <c r="E33" i="10" s="1"/>
  <c r="B33" i="10"/>
  <c r="S32" i="10"/>
  <c r="R32" i="10"/>
  <c r="Q32" i="10"/>
  <c r="U32" i="10" s="1"/>
  <c r="P32" i="10"/>
  <c r="E32" i="10"/>
  <c r="W30" i="10"/>
  <c r="V30" i="10"/>
  <c r="O30" i="10"/>
  <c r="N30" i="10"/>
  <c r="M30" i="10"/>
  <c r="S30" i="10" s="1"/>
  <c r="L30" i="10"/>
  <c r="R30" i="10" s="1"/>
  <c r="K30" i="10"/>
  <c r="J30" i="10"/>
  <c r="I30" i="10"/>
  <c r="H30" i="10"/>
  <c r="G30" i="10"/>
  <c r="F30" i="10"/>
  <c r="C30" i="10"/>
  <c r="B30" i="10"/>
  <c r="S29" i="10"/>
  <c r="R29" i="10"/>
  <c r="Q29" i="10"/>
  <c r="P29" i="10"/>
  <c r="E29" i="10"/>
  <c r="U29" i="10" s="1"/>
  <c r="U28" i="10"/>
  <c r="S28" i="10"/>
  <c r="R28" i="10"/>
  <c r="Q28" i="10"/>
  <c r="P28" i="10"/>
  <c r="E28" i="10"/>
  <c r="T28" i="10" s="1"/>
  <c r="U27" i="10"/>
  <c r="T27" i="10"/>
  <c r="S27" i="10"/>
  <c r="R27" i="10"/>
  <c r="Q27" i="10"/>
  <c r="P27" i="10"/>
  <c r="E27" i="10"/>
  <c r="S26" i="10"/>
  <c r="R26" i="10"/>
  <c r="Q26" i="10"/>
  <c r="P26" i="10"/>
  <c r="E26" i="10"/>
  <c r="U26" i="10" s="1"/>
  <c r="W24" i="10"/>
  <c r="V24" i="10"/>
  <c r="O24" i="10"/>
  <c r="N24" i="10"/>
  <c r="M24" i="10"/>
  <c r="S24" i="10" s="1"/>
  <c r="L24" i="10"/>
  <c r="R24" i="10" s="1"/>
  <c r="K24" i="10"/>
  <c r="J24" i="10"/>
  <c r="I24" i="10"/>
  <c r="H24" i="10"/>
  <c r="G24" i="10"/>
  <c r="F24" i="10"/>
  <c r="C24" i="10"/>
  <c r="B24" i="10"/>
  <c r="S23" i="10"/>
  <c r="R23" i="10"/>
  <c r="Q23" i="10"/>
  <c r="P23" i="10"/>
  <c r="E23" i="10"/>
  <c r="T23" i="10" s="1"/>
  <c r="S22" i="10"/>
  <c r="R22" i="10"/>
  <c r="Q22" i="10"/>
  <c r="P22" i="10"/>
  <c r="E22" i="10"/>
  <c r="S21" i="10"/>
  <c r="R21" i="10"/>
  <c r="Q21" i="10"/>
  <c r="P21" i="10"/>
  <c r="E21" i="10"/>
  <c r="U21" i="10" s="1"/>
  <c r="T20" i="10"/>
  <c r="S20" i="10"/>
  <c r="R20" i="10"/>
  <c r="Q20" i="10"/>
  <c r="P20" i="10"/>
  <c r="E20" i="10"/>
  <c r="U20" i="10" s="1"/>
  <c r="S19" i="10"/>
  <c r="R19" i="10"/>
  <c r="Q19" i="10"/>
  <c r="P19" i="10"/>
  <c r="E19" i="10"/>
  <c r="T19" i="10" s="1"/>
  <c r="S18" i="10"/>
  <c r="R18" i="10"/>
  <c r="Q18" i="10"/>
  <c r="P18" i="10"/>
  <c r="E18" i="10"/>
  <c r="S17" i="10"/>
  <c r="R17" i="10"/>
  <c r="Q17" i="10"/>
  <c r="P17" i="10"/>
  <c r="E17" i="10"/>
  <c r="U17" i="10" s="1"/>
  <c r="W15" i="10"/>
  <c r="V15" i="10"/>
  <c r="O15" i="10"/>
  <c r="S15" i="10" s="1"/>
  <c r="N15" i="10"/>
  <c r="R15" i="10" s="1"/>
  <c r="M15" i="10"/>
  <c r="L15" i="10"/>
  <c r="K15" i="10"/>
  <c r="J15" i="10"/>
  <c r="I15" i="10"/>
  <c r="H15" i="10"/>
  <c r="G15" i="10"/>
  <c r="F15" i="10"/>
  <c r="C15" i="10"/>
  <c r="B15" i="10"/>
  <c r="S14" i="10"/>
  <c r="R14" i="10"/>
  <c r="Q14" i="10"/>
  <c r="P14" i="10"/>
  <c r="E14" i="10"/>
  <c r="T14" i="10" s="1"/>
  <c r="S13" i="10"/>
  <c r="R13" i="10"/>
  <c r="Q13" i="10"/>
  <c r="P13" i="10"/>
  <c r="E13" i="10"/>
  <c r="S12" i="10"/>
  <c r="R12" i="10"/>
  <c r="Q12" i="10"/>
  <c r="P12" i="10"/>
  <c r="E12" i="10"/>
  <c r="U12" i="10" s="1"/>
  <c r="S11" i="10"/>
  <c r="R11" i="10"/>
  <c r="Q11" i="10"/>
  <c r="P11" i="10"/>
  <c r="E11" i="10"/>
  <c r="T11" i="10" s="1"/>
  <c r="S10" i="10"/>
  <c r="R10" i="10"/>
  <c r="Q10" i="10"/>
  <c r="U10" i="10" s="1"/>
  <c r="P10" i="10"/>
  <c r="E10" i="10"/>
  <c r="U9" i="10"/>
  <c r="T9" i="10"/>
  <c r="S9" i="10"/>
  <c r="R9" i="10"/>
  <c r="Q9" i="10"/>
  <c r="P9" i="10"/>
  <c r="E9" i="10"/>
  <c r="S93" i="9"/>
  <c r="R93" i="9"/>
  <c r="Q93" i="9"/>
  <c r="P93" i="9"/>
  <c r="E93" i="9"/>
  <c r="U93" i="9" s="1"/>
  <c r="S92" i="9"/>
  <c r="R92" i="9"/>
  <c r="Q92" i="9"/>
  <c r="P92" i="9"/>
  <c r="E92" i="9"/>
  <c r="T92" i="9" s="1"/>
  <c r="U91" i="9"/>
  <c r="S91" i="9"/>
  <c r="R91" i="9"/>
  <c r="Q91" i="9"/>
  <c r="P91" i="9"/>
  <c r="E91" i="9"/>
  <c r="T91" i="9" s="1"/>
  <c r="T90" i="9"/>
  <c r="S90" i="9"/>
  <c r="R90" i="9"/>
  <c r="Q90" i="9"/>
  <c r="P90" i="9"/>
  <c r="E90" i="9"/>
  <c r="U90" i="9" s="1"/>
  <c r="S89" i="9"/>
  <c r="R89" i="9"/>
  <c r="Q89" i="9"/>
  <c r="P89" i="9"/>
  <c r="E89" i="9"/>
  <c r="U89" i="9" s="1"/>
  <c r="S88" i="9"/>
  <c r="R88" i="9"/>
  <c r="Q88" i="9"/>
  <c r="P88" i="9"/>
  <c r="E88" i="9"/>
  <c r="T88" i="9" s="1"/>
  <c r="U87" i="9"/>
  <c r="S87" i="9"/>
  <c r="R87" i="9"/>
  <c r="Q87" i="9"/>
  <c r="P87" i="9"/>
  <c r="E87" i="9"/>
  <c r="T87" i="9" s="1"/>
  <c r="S86" i="9"/>
  <c r="R86" i="9"/>
  <c r="Q86" i="9"/>
  <c r="P86" i="9"/>
  <c r="E86" i="9"/>
  <c r="U86" i="9" s="1"/>
  <c r="W72" i="9"/>
  <c r="V72" i="9"/>
  <c r="O72" i="9"/>
  <c r="N72" i="9"/>
  <c r="M72" i="9"/>
  <c r="S72" i="9" s="1"/>
  <c r="L72" i="9"/>
  <c r="K72" i="9"/>
  <c r="J72" i="9"/>
  <c r="I72" i="9"/>
  <c r="H72" i="9"/>
  <c r="G72" i="9"/>
  <c r="F72" i="9"/>
  <c r="C72" i="9"/>
  <c r="B72" i="9"/>
  <c r="W71" i="9"/>
  <c r="V71" i="9"/>
  <c r="O71" i="9"/>
  <c r="N71" i="9"/>
  <c r="M71" i="9"/>
  <c r="S71" i="9" s="1"/>
  <c r="L71" i="9"/>
  <c r="K71" i="9"/>
  <c r="J71" i="9"/>
  <c r="I71" i="9"/>
  <c r="H71" i="9"/>
  <c r="G71" i="9"/>
  <c r="F71" i="9"/>
  <c r="C71" i="9"/>
  <c r="B71" i="9"/>
  <c r="W70" i="9"/>
  <c r="V70" i="9"/>
  <c r="O70" i="9"/>
  <c r="N70" i="9"/>
  <c r="R70" i="9" s="1"/>
  <c r="M70" i="9"/>
  <c r="S70" i="9" s="1"/>
  <c r="L70" i="9"/>
  <c r="K70" i="9"/>
  <c r="J70" i="9"/>
  <c r="I70" i="9"/>
  <c r="H70" i="9"/>
  <c r="G70" i="9"/>
  <c r="F70" i="9"/>
  <c r="C70" i="9"/>
  <c r="B70" i="9"/>
  <c r="E70" i="9" s="1"/>
  <c r="S69" i="9"/>
  <c r="R69" i="9"/>
  <c r="Q69" i="9"/>
  <c r="P69" i="9"/>
  <c r="E69" i="9"/>
  <c r="W67" i="9"/>
  <c r="V67" i="9"/>
  <c r="S67" i="9"/>
  <c r="O67" i="9"/>
  <c r="N67" i="9"/>
  <c r="M67" i="9"/>
  <c r="L67" i="9"/>
  <c r="K67" i="9"/>
  <c r="J67" i="9"/>
  <c r="I67" i="9"/>
  <c r="H67" i="9"/>
  <c r="P67" i="9" s="1"/>
  <c r="G67" i="9"/>
  <c r="F67" i="9"/>
  <c r="C67" i="9"/>
  <c r="B67" i="9"/>
  <c r="E67" i="9" s="1"/>
  <c r="W66" i="9"/>
  <c r="V66" i="9"/>
  <c r="R66" i="9"/>
  <c r="O66" i="9"/>
  <c r="N66" i="9"/>
  <c r="M66" i="9"/>
  <c r="S66" i="9" s="1"/>
  <c r="L66" i="9"/>
  <c r="K66" i="9"/>
  <c r="J66" i="9"/>
  <c r="I66" i="9"/>
  <c r="H66" i="9"/>
  <c r="P66" i="9" s="1"/>
  <c r="G66" i="9"/>
  <c r="F66" i="9"/>
  <c r="C66" i="9"/>
  <c r="B66" i="9"/>
  <c r="E66" i="9" s="1"/>
  <c r="S65" i="9"/>
  <c r="R65" i="9"/>
  <c r="Q65" i="9"/>
  <c r="P65" i="9"/>
  <c r="E65" i="9"/>
  <c r="T65" i="9" s="1"/>
  <c r="S64" i="9"/>
  <c r="R64" i="9"/>
  <c r="Q64" i="9"/>
  <c r="P64" i="9"/>
  <c r="E64" i="9"/>
  <c r="U64" i="9" s="1"/>
  <c r="S63" i="9"/>
  <c r="R63" i="9"/>
  <c r="Q63" i="9"/>
  <c r="P63" i="9"/>
  <c r="E63" i="9"/>
  <c r="S62" i="9"/>
  <c r="R62" i="9"/>
  <c r="Q62" i="9"/>
  <c r="P62" i="9"/>
  <c r="E62" i="9"/>
  <c r="T62" i="9" s="1"/>
  <c r="S61" i="9"/>
  <c r="R61" i="9"/>
  <c r="Q61" i="9"/>
  <c r="P61" i="9"/>
  <c r="E61" i="9"/>
  <c r="T61" i="9" s="1"/>
  <c r="V59" i="9"/>
  <c r="O59" i="9"/>
  <c r="N59" i="9"/>
  <c r="M59" i="9"/>
  <c r="S59" i="9" s="1"/>
  <c r="L59" i="9"/>
  <c r="R59" i="9" s="1"/>
  <c r="K59" i="9"/>
  <c r="J59" i="9"/>
  <c r="I59" i="9"/>
  <c r="H59" i="9"/>
  <c r="G59" i="9"/>
  <c r="F59" i="9"/>
  <c r="C59" i="9"/>
  <c r="B59" i="9"/>
  <c r="S58" i="9"/>
  <c r="R58" i="9"/>
  <c r="Q58" i="9"/>
  <c r="P58" i="9"/>
  <c r="E58" i="9"/>
  <c r="T58" i="9" s="1"/>
  <c r="S57" i="9"/>
  <c r="R57" i="9"/>
  <c r="Q57" i="9"/>
  <c r="P57" i="9"/>
  <c r="E57" i="9"/>
  <c r="T57" i="9" s="1"/>
  <c r="S56" i="9"/>
  <c r="R56" i="9"/>
  <c r="Q56" i="9"/>
  <c r="P56" i="9"/>
  <c r="E56" i="9"/>
  <c r="S55" i="9"/>
  <c r="R55" i="9"/>
  <c r="Q55" i="9"/>
  <c r="P55" i="9"/>
  <c r="E55" i="9"/>
  <c r="U55" i="9" s="1"/>
  <c r="W53" i="9"/>
  <c r="V53" i="9"/>
  <c r="O53" i="9"/>
  <c r="N53" i="9"/>
  <c r="M53" i="9"/>
  <c r="S53" i="9" s="1"/>
  <c r="L53" i="9"/>
  <c r="R53" i="9" s="1"/>
  <c r="K53" i="9"/>
  <c r="J53" i="9"/>
  <c r="I53" i="9"/>
  <c r="H53" i="9"/>
  <c r="G53" i="9"/>
  <c r="F53" i="9"/>
  <c r="C53" i="9"/>
  <c r="B53" i="9"/>
  <c r="S52" i="9"/>
  <c r="R52" i="9"/>
  <c r="Q52" i="9"/>
  <c r="P52" i="9"/>
  <c r="E52" i="9"/>
  <c r="T52" i="9" s="1"/>
  <c r="U51" i="9"/>
  <c r="T51" i="9"/>
  <c r="S51" i="9"/>
  <c r="R51" i="9"/>
  <c r="Q51" i="9"/>
  <c r="P51" i="9"/>
  <c r="E51" i="9"/>
  <c r="T50" i="9"/>
  <c r="S50" i="9"/>
  <c r="R50" i="9"/>
  <c r="Q50" i="9"/>
  <c r="P50" i="9"/>
  <c r="E50" i="9"/>
  <c r="U50" i="9" s="1"/>
  <c r="T49" i="9"/>
  <c r="S49" i="9"/>
  <c r="R49" i="9"/>
  <c r="Q49" i="9"/>
  <c r="P49" i="9"/>
  <c r="E49" i="9"/>
  <c r="U49" i="9" s="1"/>
  <c r="S48" i="9"/>
  <c r="R48" i="9"/>
  <c r="Q48" i="9"/>
  <c r="P48" i="9"/>
  <c r="E48" i="9"/>
  <c r="T48" i="9" s="1"/>
  <c r="S47" i="9"/>
  <c r="R47" i="9"/>
  <c r="Q47" i="9"/>
  <c r="P47" i="9"/>
  <c r="E47" i="9"/>
  <c r="U46" i="9"/>
  <c r="T46" i="9"/>
  <c r="S46" i="9"/>
  <c r="R46" i="9"/>
  <c r="Q46" i="9"/>
  <c r="P46" i="9"/>
  <c r="E46" i="9"/>
  <c r="T45" i="9"/>
  <c r="S45" i="9"/>
  <c r="R45" i="9"/>
  <c r="Q45" i="9"/>
  <c r="P45" i="9"/>
  <c r="E45" i="9"/>
  <c r="U45" i="9" s="1"/>
  <c r="S44" i="9"/>
  <c r="R44" i="9"/>
  <c r="Q44" i="9"/>
  <c r="U44" i="9" s="1"/>
  <c r="P44" i="9"/>
  <c r="E44" i="9"/>
  <c r="T44" i="9" s="1"/>
  <c r="S43" i="9"/>
  <c r="R43" i="9"/>
  <c r="Q43" i="9"/>
  <c r="P43" i="9"/>
  <c r="E43" i="9"/>
  <c r="U43" i="9" s="1"/>
  <c r="T42" i="9"/>
  <c r="S42" i="9"/>
  <c r="R42" i="9"/>
  <c r="Q42" i="9"/>
  <c r="P42" i="9"/>
  <c r="E42" i="9"/>
  <c r="U42" i="9" s="1"/>
  <c r="W40" i="9"/>
  <c r="V40" i="9"/>
  <c r="S40" i="9"/>
  <c r="O40" i="9"/>
  <c r="N40" i="9"/>
  <c r="M40" i="9"/>
  <c r="L40" i="9"/>
  <c r="K40" i="9"/>
  <c r="J40" i="9"/>
  <c r="I40" i="9"/>
  <c r="Q40" i="9" s="1"/>
  <c r="H40" i="9"/>
  <c r="G40" i="9"/>
  <c r="F40" i="9"/>
  <c r="C40" i="9"/>
  <c r="B40" i="9"/>
  <c r="S39" i="9"/>
  <c r="R39" i="9"/>
  <c r="Q39" i="9"/>
  <c r="P39" i="9"/>
  <c r="E39" i="9"/>
  <c r="T39" i="9" s="1"/>
  <c r="S38" i="9"/>
  <c r="R38" i="9"/>
  <c r="Q38" i="9"/>
  <c r="P38" i="9"/>
  <c r="E38" i="9"/>
  <c r="U38" i="9" s="1"/>
  <c r="S37" i="9"/>
  <c r="R37" i="9"/>
  <c r="Q37" i="9"/>
  <c r="P37" i="9"/>
  <c r="E37" i="9"/>
  <c r="U37" i="9" s="1"/>
  <c r="S36" i="9"/>
  <c r="R36" i="9"/>
  <c r="Q36" i="9"/>
  <c r="P36" i="9"/>
  <c r="E36" i="9"/>
  <c r="U36" i="9" s="1"/>
  <c r="S35" i="9"/>
  <c r="R35" i="9"/>
  <c r="Q35" i="9"/>
  <c r="U35" i="9" s="1"/>
  <c r="P35" i="9"/>
  <c r="E35" i="9"/>
  <c r="W33" i="9"/>
  <c r="V33" i="9"/>
  <c r="O33" i="9"/>
  <c r="N33" i="9"/>
  <c r="M33" i="9"/>
  <c r="S33" i="9" s="1"/>
  <c r="L33" i="9"/>
  <c r="K33" i="9"/>
  <c r="J33" i="9"/>
  <c r="I33" i="9"/>
  <c r="H33" i="9"/>
  <c r="G33" i="9"/>
  <c r="F33" i="9"/>
  <c r="E33" i="9"/>
  <c r="C33" i="9"/>
  <c r="B33" i="9"/>
  <c r="S32" i="9"/>
  <c r="R32" i="9"/>
  <c r="Q32" i="9"/>
  <c r="U32" i="9" s="1"/>
  <c r="P32" i="9"/>
  <c r="T32" i="9" s="1"/>
  <c r="E32" i="9"/>
  <c r="W30" i="9"/>
  <c r="V30" i="9"/>
  <c r="S30" i="9"/>
  <c r="O30" i="9"/>
  <c r="N30" i="9"/>
  <c r="M30" i="9"/>
  <c r="L30" i="9"/>
  <c r="R30" i="9" s="1"/>
  <c r="K30" i="9"/>
  <c r="J30" i="9"/>
  <c r="I30" i="9"/>
  <c r="H30" i="9"/>
  <c r="G30" i="9"/>
  <c r="F30" i="9"/>
  <c r="C30" i="9"/>
  <c r="B30" i="9"/>
  <c r="E30" i="9" s="1"/>
  <c r="S29" i="9"/>
  <c r="R29" i="9"/>
  <c r="Q29" i="9"/>
  <c r="P29" i="9"/>
  <c r="E29" i="9"/>
  <c r="T29" i="9" s="1"/>
  <c r="S28" i="9"/>
  <c r="R28" i="9"/>
  <c r="Q28" i="9"/>
  <c r="P28" i="9"/>
  <c r="E28" i="9"/>
  <c r="U28" i="9" s="1"/>
  <c r="S27" i="9"/>
  <c r="R27" i="9"/>
  <c r="Q27" i="9"/>
  <c r="P27" i="9"/>
  <c r="E27" i="9"/>
  <c r="U27" i="9" s="1"/>
  <c r="U26" i="9"/>
  <c r="T26" i="9"/>
  <c r="S26" i="9"/>
  <c r="R26" i="9"/>
  <c r="Q26" i="9"/>
  <c r="P26" i="9"/>
  <c r="E26" i="9"/>
  <c r="W24" i="9"/>
  <c r="V24" i="9"/>
  <c r="O24" i="9"/>
  <c r="N24" i="9"/>
  <c r="M24" i="9"/>
  <c r="S24" i="9" s="1"/>
  <c r="L24" i="9"/>
  <c r="R24" i="9" s="1"/>
  <c r="K24" i="9"/>
  <c r="J24" i="9"/>
  <c r="I24" i="9"/>
  <c r="H24" i="9"/>
  <c r="P24" i="9" s="1"/>
  <c r="G24" i="9"/>
  <c r="F24" i="9"/>
  <c r="C24" i="9"/>
  <c r="B24" i="9"/>
  <c r="E24" i="9" s="1"/>
  <c r="T23" i="9"/>
  <c r="S23" i="9"/>
  <c r="R23" i="9"/>
  <c r="Q23" i="9"/>
  <c r="P23" i="9"/>
  <c r="E23" i="9"/>
  <c r="U23" i="9" s="1"/>
  <c r="S22" i="9"/>
  <c r="R22" i="9"/>
  <c r="Q22" i="9"/>
  <c r="P22" i="9"/>
  <c r="E22" i="9"/>
  <c r="U22" i="9" s="1"/>
  <c r="U21" i="9"/>
  <c r="T21" i="9"/>
  <c r="S21" i="9"/>
  <c r="R21" i="9"/>
  <c r="Q21" i="9"/>
  <c r="P21" i="9"/>
  <c r="E21" i="9"/>
  <c r="U20" i="9"/>
  <c r="T20" i="9"/>
  <c r="S20" i="9"/>
  <c r="R20" i="9"/>
  <c r="Q20" i="9"/>
  <c r="P20" i="9"/>
  <c r="E20" i="9"/>
  <c r="S19" i="9"/>
  <c r="R19" i="9"/>
  <c r="Q19" i="9"/>
  <c r="P19" i="9"/>
  <c r="E19" i="9"/>
  <c r="U19" i="9" s="1"/>
  <c r="S18" i="9"/>
  <c r="R18" i="9"/>
  <c r="Q18" i="9"/>
  <c r="P18" i="9"/>
  <c r="E18" i="9"/>
  <c r="U18" i="9" s="1"/>
  <c r="S17" i="9"/>
  <c r="R17" i="9"/>
  <c r="Q17" i="9"/>
  <c r="P17" i="9"/>
  <c r="E17" i="9"/>
  <c r="W15" i="9"/>
  <c r="V15" i="9"/>
  <c r="O15" i="9"/>
  <c r="N15" i="9"/>
  <c r="M15" i="9"/>
  <c r="S15" i="9" s="1"/>
  <c r="L15" i="9"/>
  <c r="R15" i="9" s="1"/>
  <c r="K15" i="9"/>
  <c r="J15" i="9"/>
  <c r="I15" i="9"/>
  <c r="Q15" i="9" s="1"/>
  <c r="H15" i="9"/>
  <c r="G15" i="9"/>
  <c r="F15" i="9"/>
  <c r="C15" i="9"/>
  <c r="E15" i="9" s="1"/>
  <c r="B15" i="9"/>
  <c r="T14" i="9"/>
  <c r="S14" i="9"/>
  <c r="R14" i="9"/>
  <c r="Q14" i="9"/>
  <c r="P14" i="9"/>
  <c r="E14" i="9"/>
  <c r="U14" i="9" s="1"/>
  <c r="S13" i="9"/>
  <c r="R13" i="9"/>
  <c r="Q13" i="9"/>
  <c r="P13" i="9"/>
  <c r="E13" i="9"/>
  <c r="U13" i="9" s="1"/>
  <c r="S12" i="9"/>
  <c r="R12" i="9"/>
  <c r="Q12" i="9"/>
  <c r="P12" i="9"/>
  <c r="E12" i="9"/>
  <c r="U12" i="9" s="1"/>
  <c r="S11" i="9"/>
  <c r="R11" i="9"/>
  <c r="Q11" i="9"/>
  <c r="P11" i="9"/>
  <c r="E11" i="9"/>
  <c r="T11" i="9" s="1"/>
  <c r="S10" i="9"/>
  <c r="R10" i="9"/>
  <c r="Q10" i="9"/>
  <c r="P10" i="9"/>
  <c r="T10" i="9" s="1"/>
  <c r="E10" i="9"/>
  <c r="U10" i="9" s="1"/>
  <c r="S9" i="9"/>
  <c r="R9" i="9"/>
  <c r="Q9" i="9"/>
  <c r="P9" i="9"/>
  <c r="E9" i="9"/>
  <c r="S93" i="8"/>
  <c r="R93" i="8"/>
  <c r="Q93" i="8"/>
  <c r="P93" i="8"/>
  <c r="E93" i="8"/>
  <c r="U92" i="8"/>
  <c r="T92" i="8"/>
  <c r="S92" i="8"/>
  <c r="R92" i="8"/>
  <c r="Q92" i="8"/>
  <c r="P92" i="8"/>
  <c r="E92" i="8"/>
  <c r="T91" i="8"/>
  <c r="S91" i="8"/>
  <c r="R91" i="8"/>
  <c r="Q91" i="8"/>
  <c r="P91" i="8"/>
  <c r="E91" i="8"/>
  <c r="U91" i="8" s="1"/>
  <c r="S90" i="8"/>
  <c r="R90" i="8"/>
  <c r="Q90" i="8"/>
  <c r="P90" i="8"/>
  <c r="E90" i="8"/>
  <c r="U90" i="8" s="1"/>
  <c r="S89" i="8"/>
  <c r="R89" i="8"/>
  <c r="Q89" i="8"/>
  <c r="P89" i="8"/>
  <c r="E89" i="8"/>
  <c r="U88" i="8"/>
  <c r="T88" i="8"/>
  <c r="S88" i="8"/>
  <c r="R88" i="8"/>
  <c r="Q88" i="8"/>
  <c r="P88" i="8"/>
  <c r="E88" i="8"/>
  <c r="T87" i="8"/>
  <c r="S87" i="8"/>
  <c r="R87" i="8"/>
  <c r="Q87" i="8"/>
  <c r="P87" i="8"/>
  <c r="E87" i="8"/>
  <c r="U87" i="8" s="1"/>
  <c r="S86" i="8"/>
  <c r="R86" i="8"/>
  <c r="Q86" i="8"/>
  <c r="P86" i="8"/>
  <c r="E86" i="8"/>
  <c r="U86" i="8" s="1"/>
  <c r="W72" i="8"/>
  <c r="V72" i="8"/>
  <c r="O72" i="8"/>
  <c r="N72" i="8"/>
  <c r="M72" i="8"/>
  <c r="S72" i="8" s="1"/>
  <c r="L72" i="8"/>
  <c r="K72" i="8"/>
  <c r="J72" i="8"/>
  <c r="I72" i="8"/>
  <c r="H72" i="8"/>
  <c r="G72" i="8"/>
  <c r="F72" i="8"/>
  <c r="C72" i="8"/>
  <c r="B72" i="8"/>
  <c r="W71" i="8"/>
  <c r="V71" i="8"/>
  <c r="O71" i="8"/>
  <c r="N71" i="8"/>
  <c r="M71" i="8"/>
  <c r="S71" i="8" s="1"/>
  <c r="L71" i="8"/>
  <c r="R71" i="8" s="1"/>
  <c r="K71" i="8"/>
  <c r="J71" i="8"/>
  <c r="I71" i="8"/>
  <c r="Q71" i="8" s="1"/>
  <c r="H71" i="8"/>
  <c r="P71" i="8" s="1"/>
  <c r="G71" i="8"/>
  <c r="F71" i="8"/>
  <c r="C71" i="8"/>
  <c r="E71" i="8" s="1"/>
  <c r="B71" i="8"/>
  <c r="W70" i="8"/>
  <c r="V70" i="8"/>
  <c r="S70" i="8"/>
  <c r="O70" i="8"/>
  <c r="N70" i="8"/>
  <c r="M70" i="8"/>
  <c r="L70" i="8"/>
  <c r="R70" i="8" s="1"/>
  <c r="K70" i="8"/>
  <c r="J70" i="8"/>
  <c r="I70" i="8"/>
  <c r="Q70" i="8" s="1"/>
  <c r="H70" i="8"/>
  <c r="P70" i="8" s="1"/>
  <c r="G70" i="8"/>
  <c r="F70" i="8"/>
  <c r="C70" i="8"/>
  <c r="B70" i="8"/>
  <c r="E70" i="8" s="1"/>
  <c r="S69" i="8"/>
  <c r="R69" i="8"/>
  <c r="Q69" i="8"/>
  <c r="P69" i="8"/>
  <c r="E69" i="8"/>
  <c r="W67" i="8"/>
  <c r="V67" i="8"/>
  <c r="O67" i="8"/>
  <c r="N67" i="8"/>
  <c r="M67" i="8"/>
  <c r="S67" i="8" s="1"/>
  <c r="L67" i="8"/>
  <c r="K67" i="8"/>
  <c r="J67" i="8"/>
  <c r="I67" i="8"/>
  <c r="H67" i="8"/>
  <c r="G67" i="8"/>
  <c r="F67" i="8"/>
  <c r="C67" i="8"/>
  <c r="B67" i="8"/>
  <c r="W66" i="8"/>
  <c r="V66" i="8"/>
  <c r="O66" i="8"/>
  <c r="N66" i="8"/>
  <c r="M66" i="8"/>
  <c r="S66" i="8" s="1"/>
  <c r="L66" i="8"/>
  <c r="R66" i="8" s="1"/>
  <c r="K66" i="8"/>
  <c r="J66" i="8"/>
  <c r="I66" i="8"/>
  <c r="H66" i="8"/>
  <c r="P66" i="8" s="1"/>
  <c r="G66" i="8"/>
  <c r="F66" i="8"/>
  <c r="E66" i="8"/>
  <c r="C66" i="8"/>
  <c r="B66" i="8"/>
  <c r="S65" i="8"/>
  <c r="R65" i="8"/>
  <c r="Q65" i="8"/>
  <c r="P65" i="8"/>
  <c r="E65" i="8"/>
  <c r="U65" i="8" s="1"/>
  <c r="S64" i="8"/>
  <c r="R64" i="8"/>
  <c r="Q64" i="8"/>
  <c r="P64" i="8"/>
  <c r="E64" i="8"/>
  <c r="U64" i="8" s="1"/>
  <c r="S63" i="8"/>
  <c r="R63" i="8"/>
  <c r="Q63" i="8"/>
  <c r="P63" i="8"/>
  <c r="E63" i="8"/>
  <c r="T63" i="8" s="1"/>
  <c r="U62" i="8"/>
  <c r="T62" i="8"/>
  <c r="S62" i="8"/>
  <c r="R62" i="8"/>
  <c r="Q62" i="8"/>
  <c r="P62" i="8"/>
  <c r="E62" i="8"/>
  <c r="S61" i="8"/>
  <c r="R61" i="8"/>
  <c r="Q61" i="8"/>
  <c r="P61" i="8"/>
  <c r="E61" i="8"/>
  <c r="U61" i="8" s="1"/>
  <c r="V59" i="8"/>
  <c r="O59" i="8"/>
  <c r="N59" i="8"/>
  <c r="M59" i="8"/>
  <c r="S59" i="8" s="1"/>
  <c r="L59" i="8"/>
  <c r="R59" i="8" s="1"/>
  <c r="K59" i="8"/>
  <c r="J59" i="8"/>
  <c r="I59" i="8"/>
  <c r="H59" i="8"/>
  <c r="G59" i="8"/>
  <c r="F59" i="8"/>
  <c r="C59" i="8"/>
  <c r="B59" i="8"/>
  <c r="S58" i="8"/>
  <c r="R58" i="8"/>
  <c r="Q58" i="8"/>
  <c r="P58" i="8"/>
  <c r="E58" i="8"/>
  <c r="U58" i="8" s="1"/>
  <c r="S57" i="8"/>
  <c r="R57" i="8"/>
  <c r="Q57" i="8"/>
  <c r="P57" i="8"/>
  <c r="E57" i="8"/>
  <c r="U57" i="8" s="1"/>
  <c r="S56" i="8"/>
  <c r="R56" i="8"/>
  <c r="Q56" i="8"/>
  <c r="P56" i="8"/>
  <c r="E56" i="8"/>
  <c r="U56" i="8" s="1"/>
  <c r="S55" i="8"/>
  <c r="R55" i="8"/>
  <c r="Q55" i="8"/>
  <c r="P55" i="8"/>
  <c r="E55" i="8"/>
  <c r="T55" i="8" s="1"/>
  <c r="W53" i="8"/>
  <c r="V53" i="8"/>
  <c r="O53" i="8"/>
  <c r="N53" i="8"/>
  <c r="M53" i="8"/>
  <c r="S53" i="8" s="1"/>
  <c r="L53" i="8"/>
  <c r="K53" i="8"/>
  <c r="J53" i="8"/>
  <c r="I53" i="8"/>
  <c r="H53" i="8"/>
  <c r="P53" i="8" s="1"/>
  <c r="G53" i="8"/>
  <c r="F53" i="8"/>
  <c r="C53" i="8"/>
  <c r="B53" i="8"/>
  <c r="T52" i="8"/>
  <c r="S52" i="8"/>
  <c r="R52" i="8"/>
  <c r="Q52" i="8"/>
  <c r="P52" i="8"/>
  <c r="E52" i="8"/>
  <c r="U52" i="8" s="1"/>
  <c r="S51" i="8"/>
  <c r="R51" i="8"/>
  <c r="Q51" i="8"/>
  <c r="P51" i="8"/>
  <c r="E51" i="8"/>
  <c r="U51" i="8" s="1"/>
  <c r="S50" i="8"/>
  <c r="R50" i="8"/>
  <c r="Q50" i="8"/>
  <c r="P50" i="8"/>
  <c r="E50" i="8"/>
  <c r="T50" i="8" s="1"/>
  <c r="S49" i="8"/>
  <c r="R49" i="8"/>
  <c r="Q49" i="8"/>
  <c r="P49" i="8"/>
  <c r="E49" i="8"/>
  <c r="U49" i="8" s="1"/>
  <c r="T48" i="8"/>
  <c r="S48" i="8"/>
  <c r="R48" i="8"/>
  <c r="Q48" i="8"/>
  <c r="P48" i="8"/>
  <c r="E48" i="8"/>
  <c r="U48" i="8" s="1"/>
  <c r="S47" i="8"/>
  <c r="R47" i="8"/>
  <c r="Q47" i="8"/>
  <c r="P47" i="8"/>
  <c r="E47" i="8"/>
  <c r="U47" i="8" s="1"/>
  <c r="S46" i="8"/>
  <c r="R46" i="8"/>
  <c r="Q46" i="8"/>
  <c r="P46" i="8"/>
  <c r="E46" i="8"/>
  <c r="T46" i="8" s="1"/>
  <c r="S45" i="8"/>
  <c r="R45" i="8"/>
  <c r="Q45" i="8"/>
  <c r="P45" i="8"/>
  <c r="E45" i="8"/>
  <c r="U45" i="8" s="1"/>
  <c r="T44" i="8"/>
  <c r="S44" i="8"/>
  <c r="R44" i="8"/>
  <c r="Q44" i="8"/>
  <c r="P44" i="8"/>
  <c r="E44" i="8"/>
  <c r="U44" i="8" s="1"/>
  <c r="S43" i="8"/>
  <c r="R43" i="8"/>
  <c r="Q43" i="8"/>
  <c r="P43" i="8"/>
  <c r="E43" i="8"/>
  <c r="S42" i="8"/>
  <c r="R42" i="8"/>
  <c r="Q42" i="8"/>
  <c r="P42" i="8"/>
  <c r="E42" i="8"/>
  <c r="T42" i="8" s="1"/>
  <c r="W40" i="8"/>
  <c r="V40" i="8"/>
  <c r="R40" i="8"/>
  <c r="O40" i="8"/>
  <c r="N40" i="8"/>
  <c r="M40" i="8"/>
  <c r="S40" i="8" s="1"/>
  <c r="L40" i="8"/>
  <c r="K40" i="8"/>
  <c r="J40" i="8"/>
  <c r="I40" i="8"/>
  <c r="H40" i="8"/>
  <c r="G40" i="8"/>
  <c r="F40" i="8"/>
  <c r="C40" i="8"/>
  <c r="E40" i="8" s="1"/>
  <c r="B40" i="8"/>
  <c r="S39" i="8"/>
  <c r="R39" i="8"/>
  <c r="Q39" i="8"/>
  <c r="P39" i="8"/>
  <c r="E39" i="8"/>
  <c r="U39" i="8" s="1"/>
  <c r="S38" i="8"/>
  <c r="R38" i="8"/>
  <c r="Q38" i="8"/>
  <c r="P38" i="8"/>
  <c r="E38" i="8"/>
  <c r="U38" i="8" s="1"/>
  <c r="S37" i="8"/>
  <c r="R37" i="8"/>
  <c r="Q37" i="8"/>
  <c r="P37" i="8"/>
  <c r="E37" i="8"/>
  <c r="T37" i="8" s="1"/>
  <c r="S36" i="8"/>
  <c r="R36" i="8"/>
  <c r="Q36" i="8"/>
  <c r="U36" i="8" s="1"/>
  <c r="P36" i="8"/>
  <c r="T36" i="8" s="1"/>
  <c r="E36" i="8"/>
  <c r="S35" i="8"/>
  <c r="R35" i="8"/>
  <c r="Q35" i="8"/>
  <c r="P35" i="8"/>
  <c r="E35" i="8"/>
  <c r="W33" i="8"/>
  <c r="V33" i="8"/>
  <c r="O33" i="8"/>
  <c r="N33" i="8"/>
  <c r="M33" i="8"/>
  <c r="S33" i="8" s="1"/>
  <c r="L33" i="8"/>
  <c r="R33" i="8" s="1"/>
  <c r="K33" i="8"/>
  <c r="J33" i="8"/>
  <c r="I33" i="8"/>
  <c r="H33" i="8"/>
  <c r="G33" i="8"/>
  <c r="F33" i="8"/>
  <c r="C33" i="8"/>
  <c r="B33" i="8"/>
  <c r="S32" i="8"/>
  <c r="R32" i="8"/>
  <c r="Q32" i="8"/>
  <c r="P32" i="8"/>
  <c r="E32" i="8"/>
  <c r="T32" i="8" s="1"/>
  <c r="W30" i="8"/>
  <c r="V30" i="8"/>
  <c r="R30" i="8"/>
  <c r="O30" i="8"/>
  <c r="N30" i="8"/>
  <c r="M30" i="8"/>
  <c r="S30" i="8" s="1"/>
  <c r="L30" i="8"/>
  <c r="K30" i="8"/>
  <c r="J30" i="8"/>
  <c r="I30" i="8"/>
  <c r="Q30" i="8" s="1"/>
  <c r="H30" i="8"/>
  <c r="P30" i="8" s="1"/>
  <c r="G30" i="8"/>
  <c r="F30" i="8"/>
  <c r="E30" i="8"/>
  <c r="C30" i="8"/>
  <c r="B30" i="8"/>
  <c r="T29" i="8"/>
  <c r="S29" i="8"/>
  <c r="R29" i="8"/>
  <c r="Q29" i="8"/>
  <c r="P29" i="8"/>
  <c r="E29" i="8"/>
  <c r="U29" i="8" s="1"/>
  <c r="S28" i="8"/>
  <c r="R28" i="8"/>
  <c r="Q28" i="8"/>
  <c r="P28" i="8"/>
  <c r="E28" i="8"/>
  <c r="U28" i="8" s="1"/>
  <c r="S27" i="8"/>
  <c r="R27" i="8"/>
  <c r="Q27" i="8"/>
  <c r="P27" i="8"/>
  <c r="E27" i="8"/>
  <c r="T27" i="8" s="1"/>
  <c r="U26" i="8"/>
  <c r="T26" i="8"/>
  <c r="S26" i="8"/>
  <c r="R26" i="8"/>
  <c r="Q26" i="8"/>
  <c r="P26" i="8"/>
  <c r="E26" i="8"/>
  <c r="W24" i="8"/>
  <c r="V24" i="8"/>
  <c r="O24" i="8"/>
  <c r="N24" i="8"/>
  <c r="M24" i="8"/>
  <c r="S24" i="8" s="1"/>
  <c r="L24" i="8"/>
  <c r="R24" i="8" s="1"/>
  <c r="K24" i="8"/>
  <c r="J24" i="8"/>
  <c r="I24" i="8"/>
  <c r="H24" i="8"/>
  <c r="G24" i="8"/>
  <c r="F24" i="8"/>
  <c r="C24" i="8"/>
  <c r="B24" i="8"/>
  <c r="S23" i="8"/>
  <c r="R23" i="8"/>
  <c r="Q23" i="8"/>
  <c r="P23" i="8"/>
  <c r="E23" i="8"/>
  <c r="U23" i="8" s="1"/>
  <c r="S22" i="8"/>
  <c r="R22" i="8"/>
  <c r="Q22" i="8"/>
  <c r="P22" i="8"/>
  <c r="E22" i="8"/>
  <c r="T22" i="8" s="1"/>
  <c r="T21" i="8"/>
  <c r="S21" i="8"/>
  <c r="R21" i="8"/>
  <c r="Q21" i="8"/>
  <c r="P21" i="8"/>
  <c r="E21" i="8"/>
  <c r="U21" i="8" s="1"/>
  <c r="S20" i="8"/>
  <c r="R20" i="8"/>
  <c r="Q20" i="8"/>
  <c r="P20" i="8"/>
  <c r="E20" i="8"/>
  <c r="U20" i="8" s="1"/>
  <c r="S19" i="8"/>
  <c r="R19" i="8"/>
  <c r="Q19" i="8"/>
  <c r="P19" i="8"/>
  <c r="E19" i="8"/>
  <c r="U19" i="8" s="1"/>
  <c r="S18" i="8"/>
  <c r="R18" i="8"/>
  <c r="Q18" i="8"/>
  <c r="P18" i="8"/>
  <c r="E18" i="8"/>
  <c r="T18" i="8" s="1"/>
  <c r="T17" i="8"/>
  <c r="S17" i="8"/>
  <c r="R17" i="8"/>
  <c r="Q17" i="8"/>
  <c r="P17" i="8"/>
  <c r="E17" i="8"/>
  <c r="U17" i="8" s="1"/>
  <c r="W15" i="8"/>
  <c r="V15" i="8"/>
  <c r="O15" i="8"/>
  <c r="N15" i="8"/>
  <c r="M15" i="8"/>
  <c r="S15" i="8" s="1"/>
  <c r="L15" i="8"/>
  <c r="K15" i="8"/>
  <c r="J15" i="8"/>
  <c r="I15" i="8"/>
  <c r="H15" i="8"/>
  <c r="G15" i="8"/>
  <c r="F15" i="8"/>
  <c r="C15" i="8"/>
  <c r="E15" i="8" s="1"/>
  <c r="B15" i="8"/>
  <c r="S14" i="8"/>
  <c r="R14" i="8"/>
  <c r="Q14" i="8"/>
  <c r="P14" i="8"/>
  <c r="E14" i="8"/>
  <c r="U14" i="8" s="1"/>
  <c r="S13" i="8"/>
  <c r="R13" i="8"/>
  <c r="Q13" i="8"/>
  <c r="P13" i="8"/>
  <c r="E13" i="8"/>
  <c r="T13" i="8" s="1"/>
  <c r="U12" i="8"/>
  <c r="S12" i="8"/>
  <c r="R12" i="8"/>
  <c r="Q12" i="8"/>
  <c r="P12" i="8"/>
  <c r="E12" i="8"/>
  <c r="T12" i="8" s="1"/>
  <c r="T11" i="8"/>
  <c r="S11" i="8"/>
  <c r="R11" i="8"/>
  <c r="Q11" i="8"/>
  <c r="P11" i="8"/>
  <c r="E11" i="8"/>
  <c r="U11" i="8" s="1"/>
  <c r="S10" i="8"/>
  <c r="R10" i="8"/>
  <c r="Q10" i="8"/>
  <c r="P10" i="8"/>
  <c r="E10" i="8"/>
  <c r="U10" i="8" s="1"/>
  <c r="S9" i="8"/>
  <c r="R9" i="8"/>
  <c r="Q9" i="8"/>
  <c r="P9" i="8"/>
  <c r="E9" i="8"/>
  <c r="U9" i="8" s="1"/>
  <c r="U93" i="7"/>
  <c r="S93" i="7"/>
  <c r="R93" i="7"/>
  <c r="Q93" i="7"/>
  <c r="P93" i="7"/>
  <c r="E93" i="7"/>
  <c r="T93" i="7" s="1"/>
  <c r="T92" i="7"/>
  <c r="S92" i="7"/>
  <c r="R92" i="7"/>
  <c r="Q92" i="7"/>
  <c r="P92" i="7"/>
  <c r="E92" i="7"/>
  <c r="U92" i="7" s="1"/>
  <c r="S91" i="7"/>
  <c r="R91" i="7"/>
  <c r="Q91" i="7"/>
  <c r="P91" i="7"/>
  <c r="E91" i="7"/>
  <c r="U91" i="7" s="1"/>
  <c r="S90" i="7"/>
  <c r="R90" i="7"/>
  <c r="Q90" i="7"/>
  <c r="P90" i="7"/>
  <c r="E90" i="7"/>
  <c r="T90" i="7" s="1"/>
  <c r="U89" i="7"/>
  <c r="S89" i="7"/>
  <c r="R89" i="7"/>
  <c r="Q89" i="7"/>
  <c r="P89" i="7"/>
  <c r="E89" i="7"/>
  <c r="T89" i="7" s="1"/>
  <c r="T88" i="7"/>
  <c r="S88" i="7"/>
  <c r="R88" i="7"/>
  <c r="Q88" i="7"/>
  <c r="P88" i="7"/>
  <c r="E88" i="7"/>
  <c r="U88" i="7" s="1"/>
  <c r="S87" i="7"/>
  <c r="R87" i="7"/>
  <c r="Q87" i="7"/>
  <c r="P87" i="7"/>
  <c r="E87" i="7"/>
  <c r="U87" i="7" s="1"/>
  <c r="S86" i="7"/>
  <c r="R86" i="7"/>
  <c r="Q86" i="7"/>
  <c r="P86" i="7"/>
  <c r="E86" i="7"/>
  <c r="T86" i="7" s="1"/>
  <c r="W72" i="7"/>
  <c r="V72" i="7"/>
  <c r="O72" i="7"/>
  <c r="N72" i="7"/>
  <c r="M72" i="7"/>
  <c r="S72" i="7" s="1"/>
  <c r="L72" i="7"/>
  <c r="K72" i="7"/>
  <c r="J72" i="7"/>
  <c r="I72" i="7"/>
  <c r="H72" i="7"/>
  <c r="G72" i="7"/>
  <c r="F72" i="7"/>
  <c r="C72" i="7"/>
  <c r="B72" i="7"/>
  <c r="W71" i="7"/>
  <c r="V71" i="7"/>
  <c r="O71" i="7"/>
  <c r="N71" i="7"/>
  <c r="M71" i="7"/>
  <c r="S71" i="7" s="1"/>
  <c r="L71" i="7"/>
  <c r="R71" i="7" s="1"/>
  <c r="K71" i="7"/>
  <c r="J71" i="7"/>
  <c r="I71" i="7"/>
  <c r="H71" i="7"/>
  <c r="G71" i="7"/>
  <c r="F71" i="7"/>
  <c r="C71" i="7"/>
  <c r="E71" i="7" s="1"/>
  <c r="B71" i="7"/>
  <c r="W70" i="7"/>
  <c r="V70" i="7"/>
  <c r="O70" i="7"/>
  <c r="N70" i="7"/>
  <c r="M70" i="7"/>
  <c r="S70" i="7" s="1"/>
  <c r="L70" i="7"/>
  <c r="R70" i="7" s="1"/>
  <c r="K70" i="7"/>
  <c r="J70" i="7"/>
  <c r="I70" i="7"/>
  <c r="H70" i="7"/>
  <c r="G70" i="7"/>
  <c r="F70" i="7"/>
  <c r="C70" i="7"/>
  <c r="B70" i="7"/>
  <c r="E70" i="7" s="1"/>
  <c r="S69" i="7"/>
  <c r="R69" i="7"/>
  <c r="Q69" i="7"/>
  <c r="P69" i="7"/>
  <c r="E69" i="7"/>
  <c r="W67" i="7"/>
  <c r="V67" i="7"/>
  <c r="O67" i="7"/>
  <c r="N67" i="7"/>
  <c r="M67" i="7"/>
  <c r="S67" i="7" s="1"/>
  <c r="L67" i="7"/>
  <c r="K67" i="7"/>
  <c r="J67" i="7"/>
  <c r="I67" i="7"/>
  <c r="H67" i="7"/>
  <c r="G67" i="7"/>
  <c r="F67" i="7"/>
  <c r="C67" i="7"/>
  <c r="E67" i="7" s="1"/>
  <c r="B67" i="7"/>
  <c r="W66" i="7"/>
  <c r="V66" i="7"/>
  <c r="O66" i="7"/>
  <c r="N66" i="7"/>
  <c r="M66" i="7"/>
  <c r="S66" i="7" s="1"/>
  <c r="L66" i="7"/>
  <c r="R66" i="7" s="1"/>
  <c r="K66" i="7"/>
  <c r="J66" i="7"/>
  <c r="I66" i="7"/>
  <c r="H66" i="7"/>
  <c r="G66" i="7"/>
  <c r="F66" i="7"/>
  <c r="C66" i="7"/>
  <c r="E66" i="7" s="1"/>
  <c r="B66" i="7"/>
  <c r="S65" i="7"/>
  <c r="R65" i="7"/>
  <c r="Q65" i="7"/>
  <c r="P65" i="7"/>
  <c r="E65" i="7"/>
  <c r="U65" i="7" s="1"/>
  <c r="S64" i="7"/>
  <c r="R64" i="7"/>
  <c r="Q64" i="7"/>
  <c r="P64" i="7"/>
  <c r="E64" i="7"/>
  <c r="T64" i="7" s="1"/>
  <c r="S63" i="7"/>
  <c r="R63" i="7"/>
  <c r="Q63" i="7"/>
  <c r="P63" i="7"/>
  <c r="E63" i="7"/>
  <c r="T63" i="7" s="1"/>
  <c r="S62" i="7"/>
  <c r="R62" i="7"/>
  <c r="Q62" i="7"/>
  <c r="P62" i="7"/>
  <c r="E62" i="7"/>
  <c r="T62" i="7" s="1"/>
  <c r="S61" i="7"/>
  <c r="R61" i="7"/>
  <c r="Q61" i="7"/>
  <c r="P61" i="7"/>
  <c r="E61" i="7"/>
  <c r="V59" i="7"/>
  <c r="O59" i="7"/>
  <c r="N59" i="7"/>
  <c r="M59" i="7"/>
  <c r="S59" i="7" s="1"/>
  <c r="L59" i="7"/>
  <c r="R59" i="7" s="1"/>
  <c r="K59" i="7"/>
  <c r="J59" i="7"/>
  <c r="I59" i="7"/>
  <c r="H59" i="7"/>
  <c r="G59" i="7"/>
  <c r="F59" i="7"/>
  <c r="C59" i="7"/>
  <c r="E59" i="7" s="1"/>
  <c r="B59" i="7"/>
  <c r="S58" i="7"/>
  <c r="R58" i="7"/>
  <c r="Q58" i="7"/>
  <c r="P58" i="7"/>
  <c r="E58" i="7"/>
  <c r="U58" i="7" s="1"/>
  <c r="S57" i="7"/>
  <c r="R57" i="7"/>
  <c r="Q57" i="7"/>
  <c r="P57" i="7"/>
  <c r="E57" i="7"/>
  <c r="U57" i="7" s="1"/>
  <c r="S56" i="7"/>
  <c r="R56" i="7"/>
  <c r="Q56" i="7"/>
  <c r="P56" i="7"/>
  <c r="E56" i="7"/>
  <c r="T56" i="7" s="1"/>
  <c r="S55" i="7"/>
  <c r="R55" i="7"/>
  <c r="Q55" i="7"/>
  <c r="P55" i="7"/>
  <c r="E55" i="7"/>
  <c r="W53" i="7"/>
  <c r="V53" i="7"/>
  <c r="O53" i="7"/>
  <c r="N53" i="7"/>
  <c r="M53" i="7"/>
  <c r="S53" i="7" s="1"/>
  <c r="L53" i="7"/>
  <c r="R53" i="7" s="1"/>
  <c r="K53" i="7"/>
  <c r="J53" i="7"/>
  <c r="I53" i="7"/>
  <c r="Q53" i="7" s="1"/>
  <c r="H53" i="7"/>
  <c r="G53" i="7"/>
  <c r="F53" i="7"/>
  <c r="C53" i="7"/>
  <c r="B53" i="7"/>
  <c r="S52" i="7"/>
  <c r="R52" i="7"/>
  <c r="Q52" i="7"/>
  <c r="P52" i="7"/>
  <c r="E52" i="7"/>
  <c r="U52" i="7" s="1"/>
  <c r="S51" i="7"/>
  <c r="R51" i="7"/>
  <c r="Q51" i="7"/>
  <c r="P51" i="7"/>
  <c r="E51" i="7"/>
  <c r="T51" i="7" s="1"/>
  <c r="S50" i="7"/>
  <c r="R50" i="7"/>
  <c r="Q50" i="7"/>
  <c r="P50" i="7"/>
  <c r="E50" i="7"/>
  <c r="T50" i="7" s="1"/>
  <c r="S49" i="7"/>
  <c r="R49" i="7"/>
  <c r="Q49" i="7"/>
  <c r="P49" i="7"/>
  <c r="E49" i="7"/>
  <c r="U49" i="7" s="1"/>
  <c r="S48" i="7"/>
  <c r="R48" i="7"/>
  <c r="Q48" i="7"/>
  <c r="P48" i="7"/>
  <c r="E48" i="7"/>
  <c r="U48" i="7" s="1"/>
  <c r="S47" i="7"/>
  <c r="R47" i="7"/>
  <c r="Q47" i="7"/>
  <c r="P47" i="7"/>
  <c r="E47" i="7"/>
  <c r="T47" i="7" s="1"/>
  <c r="T46" i="7"/>
  <c r="S46" i="7"/>
  <c r="R46" i="7"/>
  <c r="Q46" i="7"/>
  <c r="P46" i="7"/>
  <c r="E46" i="7"/>
  <c r="U46" i="7" s="1"/>
  <c r="T45" i="7"/>
  <c r="S45" i="7"/>
  <c r="R45" i="7"/>
  <c r="Q45" i="7"/>
  <c r="P45" i="7"/>
  <c r="E45" i="7"/>
  <c r="U45" i="7" s="1"/>
  <c r="S44" i="7"/>
  <c r="R44" i="7"/>
  <c r="Q44" i="7"/>
  <c r="P44" i="7"/>
  <c r="E44" i="7"/>
  <c r="U44" i="7" s="1"/>
  <c r="S43" i="7"/>
  <c r="R43" i="7"/>
  <c r="Q43" i="7"/>
  <c r="P43" i="7"/>
  <c r="E43" i="7"/>
  <c r="U43" i="7" s="1"/>
  <c r="U42" i="7"/>
  <c r="S42" i="7"/>
  <c r="R42" i="7"/>
  <c r="Q42" i="7"/>
  <c r="P42" i="7"/>
  <c r="E42" i="7"/>
  <c r="T42" i="7" s="1"/>
  <c r="W40" i="7"/>
  <c r="V40" i="7"/>
  <c r="O40" i="7"/>
  <c r="N40" i="7"/>
  <c r="M40" i="7"/>
  <c r="S40" i="7" s="1"/>
  <c r="L40" i="7"/>
  <c r="R40" i="7" s="1"/>
  <c r="K40" i="7"/>
  <c r="J40" i="7"/>
  <c r="I40" i="7"/>
  <c r="H40" i="7"/>
  <c r="G40" i="7"/>
  <c r="F40" i="7"/>
  <c r="C40" i="7"/>
  <c r="B40" i="7"/>
  <c r="S39" i="7"/>
  <c r="R39" i="7"/>
  <c r="Q39" i="7"/>
  <c r="P39" i="7"/>
  <c r="E39" i="7"/>
  <c r="U39" i="7" s="1"/>
  <c r="S38" i="7"/>
  <c r="R38" i="7"/>
  <c r="Q38" i="7"/>
  <c r="P38" i="7"/>
  <c r="E38" i="7"/>
  <c r="T38" i="7" s="1"/>
  <c r="T37" i="7"/>
  <c r="S37" i="7"/>
  <c r="R37" i="7"/>
  <c r="Q37" i="7"/>
  <c r="P37" i="7"/>
  <c r="E37" i="7"/>
  <c r="U37" i="7" s="1"/>
  <c r="S36" i="7"/>
  <c r="R36" i="7"/>
  <c r="Q36" i="7"/>
  <c r="P36" i="7"/>
  <c r="E36" i="7"/>
  <c r="U36" i="7" s="1"/>
  <c r="S35" i="7"/>
  <c r="R35" i="7"/>
  <c r="Q35" i="7"/>
  <c r="P35" i="7"/>
  <c r="E35" i="7"/>
  <c r="W33" i="7"/>
  <c r="V33" i="7"/>
  <c r="R33" i="7"/>
  <c r="O33" i="7"/>
  <c r="N33" i="7"/>
  <c r="M33" i="7"/>
  <c r="S33" i="7" s="1"/>
  <c r="L33" i="7"/>
  <c r="K33" i="7"/>
  <c r="J33" i="7"/>
  <c r="I33" i="7"/>
  <c r="H33" i="7"/>
  <c r="P33" i="7" s="1"/>
  <c r="G33" i="7"/>
  <c r="F33" i="7"/>
  <c r="E33" i="7"/>
  <c r="C33" i="7"/>
  <c r="B33" i="7"/>
  <c r="S32" i="7"/>
  <c r="R32" i="7"/>
  <c r="Q32" i="7"/>
  <c r="U32" i="7" s="1"/>
  <c r="P32" i="7"/>
  <c r="E32" i="7"/>
  <c r="W30" i="7"/>
  <c r="V30" i="7"/>
  <c r="O30" i="7"/>
  <c r="N30" i="7"/>
  <c r="M30" i="7"/>
  <c r="S30" i="7" s="1"/>
  <c r="L30" i="7"/>
  <c r="R30" i="7" s="1"/>
  <c r="K30" i="7"/>
  <c r="J30" i="7"/>
  <c r="I30" i="7"/>
  <c r="H30" i="7"/>
  <c r="G30" i="7"/>
  <c r="F30" i="7"/>
  <c r="C30" i="7"/>
  <c r="B30" i="7"/>
  <c r="S29" i="7"/>
  <c r="R29" i="7"/>
  <c r="Q29" i="7"/>
  <c r="P29" i="7"/>
  <c r="E29" i="7"/>
  <c r="U29" i="7" s="1"/>
  <c r="S28" i="7"/>
  <c r="R28" i="7"/>
  <c r="Q28" i="7"/>
  <c r="P28" i="7"/>
  <c r="E28" i="7"/>
  <c r="T28" i="7" s="1"/>
  <c r="T27" i="7"/>
  <c r="S27" i="7"/>
  <c r="R27" i="7"/>
  <c r="Q27" i="7"/>
  <c r="P27" i="7"/>
  <c r="E27" i="7"/>
  <c r="U27" i="7" s="1"/>
  <c r="S26" i="7"/>
  <c r="R26" i="7"/>
  <c r="Q26" i="7"/>
  <c r="P26" i="7"/>
  <c r="E26" i="7"/>
  <c r="U26" i="7" s="1"/>
  <c r="W24" i="7"/>
  <c r="V24" i="7"/>
  <c r="O24" i="7"/>
  <c r="N24" i="7"/>
  <c r="M24" i="7"/>
  <c r="S24" i="7" s="1"/>
  <c r="L24" i="7"/>
  <c r="R24" i="7" s="1"/>
  <c r="K24" i="7"/>
  <c r="J24" i="7"/>
  <c r="I24" i="7"/>
  <c r="H24" i="7"/>
  <c r="G24" i="7"/>
  <c r="F24" i="7"/>
  <c r="C24" i="7"/>
  <c r="B24" i="7"/>
  <c r="U23" i="7"/>
  <c r="S23" i="7"/>
  <c r="R23" i="7"/>
  <c r="Q23" i="7"/>
  <c r="P23" i="7"/>
  <c r="E23" i="7"/>
  <c r="T23" i="7" s="1"/>
  <c r="U22" i="7"/>
  <c r="S22" i="7"/>
  <c r="R22" i="7"/>
  <c r="Q22" i="7"/>
  <c r="P22" i="7"/>
  <c r="E22" i="7"/>
  <c r="T22" i="7" s="1"/>
  <c r="S21" i="7"/>
  <c r="R21" i="7"/>
  <c r="Q21" i="7"/>
  <c r="P21" i="7"/>
  <c r="E21" i="7"/>
  <c r="U21" i="7" s="1"/>
  <c r="S20" i="7"/>
  <c r="R20" i="7"/>
  <c r="Q20" i="7"/>
  <c r="P20" i="7"/>
  <c r="E20" i="7"/>
  <c r="U20" i="7" s="1"/>
  <c r="U19" i="7"/>
  <c r="S19" i="7"/>
  <c r="R19" i="7"/>
  <c r="Q19" i="7"/>
  <c r="P19" i="7"/>
  <c r="E19" i="7"/>
  <c r="T19" i="7" s="1"/>
  <c r="U18" i="7"/>
  <c r="S18" i="7"/>
  <c r="R18" i="7"/>
  <c r="Q18" i="7"/>
  <c r="P18" i="7"/>
  <c r="E18" i="7"/>
  <c r="T18" i="7" s="1"/>
  <c r="S17" i="7"/>
  <c r="R17" i="7"/>
  <c r="Q17" i="7"/>
  <c r="P17" i="7"/>
  <c r="E17" i="7"/>
  <c r="U17" i="7" s="1"/>
  <c r="W15" i="7"/>
  <c r="V15" i="7"/>
  <c r="O15" i="7"/>
  <c r="N15" i="7"/>
  <c r="R15" i="7" s="1"/>
  <c r="M15" i="7"/>
  <c r="S15" i="7" s="1"/>
  <c r="L15" i="7"/>
  <c r="K15" i="7"/>
  <c r="J15" i="7"/>
  <c r="I15" i="7"/>
  <c r="H15" i="7"/>
  <c r="G15" i="7"/>
  <c r="F15" i="7"/>
  <c r="C15" i="7"/>
  <c r="B15" i="7"/>
  <c r="S14" i="7"/>
  <c r="R14" i="7"/>
  <c r="Q14" i="7"/>
  <c r="P14" i="7"/>
  <c r="E14" i="7"/>
  <c r="T14" i="7" s="1"/>
  <c r="U13" i="7"/>
  <c r="S13" i="7"/>
  <c r="R13" i="7"/>
  <c r="Q13" i="7"/>
  <c r="P13" i="7"/>
  <c r="E13" i="7"/>
  <c r="T13" i="7" s="1"/>
  <c r="S12" i="7"/>
  <c r="R12" i="7"/>
  <c r="Q12" i="7"/>
  <c r="P12" i="7"/>
  <c r="E12" i="7"/>
  <c r="U12" i="7" s="1"/>
  <c r="S11" i="7"/>
  <c r="R11" i="7"/>
  <c r="Q11" i="7"/>
  <c r="P11" i="7"/>
  <c r="E11" i="7"/>
  <c r="U11" i="7" s="1"/>
  <c r="S10" i="7"/>
  <c r="R10" i="7"/>
  <c r="Q10" i="7"/>
  <c r="P10" i="7"/>
  <c r="E10" i="7"/>
  <c r="T10" i="7" s="1"/>
  <c r="U9" i="7"/>
  <c r="T9" i="7"/>
  <c r="S9" i="7"/>
  <c r="R9" i="7"/>
  <c r="Q9" i="7"/>
  <c r="P9" i="7"/>
  <c r="E9" i="7"/>
  <c r="T93" i="6"/>
  <c r="S93" i="6"/>
  <c r="R93" i="6"/>
  <c r="Q93" i="6"/>
  <c r="P93" i="6"/>
  <c r="E93" i="6"/>
  <c r="U93" i="6" s="1"/>
  <c r="S92" i="6"/>
  <c r="R92" i="6"/>
  <c r="Q92" i="6"/>
  <c r="P92" i="6"/>
  <c r="E92" i="6"/>
  <c r="U92" i="6" s="1"/>
  <c r="S91" i="6"/>
  <c r="R91" i="6"/>
  <c r="Q91" i="6"/>
  <c r="P91" i="6"/>
  <c r="E91" i="6"/>
  <c r="U90" i="6"/>
  <c r="T90" i="6"/>
  <c r="S90" i="6"/>
  <c r="R90" i="6"/>
  <c r="Q90" i="6"/>
  <c r="P90" i="6"/>
  <c r="E90" i="6"/>
  <c r="T89" i="6"/>
  <c r="S89" i="6"/>
  <c r="R89" i="6"/>
  <c r="Q89" i="6"/>
  <c r="P89" i="6"/>
  <c r="E89" i="6"/>
  <c r="U89" i="6" s="1"/>
  <c r="S88" i="6"/>
  <c r="R88" i="6"/>
  <c r="Q88" i="6"/>
  <c r="P88" i="6"/>
  <c r="E88" i="6"/>
  <c r="U88" i="6" s="1"/>
  <c r="S87" i="6"/>
  <c r="R87" i="6"/>
  <c r="Q87" i="6"/>
  <c r="P87" i="6"/>
  <c r="E87" i="6"/>
  <c r="U86" i="6"/>
  <c r="T86" i="6"/>
  <c r="S86" i="6"/>
  <c r="R86" i="6"/>
  <c r="Q86" i="6"/>
  <c r="P86" i="6"/>
  <c r="E86" i="6"/>
  <c r="W72" i="6"/>
  <c r="V72" i="6"/>
  <c r="O72" i="6"/>
  <c r="N72" i="6"/>
  <c r="M72" i="6"/>
  <c r="L72" i="6"/>
  <c r="K72" i="6"/>
  <c r="J72" i="6"/>
  <c r="I72" i="6"/>
  <c r="H72" i="6"/>
  <c r="G72" i="6"/>
  <c r="F72" i="6"/>
  <c r="C72" i="6"/>
  <c r="B72" i="6"/>
  <c r="W71" i="6"/>
  <c r="V71" i="6"/>
  <c r="O71" i="6"/>
  <c r="S71" i="6" s="1"/>
  <c r="N71" i="6"/>
  <c r="R71" i="6" s="1"/>
  <c r="M71" i="6"/>
  <c r="L71" i="6"/>
  <c r="K71" i="6"/>
  <c r="J71" i="6"/>
  <c r="I71" i="6"/>
  <c r="H71" i="6"/>
  <c r="G71" i="6"/>
  <c r="F71" i="6"/>
  <c r="C71" i="6"/>
  <c r="B71" i="6"/>
  <c r="W70" i="6"/>
  <c r="V70" i="6"/>
  <c r="O70" i="6"/>
  <c r="N70" i="6"/>
  <c r="M70" i="6"/>
  <c r="S70" i="6" s="1"/>
  <c r="L70" i="6"/>
  <c r="K70" i="6"/>
  <c r="J70" i="6"/>
  <c r="I70" i="6"/>
  <c r="H70" i="6"/>
  <c r="G70" i="6"/>
  <c r="F70" i="6"/>
  <c r="E70" i="6"/>
  <c r="C70" i="6"/>
  <c r="B70" i="6"/>
  <c r="S69" i="6"/>
  <c r="R69" i="6"/>
  <c r="Q69" i="6"/>
  <c r="U69" i="6" s="1"/>
  <c r="P69" i="6"/>
  <c r="T69" i="6" s="1"/>
  <c r="E69" i="6"/>
  <c r="W67" i="6"/>
  <c r="V67" i="6"/>
  <c r="O67" i="6"/>
  <c r="N67" i="6"/>
  <c r="M67" i="6"/>
  <c r="L67" i="6"/>
  <c r="K67" i="6"/>
  <c r="J67" i="6"/>
  <c r="I67" i="6"/>
  <c r="H67" i="6"/>
  <c r="G67" i="6"/>
  <c r="F67" i="6"/>
  <c r="C67" i="6"/>
  <c r="B67" i="6"/>
  <c r="W66" i="6"/>
  <c r="V66" i="6"/>
  <c r="S66" i="6"/>
  <c r="R66" i="6"/>
  <c r="O66" i="6"/>
  <c r="N66" i="6"/>
  <c r="M66" i="6"/>
  <c r="L66" i="6"/>
  <c r="K66" i="6"/>
  <c r="J66" i="6"/>
  <c r="I66" i="6"/>
  <c r="Q66" i="6" s="1"/>
  <c r="H66" i="6"/>
  <c r="P66" i="6" s="1"/>
  <c r="G66" i="6"/>
  <c r="F66" i="6"/>
  <c r="C66" i="6"/>
  <c r="B66" i="6"/>
  <c r="U65" i="6"/>
  <c r="S65" i="6"/>
  <c r="R65" i="6"/>
  <c r="Q65" i="6"/>
  <c r="P65" i="6"/>
  <c r="E65" i="6"/>
  <c r="T65" i="6" s="1"/>
  <c r="S64" i="6"/>
  <c r="R64" i="6"/>
  <c r="Q64" i="6"/>
  <c r="P64" i="6"/>
  <c r="E64" i="6"/>
  <c r="S63" i="6"/>
  <c r="R63" i="6"/>
  <c r="Q63" i="6"/>
  <c r="P63" i="6"/>
  <c r="E63" i="6"/>
  <c r="S62" i="6"/>
  <c r="R62" i="6"/>
  <c r="Q62" i="6"/>
  <c r="P62" i="6"/>
  <c r="E62" i="6"/>
  <c r="U62" i="6" s="1"/>
  <c r="U61" i="6"/>
  <c r="S61" i="6"/>
  <c r="R61" i="6"/>
  <c r="Q61" i="6"/>
  <c r="P61" i="6"/>
  <c r="E61" i="6"/>
  <c r="V59" i="6"/>
  <c r="O59" i="6"/>
  <c r="N59" i="6"/>
  <c r="M59" i="6"/>
  <c r="S59" i="6" s="1"/>
  <c r="L59" i="6"/>
  <c r="R59" i="6" s="1"/>
  <c r="K59" i="6"/>
  <c r="J59" i="6"/>
  <c r="I59" i="6"/>
  <c r="H59" i="6"/>
  <c r="G59" i="6"/>
  <c r="F59" i="6"/>
  <c r="C59" i="6"/>
  <c r="B59" i="6"/>
  <c r="S58" i="6"/>
  <c r="R58" i="6"/>
  <c r="Q58" i="6"/>
  <c r="P58" i="6"/>
  <c r="E58" i="6"/>
  <c r="U58" i="6" s="1"/>
  <c r="U57" i="6"/>
  <c r="S57" i="6"/>
  <c r="R57" i="6"/>
  <c r="Q57" i="6"/>
  <c r="P57" i="6"/>
  <c r="E57" i="6"/>
  <c r="T57" i="6" s="1"/>
  <c r="S56" i="6"/>
  <c r="R56" i="6"/>
  <c r="Q56" i="6"/>
  <c r="P56" i="6"/>
  <c r="E56" i="6"/>
  <c r="S55" i="6"/>
  <c r="R55" i="6"/>
  <c r="Q55" i="6"/>
  <c r="P55" i="6"/>
  <c r="E55" i="6"/>
  <c r="W53" i="6"/>
  <c r="V53" i="6"/>
  <c r="O53" i="6"/>
  <c r="S53" i="6" s="1"/>
  <c r="N53" i="6"/>
  <c r="M53" i="6"/>
  <c r="L53" i="6"/>
  <c r="K53" i="6"/>
  <c r="J53" i="6"/>
  <c r="I53" i="6"/>
  <c r="H53" i="6"/>
  <c r="G53" i="6"/>
  <c r="F53" i="6"/>
  <c r="C53" i="6"/>
  <c r="B53" i="6"/>
  <c r="S52" i="6"/>
  <c r="R52" i="6"/>
  <c r="Q52" i="6"/>
  <c r="P52" i="6"/>
  <c r="E52" i="6"/>
  <c r="T52" i="6" s="1"/>
  <c r="S51" i="6"/>
  <c r="R51" i="6"/>
  <c r="Q51" i="6"/>
  <c r="P51" i="6"/>
  <c r="T51" i="6" s="1"/>
  <c r="E51" i="6"/>
  <c r="T50" i="6"/>
  <c r="S50" i="6"/>
  <c r="R50" i="6"/>
  <c r="Q50" i="6"/>
  <c r="P50" i="6"/>
  <c r="E50" i="6"/>
  <c r="U50" i="6" s="1"/>
  <c r="S49" i="6"/>
  <c r="R49" i="6"/>
  <c r="Q49" i="6"/>
  <c r="P49" i="6"/>
  <c r="E49" i="6"/>
  <c r="U49" i="6" s="1"/>
  <c r="S48" i="6"/>
  <c r="R48" i="6"/>
  <c r="Q48" i="6"/>
  <c r="P48" i="6"/>
  <c r="E48" i="6"/>
  <c r="S47" i="6"/>
  <c r="R47" i="6"/>
  <c r="Q47" i="6"/>
  <c r="P47" i="6"/>
  <c r="E47" i="6"/>
  <c r="S46" i="6"/>
  <c r="R46" i="6"/>
  <c r="Q46" i="6"/>
  <c r="P46" i="6"/>
  <c r="E46" i="6"/>
  <c r="U46" i="6" s="1"/>
  <c r="S45" i="6"/>
  <c r="R45" i="6"/>
  <c r="Q45" i="6"/>
  <c r="P45" i="6"/>
  <c r="E45" i="6"/>
  <c r="U45" i="6" s="1"/>
  <c r="U44" i="6"/>
  <c r="S44" i="6"/>
  <c r="R44" i="6"/>
  <c r="Q44" i="6"/>
  <c r="P44" i="6"/>
  <c r="E44" i="6"/>
  <c r="T44" i="6" s="1"/>
  <c r="S43" i="6"/>
  <c r="R43" i="6"/>
  <c r="Q43" i="6"/>
  <c r="P43" i="6"/>
  <c r="E43" i="6"/>
  <c r="S42" i="6"/>
  <c r="R42" i="6"/>
  <c r="Q42" i="6"/>
  <c r="P42" i="6"/>
  <c r="E42" i="6"/>
  <c r="U42" i="6" s="1"/>
  <c r="W40" i="6"/>
  <c r="V40" i="6"/>
  <c r="O40" i="6"/>
  <c r="N40" i="6"/>
  <c r="R40" i="6" s="1"/>
  <c r="M40" i="6"/>
  <c r="L40" i="6"/>
  <c r="K40" i="6"/>
  <c r="J40" i="6"/>
  <c r="I40" i="6"/>
  <c r="H40" i="6"/>
  <c r="G40" i="6"/>
  <c r="F40" i="6"/>
  <c r="C40" i="6"/>
  <c r="B40" i="6"/>
  <c r="E40" i="6" s="1"/>
  <c r="S39" i="6"/>
  <c r="R39" i="6"/>
  <c r="Q39" i="6"/>
  <c r="P39" i="6"/>
  <c r="E39" i="6"/>
  <c r="T38" i="6"/>
  <c r="S38" i="6"/>
  <c r="R38" i="6"/>
  <c r="Q38" i="6"/>
  <c r="P38" i="6"/>
  <c r="E38" i="6"/>
  <c r="U38" i="6" s="1"/>
  <c r="T37" i="6"/>
  <c r="S37" i="6"/>
  <c r="R37" i="6"/>
  <c r="Q37" i="6"/>
  <c r="P37" i="6"/>
  <c r="E37" i="6"/>
  <c r="U37" i="6" s="1"/>
  <c r="S36" i="6"/>
  <c r="R36" i="6"/>
  <c r="Q36" i="6"/>
  <c r="P36" i="6"/>
  <c r="E36" i="6"/>
  <c r="U36" i="6" s="1"/>
  <c r="S35" i="6"/>
  <c r="R35" i="6"/>
  <c r="Q35" i="6"/>
  <c r="U35" i="6" s="1"/>
  <c r="P35" i="6"/>
  <c r="E35" i="6"/>
  <c r="W33" i="6"/>
  <c r="V33" i="6"/>
  <c r="O33" i="6"/>
  <c r="N33" i="6"/>
  <c r="M33" i="6"/>
  <c r="L33" i="6"/>
  <c r="R33" i="6" s="1"/>
  <c r="K33" i="6"/>
  <c r="J33" i="6"/>
  <c r="I33" i="6"/>
  <c r="H33" i="6"/>
  <c r="G33" i="6"/>
  <c r="F33" i="6"/>
  <c r="C33" i="6"/>
  <c r="B33" i="6"/>
  <c r="E33" i="6" s="1"/>
  <c r="S32" i="6"/>
  <c r="R32" i="6"/>
  <c r="Q32" i="6"/>
  <c r="P32" i="6"/>
  <c r="T32" i="6" s="1"/>
  <c r="E32" i="6"/>
  <c r="U32" i="6" s="1"/>
  <c r="W30" i="6"/>
  <c r="V30" i="6"/>
  <c r="O30" i="6"/>
  <c r="N30" i="6"/>
  <c r="M30" i="6"/>
  <c r="S30" i="6" s="1"/>
  <c r="L30" i="6"/>
  <c r="R30" i="6" s="1"/>
  <c r="K30" i="6"/>
  <c r="J30" i="6"/>
  <c r="I30" i="6"/>
  <c r="H30" i="6"/>
  <c r="G30" i="6"/>
  <c r="F30" i="6"/>
  <c r="C30" i="6"/>
  <c r="B30" i="6"/>
  <c r="U29" i="6"/>
  <c r="S29" i="6"/>
  <c r="R29" i="6"/>
  <c r="Q29" i="6"/>
  <c r="P29" i="6"/>
  <c r="E29" i="6"/>
  <c r="T29" i="6" s="1"/>
  <c r="S28" i="6"/>
  <c r="R28" i="6"/>
  <c r="Q28" i="6"/>
  <c r="P28" i="6"/>
  <c r="E28" i="6"/>
  <c r="T28" i="6" s="1"/>
  <c r="S27" i="6"/>
  <c r="R27" i="6"/>
  <c r="Q27" i="6"/>
  <c r="P27" i="6"/>
  <c r="E27" i="6"/>
  <c r="U27" i="6" s="1"/>
  <c r="S26" i="6"/>
  <c r="R26" i="6"/>
  <c r="Q26" i="6"/>
  <c r="P26" i="6"/>
  <c r="E26" i="6"/>
  <c r="U26" i="6" s="1"/>
  <c r="W24" i="6"/>
  <c r="V24" i="6"/>
  <c r="O24" i="6"/>
  <c r="N24" i="6"/>
  <c r="M24" i="6"/>
  <c r="S24" i="6" s="1"/>
  <c r="L24" i="6"/>
  <c r="R24" i="6" s="1"/>
  <c r="K24" i="6"/>
  <c r="J24" i="6"/>
  <c r="I24" i="6"/>
  <c r="H24" i="6"/>
  <c r="G24" i="6"/>
  <c r="F24" i="6"/>
  <c r="C24" i="6"/>
  <c r="B24" i="6"/>
  <c r="E24" i="6" s="1"/>
  <c r="S23" i="6"/>
  <c r="R23" i="6"/>
  <c r="Q23" i="6"/>
  <c r="P23" i="6"/>
  <c r="E23" i="6"/>
  <c r="S22" i="6"/>
  <c r="R22" i="6"/>
  <c r="Q22" i="6"/>
  <c r="P22" i="6"/>
  <c r="E22" i="6"/>
  <c r="S21" i="6"/>
  <c r="R21" i="6"/>
  <c r="Q21" i="6"/>
  <c r="P21" i="6"/>
  <c r="E21" i="6"/>
  <c r="U21" i="6" s="1"/>
  <c r="U20" i="6"/>
  <c r="S20" i="6"/>
  <c r="R20" i="6"/>
  <c r="Q20" i="6"/>
  <c r="P20" i="6"/>
  <c r="E20" i="6"/>
  <c r="T20" i="6" s="1"/>
  <c r="S19" i="6"/>
  <c r="R19" i="6"/>
  <c r="Q19" i="6"/>
  <c r="P19" i="6"/>
  <c r="E19" i="6"/>
  <c r="S18" i="6"/>
  <c r="R18" i="6"/>
  <c r="Q18" i="6"/>
  <c r="P18" i="6"/>
  <c r="E18" i="6"/>
  <c r="S17" i="6"/>
  <c r="R17" i="6"/>
  <c r="Q17" i="6"/>
  <c r="P17" i="6"/>
  <c r="E17" i="6"/>
  <c r="U17" i="6" s="1"/>
  <c r="W15" i="6"/>
  <c r="V15" i="6"/>
  <c r="O15" i="6"/>
  <c r="N15" i="6"/>
  <c r="M15" i="6"/>
  <c r="S15" i="6" s="1"/>
  <c r="L15" i="6"/>
  <c r="K15" i="6"/>
  <c r="J15" i="6"/>
  <c r="I15" i="6"/>
  <c r="H15" i="6"/>
  <c r="G15" i="6"/>
  <c r="F15" i="6"/>
  <c r="E15" i="6"/>
  <c r="C15" i="6"/>
  <c r="B15" i="6"/>
  <c r="T14" i="6"/>
  <c r="S14" i="6"/>
  <c r="R14" i="6"/>
  <c r="Q14" i="6"/>
  <c r="P14" i="6"/>
  <c r="E14" i="6"/>
  <c r="U14" i="6" s="1"/>
  <c r="S13" i="6"/>
  <c r="R13" i="6"/>
  <c r="Q13" i="6"/>
  <c r="P13" i="6"/>
  <c r="E13" i="6"/>
  <c r="U13" i="6" s="1"/>
  <c r="S12" i="6"/>
  <c r="R12" i="6"/>
  <c r="Q12" i="6"/>
  <c r="P12" i="6"/>
  <c r="E12" i="6"/>
  <c r="U12" i="6" s="1"/>
  <c r="S11" i="6"/>
  <c r="R11" i="6"/>
  <c r="Q11" i="6"/>
  <c r="P11" i="6"/>
  <c r="E11" i="6"/>
  <c r="T11" i="6" s="1"/>
  <c r="S10" i="6"/>
  <c r="R10" i="6"/>
  <c r="Q10" i="6"/>
  <c r="P10" i="6"/>
  <c r="T10" i="6" s="1"/>
  <c r="E10" i="6"/>
  <c r="T9" i="6"/>
  <c r="S9" i="6"/>
  <c r="R9" i="6"/>
  <c r="Q9" i="6"/>
  <c r="P9" i="6"/>
  <c r="E9" i="6"/>
  <c r="S93" i="5"/>
  <c r="R93" i="5"/>
  <c r="Q93" i="5"/>
  <c r="P93" i="5"/>
  <c r="E93" i="5"/>
  <c r="U93" i="5" s="1"/>
  <c r="S92" i="5"/>
  <c r="R92" i="5"/>
  <c r="Q92" i="5"/>
  <c r="P92" i="5"/>
  <c r="E92" i="5"/>
  <c r="S91" i="5"/>
  <c r="R91" i="5"/>
  <c r="Q91" i="5"/>
  <c r="P91" i="5"/>
  <c r="E91" i="5"/>
  <c r="U91" i="5" s="1"/>
  <c r="T90" i="5"/>
  <c r="S90" i="5"/>
  <c r="R90" i="5"/>
  <c r="Q90" i="5"/>
  <c r="P90" i="5"/>
  <c r="E90" i="5"/>
  <c r="U90" i="5" s="1"/>
  <c r="S89" i="5"/>
  <c r="R89" i="5"/>
  <c r="Q89" i="5"/>
  <c r="P89" i="5"/>
  <c r="E89" i="5"/>
  <c r="S88" i="5"/>
  <c r="R88" i="5"/>
  <c r="Q88" i="5"/>
  <c r="P88" i="5"/>
  <c r="E88" i="5"/>
  <c r="S87" i="5"/>
  <c r="R87" i="5"/>
  <c r="Q87" i="5"/>
  <c r="P87" i="5"/>
  <c r="E87" i="5"/>
  <c r="U87" i="5" s="1"/>
  <c r="T86" i="5"/>
  <c r="S86" i="5"/>
  <c r="R86" i="5"/>
  <c r="Q86" i="5"/>
  <c r="P86" i="5"/>
  <c r="E86" i="5"/>
  <c r="U86" i="5" s="1"/>
  <c r="W72" i="5"/>
  <c r="V72" i="5"/>
  <c r="O72" i="5"/>
  <c r="N72" i="5"/>
  <c r="M72" i="5"/>
  <c r="L72" i="5"/>
  <c r="K72" i="5"/>
  <c r="J72" i="5"/>
  <c r="I72" i="5"/>
  <c r="H72" i="5"/>
  <c r="P72" i="5" s="1"/>
  <c r="G72" i="5"/>
  <c r="F72" i="5"/>
  <c r="C72" i="5"/>
  <c r="B72" i="5"/>
  <c r="E72" i="5" s="1"/>
  <c r="W71" i="5"/>
  <c r="V71" i="5"/>
  <c r="R71" i="5"/>
  <c r="O71" i="5"/>
  <c r="N71" i="5"/>
  <c r="M71" i="5"/>
  <c r="S71" i="5" s="1"/>
  <c r="L71" i="5"/>
  <c r="K71" i="5"/>
  <c r="J71" i="5"/>
  <c r="I71" i="5"/>
  <c r="H71" i="5"/>
  <c r="P71" i="5" s="1"/>
  <c r="G71" i="5"/>
  <c r="F71" i="5"/>
  <c r="C71" i="5"/>
  <c r="B71" i="5"/>
  <c r="E71" i="5" s="1"/>
  <c r="W70" i="5"/>
  <c r="V70" i="5"/>
  <c r="O70" i="5"/>
  <c r="N70" i="5"/>
  <c r="M70" i="5"/>
  <c r="S70" i="5" s="1"/>
  <c r="L70" i="5"/>
  <c r="R70" i="5" s="1"/>
  <c r="K70" i="5"/>
  <c r="J70" i="5"/>
  <c r="I70" i="5"/>
  <c r="H70" i="5"/>
  <c r="G70" i="5"/>
  <c r="F70" i="5"/>
  <c r="E70" i="5"/>
  <c r="C70" i="5"/>
  <c r="B70" i="5"/>
  <c r="S69" i="5"/>
  <c r="R69" i="5"/>
  <c r="Q69" i="5"/>
  <c r="P69" i="5"/>
  <c r="T69" i="5" s="1"/>
  <c r="E69" i="5"/>
  <c r="U69" i="5" s="1"/>
  <c r="W67" i="5"/>
  <c r="V67" i="5"/>
  <c r="O67" i="5"/>
  <c r="N67" i="5"/>
  <c r="R67" i="5" s="1"/>
  <c r="M67" i="5"/>
  <c r="L67" i="5"/>
  <c r="K67" i="5"/>
  <c r="J67" i="5"/>
  <c r="I67" i="5"/>
  <c r="H67" i="5"/>
  <c r="G67" i="5"/>
  <c r="F67" i="5"/>
  <c r="C67" i="5"/>
  <c r="B67" i="5"/>
  <c r="W66" i="5"/>
  <c r="V66" i="5"/>
  <c r="R66" i="5"/>
  <c r="O66" i="5"/>
  <c r="N66" i="5"/>
  <c r="M66" i="5"/>
  <c r="S66" i="5" s="1"/>
  <c r="L66" i="5"/>
  <c r="K66" i="5"/>
  <c r="J66" i="5"/>
  <c r="I66" i="5"/>
  <c r="H66" i="5"/>
  <c r="G66" i="5"/>
  <c r="F66" i="5"/>
  <c r="C66" i="5"/>
  <c r="E66" i="5" s="1"/>
  <c r="B66" i="5"/>
  <c r="U65" i="5"/>
  <c r="S65" i="5"/>
  <c r="R65" i="5"/>
  <c r="Q65" i="5"/>
  <c r="P65" i="5"/>
  <c r="E65" i="5"/>
  <c r="T65" i="5" s="1"/>
  <c r="S64" i="5"/>
  <c r="R64" i="5"/>
  <c r="Q64" i="5"/>
  <c r="P64" i="5"/>
  <c r="E64" i="5"/>
  <c r="U64" i="5" s="1"/>
  <c r="S63" i="5"/>
  <c r="R63" i="5"/>
  <c r="Q63" i="5"/>
  <c r="P63" i="5"/>
  <c r="E63" i="5"/>
  <c r="U62" i="5"/>
  <c r="S62" i="5"/>
  <c r="R62" i="5"/>
  <c r="Q62" i="5"/>
  <c r="P62" i="5"/>
  <c r="E62" i="5"/>
  <c r="T62" i="5" s="1"/>
  <c r="U61" i="5"/>
  <c r="S61" i="5"/>
  <c r="R61" i="5"/>
  <c r="Q61" i="5"/>
  <c r="P61" i="5"/>
  <c r="E61" i="5"/>
  <c r="T61" i="5" s="1"/>
  <c r="V59" i="5"/>
  <c r="O59" i="5"/>
  <c r="N59" i="5"/>
  <c r="M59" i="5"/>
  <c r="S59" i="5" s="1"/>
  <c r="L59" i="5"/>
  <c r="R59" i="5" s="1"/>
  <c r="K59" i="5"/>
  <c r="J59" i="5"/>
  <c r="I59" i="5"/>
  <c r="H59" i="5"/>
  <c r="G59" i="5"/>
  <c r="F59" i="5"/>
  <c r="C59" i="5"/>
  <c r="B59" i="5"/>
  <c r="S58" i="5"/>
  <c r="R58" i="5"/>
  <c r="Q58" i="5"/>
  <c r="P58" i="5"/>
  <c r="E58" i="5"/>
  <c r="T58" i="5" s="1"/>
  <c r="S57" i="5"/>
  <c r="R57" i="5"/>
  <c r="Q57" i="5"/>
  <c r="P57" i="5"/>
  <c r="E57" i="5"/>
  <c r="U57" i="5" s="1"/>
  <c r="S56" i="5"/>
  <c r="R56" i="5"/>
  <c r="Q56" i="5"/>
  <c r="P56" i="5"/>
  <c r="E56" i="5"/>
  <c r="U56" i="5" s="1"/>
  <c r="S55" i="5"/>
  <c r="R55" i="5"/>
  <c r="Q55" i="5"/>
  <c r="P55" i="5"/>
  <c r="E55" i="5"/>
  <c r="W53" i="5"/>
  <c r="V53" i="5"/>
  <c r="O53" i="5"/>
  <c r="N53" i="5"/>
  <c r="M53" i="5"/>
  <c r="L53" i="5"/>
  <c r="K53" i="5"/>
  <c r="J53" i="5"/>
  <c r="I53" i="5"/>
  <c r="H53" i="5"/>
  <c r="P53" i="5" s="1"/>
  <c r="G53" i="5"/>
  <c r="F53" i="5"/>
  <c r="C53" i="5"/>
  <c r="B53" i="5"/>
  <c r="U52" i="5"/>
  <c r="S52" i="5"/>
  <c r="R52" i="5"/>
  <c r="Q52" i="5"/>
  <c r="P52" i="5"/>
  <c r="E52" i="5"/>
  <c r="T52" i="5" s="1"/>
  <c r="S51" i="5"/>
  <c r="R51" i="5"/>
  <c r="Q51" i="5"/>
  <c r="P51" i="5"/>
  <c r="T51" i="5" s="1"/>
  <c r="E51" i="5"/>
  <c r="U51" i="5" s="1"/>
  <c r="S50" i="5"/>
  <c r="R50" i="5"/>
  <c r="Q50" i="5"/>
  <c r="P50" i="5"/>
  <c r="E50" i="5"/>
  <c r="S49" i="5"/>
  <c r="R49" i="5"/>
  <c r="Q49" i="5"/>
  <c r="P49" i="5"/>
  <c r="E49" i="5"/>
  <c r="T49" i="5" s="1"/>
  <c r="T48" i="5"/>
  <c r="S48" i="5"/>
  <c r="R48" i="5"/>
  <c r="Q48" i="5"/>
  <c r="P48" i="5"/>
  <c r="E48" i="5"/>
  <c r="U48" i="5" s="1"/>
  <c r="S47" i="5"/>
  <c r="R47" i="5"/>
  <c r="Q47" i="5"/>
  <c r="P47" i="5"/>
  <c r="E47" i="5"/>
  <c r="U47" i="5" s="1"/>
  <c r="S46" i="5"/>
  <c r="R46" i="5"/>
  <c r="Q46" i="5"/>
  <c r="P46" i="5"/>
  <c r="E46" i="5"/>
  <c r="U45" i="5"/>
  <c r="S45" i="5"/>
  <c r="R45" i="5"/>
  <c r="Q45" i="5"/>
  <c r="P45" i="5"/>
  <c r="E45" i="5"/>
  <c r="T45" i="5" s="1"/>
  <c r="U44" i="5"/>
  <c r="S44" i="5"/>
  <c r="R44" i="5"/>
  <c r="Q44" i="5"/>
  <c r="P44" i="5"/>
  <c r="E44" i="5"/>
  <c r="T44" i="5" s="1"/>
  <c r="S43" i="5"/>
  <c r="R43" i="5"/>
  <c r="Q43" i="5"/>
  <c r="P43" i="5"/>
  <c r="T43" i="5" s="1"/>
  <c r="E43" i="5"/>
  <c r="S42" i="5"/>
  <c r="R42" i="5"/>
  <c r="Q42" i="5"/>
  <c r="P42" i="5"/>
  <c r="E42" i="5"/>
  <c r="W40" i="5"/>
  <c r="V40" i="5"/>
  <c r="O40" i="5"/>
  <c r="N40" i="5"/>
  <c r="R40" i="5" s="1"/>
  <c r="M40" i="5"/>
  <c r="S40" i="5" s="1"/>
  <c r="L40" i="5"/>
  <c r="K40" i="5"/>
  <c r="J40" i="5"/>
  <c r="I40" i="5"/>
  <c r="H40" i="5"/>
  <c r="G40" i="5"/>
  <c r="F40" i="5"/>
  <c r="E40" i="5"/>
  <c r="C40" i="5"/>
  <c r="B40" i="5"/>
  <c r="U39" i="5"/>
  <c r="S39" i="5"/>
  <c r="R39" i="5"/>
  <c r="Q39" i="5"/>
  <c r="P39" i="5"/>
  <c r="E39" i="5"/>
  <c r="T39" i="5" s="1"/>
  <c r="S38" i="5"/>
  <c r="R38" i="5"/>
  <c r="Q38" i="5"/>
  <c r="P38" i="5"/>
  <c r="T38" i="5" s="1"/>
  <c r="E38" i="5"/>
  <c r="U38" i="5" s="1"/>
  <c r="S37" i="5"/>
  <c r="R37" i="5"/>
  <c r="Q37" i="5"/>
  <c r="P37" i="5"/>
  <c r="E37" i="5"/>
  <c r="S36" i="5"/>
  <c r="R36" i="5"/>
  <c r="Q36" i="5"/>
  <c r="P36" i="5"/>
  <c r="E36" i="5"/>
  <c r="S35" i="5"/>
  <c r="R35" i="5"/>
  <c r="Q35" i="5"/>
  <c r="P35" i="5"/>
  <c r="T35" i="5" s="1"/>
  <c r="E35" i="5"/>
  <c r="U35" i="5" s="1"/>
  <c r="W33" i="5"/>
  <c r="V33" i="5"/>
  <c r="O33" i="5"/>
  <c r="N33" i="5"/>
  <c r="M33" i="5"/>
  <c r="S33" i="5" s="1"/>
  <c r="L33" i="5"/>
  <c r="R33" i="5" s="1"/>
  <c r="K33" i="5"/>
  <c r="J33" i="5"/>
  <c r="I33" i="5"/>
  <c r="Q33" i="5" s="1"/>
  <c r="H33" i="5"/>
  <c r="G33" i="5"/>
  <c r="F33" i="5"/>
  <c r="C33" i="5"/>
  <c r="B33" i="5"/>
  <c r="E33" i="5" s="1"/>
  <c r="S32" i="5"/>
  <c r="R32" i="5"/>
  <c r="Q32" i="5"/>
  <c r="P32" i="5"/>
  <c r="E32" i="5"/>
  <c r="W30" i="5"/>
  <c r="V30" i="5"/>
  <c r="R30" i="5"/>
  <c r="O30" i="5"/>
  <c r="N30" i="5"/>
  <c r="M30" i="5"/>
  <c r="S30" i="5" s="1"/>
  <c r="L30" i="5"/>
  <c r="K30" i="5"/>
  <c r="J30" i="5"/>
  <c r="I30" i="5"/>
  <c r="H30" i="5"/>
  <c r="G30" i="5"/>
  <c r="F30" i="5"/>
  <c r="E30" i="5"/>
  <c r="C30" i="5"/>
  <c r="B30" i="5"/>
  <c r="U29" i="5"/>
  <c r="S29" i="5"/>
  <c r="R29" i="5"/>
  <c r="Q29" i="5"/>
  <c r="P29" i="5"/>
  <c r="E29" i="5"/>
  <c r="T29" i="5" s="1"/>
  <c r="S28" i="5"/>
  <c r="R28" i="5"/>
  <c r="Q28" i="5"/>
  <c r="P28" i="5"/>
  <c r="E28" i="5"/>
  <c r="S27" i="5"/>
  <c r="R27" i="5"/>
  <c r="Q27" i="5"/>
  <c r="P27" i="5"/>
  <c r="E27" i="5"/>
  <c r="U26" i="5"/>
  <c r="S26" i="5"/>
  <c r="R26" i="5"/>
  <c r="Q26" i="5"/>
  <c r="P26" i="5"/>
  <c r="E26" i="5"/>
  <c r="T26" i="5" s="1"/>
  <c r="W24" i="5"/>
  <c r="V24" i="5"/>
  <c r="Q24" i="5"/>
  <c r="O24" i="5"/>
  <c r="N24" i="5"/>
  <c r="M24" i="5"/>
  <c r="S24" i="5" s="1"/>
  <c r="L24" i="5"/>
  <c r="R24" i="5" s="1"/>
  <c r="K24" i="5"/>
  <c r="J24" i="5"/>
  <c r="I24" i="5"/>
  <c r="H24" i="5"/>
  <c r="P24" i="5" s="1"/>
  <c r="G24" i="5"/>
  <c r="F24" i="5"/>
  <c r="E24" i="5"/>
  <c r="C24" i="5"/>
  <c r="B24" i="5"/>
  <c r="T23" i="5"/>
  <c r="S23" i="5"/>
  <c r="R23" i="5"/>
  <c r="Q23" i="5"/>
  <c r="P23" i="5"/>
  <c r="E23" i="5"/>
  <c r="U23" i="5" s="1"/>
  <c r="S22" i="5"/>
  <c r="R22" i="5"/>
  <c r="Q22" i="5"/>
  <c r="P22" i="5"/>
  <c r="E22" i="5"/>
  <c r="S21" i="5"/>
  <c r="R21" i="5"/>
  <c r="Q21" i="5"/>
  <c r="P21" i="5"/>
  <c r="E21" i="5"/>
  <c r="T21" i="5" s="1"/>
  <c r="T20" i="5"/>
  <c r="S20" i="5"/>
  <c r="R20" i="5"/>
  <c r="Q20" i="5"/>
  <c r="P20" i="5"/>
  <c r="E20" i="5"/>
  <c r="U20" i="5" s="1"/>
  <c r="T19" i="5"/>
  <c r="S19" i="5"/>
  <c r="R19" i="5"/>
  <c r="Q19" i="5"/>
  <c r="P19" i="5"/>
  <c r="E19" i="5"/>
  <c r="U19" i="5" s="1"/>
  <c r="S18" i="5"/>
  <c r="R18" i="5"/>
  <c r="Q18" i="5"/>
  <c r="P18" i="5"/>
  <c r="E18" i="5"/>
  <c r="S17" i="5"/>
  <c r="R17" i="5"/>
  <c r="Q17" i="5"/>
  <c r="P17" i="5"/>
  <c r="E17" i="5"/>
  <c r="T17" i="5" s="1"/>
  <c r="W15" i="5"/>
  <c r="V15" i="5"/>
  <c r="O15" i="5"/>
  <c r="N15" i="5"/>
  <c r="M15" i="5"/>
  <c r="S15" i="5" s="1"/>
  <c r="L15" i="5"/>
  <c r="K15" i="5"/>
  <c r="J15" i="5"/>
  <c r="I15" i="5"/>
  <c r="H15" i="5"/>
  <c r="P15" i="5" s="1"/>
  <c r="G15" i="5"/>
  <c r="F15" i="5"/>
  <c r="E15" i="5"/>
  <c r="C15" i="5"/>
  <c r="B15" i="5"/>
  <c r="T14" i="5"/>
  <c r="S14" i="5"/>
  <c r="R14" i="5"/>
  <c r="Q14" i="5"/>
  <c r="P14" i="5"/>
  <c r="E14" i="5"/>
  <c r="U14" i="5" s="1"/>
  <c r="S13" i="5"/>
  <c r="R13" i="5"/>
  <c r="Q13" i="5"/>
  <c r="P13" i="5"/>
  <c r="E13" i="5"/>
  <c r="S12" i="5"/>
  <c r="R12" i="5"/>
  <c r="Q12" i="5"/>
  <c r="P12" i="5"/>
  <c r="E12" i="5"/>
  <c r="T12" i="5" s="1"/>
  <c r="U11" i="5"/>
  <c r="S11" i="5"/>
  <c r="R11" i="5"/>
  <c r="Q11" i="5"/>
  <c r="P11" i="5"/>
  <c r="E11" i="5"/>
  <c r="T11" i="5" s="1"/>
  <c r="S10" i="5"/>
  <c r="R10" i="5"/>
  <c r="Q10" i="5"/>
  <c r="P10" i="5"/>
  <c r="T10" i="5" s="1"/>
  <c r="E10" i="5"/>
  <c r="S9" i="5"/>
  <c r="R9" i="5"/>
  <c r="Q9" i="5"/>
  <c r="P9" i="5"/>
  <c r="E9" i="5"/>
  <c r="S93" i="4"/>
  <c r="R93" i="4"/>
  <c r="Q93" i="4"/>
  <c r="P93" i="4"/>
  <c r="E93" i="4"/>
  <c r="T93" i="4" s="1"/>
  <c r="S92" i="4"/>
  <c r="R92" i="4"/>
  <c r="Q92" i="4"/>
  <c r="P92" i="4"/>
  <c r="E92" i="4"/>
  <c r="S91" i="4"/>
  <c r="R91" i="4"/>
  <c r="Q91" i="4"/>
  <c r="P91" i="4"/>
  <c r="E91" i="4"/>
  <c r="T91" i="4" s="1"/>
  <c r="U90" i="4"/>
  <c r="S90" i="4"/>
  <c r="R90" i="4"/>
  <c r="Q90" i="4"/>
  <c r="P90" i="4"/>
  <c r="E90" i="4"/>
  <c r="T90" i="4" s="1"/>
  <c r="U89" i="4"/>
  <c r="S89" i="4"/>
  <c r="R89" i="4"/>
  <c r="Q89" i="4"/>
  <c r="P89" i="4"/>
  <c r="E89" i="4"/>
  <c r="T89" i="4" s="1"/>
  <c r="S88" i="4"/>
  <c r="R88" i="4"/>
  <c r="Q88" i="4"/>
  <c r="P88" i="4"/>
  <c r="E88" i="4"/>
  <c r="S87" i="4"/>
  <c r="R87" i="4"/>
  <c r="Q87" i="4"/>
  <c r="P87" i="4"/>
  <c r="E87" i="4"/>
  <c r="T87" i="4" s="1"/>
  <c r="U86" i="4"/>
  <c r="S86" i="4"/>
  <c r="R86" i="4"/>
  <c r="Q86" i="4"/>
  <c r="P86" i="4"/>
  <c r="E86" i="4"/>
  <c r="T86" i="4" s="1"/>
  <c r="W72" i="4"/>
  <c r="V72" i="4"/>
  <c r="O72" i="4"/>
  <c r="N72" i="4"/>
  <c r="M72" i="4"/>
  <c r="S72" i="4" s="1"/>
  <c r="L72" i="4"/>
  <c r="R72" i="4" s="1"/>
  <c r="K72" i="4"/>
  <c r="J72" i="4"/>
  <c r="I72" i="4"/>
  <c r="H72" i="4"/>
  <c r="P72" i="4" s="1"/>
  <c r="G72" i="4"/>
  <c r="F72" i="4"/>
  <c r="C72" i="4"/>
  <c r="B72" i="4"/>
  <c r="W71" i="4"/>
  <c r="V71" i="4"/>
  <c r="S71" i="4"/>
  <c r="O71" i="4"/>
  <c r="N71" i="4"/>
  <c r="M71" i="4"/>
  <c r="L71" i="4"/>
  <c r="R71" i="4" s="1"/>
  <c r="K71" i="4"/>
  <c r="J71" i="4"/>
  <c r="I71" i="4"/>
  <c r="H71" i="4"/>
  <c r="G71" i="4"/>
  <c r="F71" i="4"/>
  <c r="C71" i="4"/>
  <c r="B71" i="4"/>
  <c r="E71" i="4" s="1"/>
  <c r="W70" i="4"/>
  <c r="V70" i="4"/>
  <c r="O70" i="4"/>
  <c r="N70" i="4"/>
  <c r="M70" i="4"/>
  <c r="S70" i="4" s="1"/>
  <c r="L70" i="4"/>
  <c r="R70" i="4" s="1"/>
  <c r="K70" i="4"/>
  <c r="J70" i="4"/>
  <c r="I70" i="4"/>
  <c r="H70" i="4"/>
  <c r="G70" i="4"/>
  <c r="F70" i="4"/>
  <c r="C70" i="4"/>
  <c r="B70" i="4"/>
  <c r="E70" i="4" s="1"/>
  <c r="S69" i="4"/>
  <c r="R69" i="4"/>
  <c r="Q69" i="4"/>
  <c r="P69" i="4"/>
  <c r="E69" i="4"/>
  <c r="W67" i="4"/>
  <c r="V67" i="4"/>
  <c r="O67" i="4"/>
  <c r="N67" i="4"/>
  <c r="M67" i="4"/>
  <c r="S67" i="4" s="1"/>
  <c r="L67" i="4"/>
  <c r="K67" i="4"/>
  <c r="J67" i="4"/>
  <c r="I67" i="4"/>
  <c r="H67" i="4"/>
  <c r="G67" i="4"/>
  <c r="F67" i="4"/>
  <c r="C67" i="4"/>
  <c r="B67" i="4"/>
  <c r="E67" i="4" s="1"/>
  <c r="W66" i="4"/>
  <c r="V66" i="4"/>
  <c r="O66" i="4"/>
  <c r="N66" i="4"/>
  <c r="M66" i="4"/>
  <c r="S66" i="4" s="1"/>
  <c r="L66" i="4"/>
  <c r="R66" i="4" s="1"/>
  <c r="K66" i="4"/>
  <c r="J66" i="4"/>
  <c r="I66" i="4"/>
  <c r="Q66" i="4" s="1"/>
  <c r="H66" i="4"/>
  <c r="G66" i="4"/>
  <c r="F66" i="4"/>
  <c r="C66" i="4"/>
  <c r="B66" i="4"/>
  <c r="E66" i="4" s="1"/>
  <c r="S65" i="4"/>
  <c r="R65" i="4"/>
  <c r="Q65" i="4"/>
  <c r="P65" i="4"/>
  <c r="E65" i="4"/>
  <c r="T65" i="4" s="1"/>
  <c r="S64" i="4"/>
  <c r="R64" i="4"/>
  <c r="Q64" i="4"/>
  <c r="P64" i="4"/>
  <c r="E64" i="4"/>
  <c r="U63" i="4"/>
  <c r="T63" i="4"/>
  <c r="S63" i="4"/>
  <c r="R63" i="4"/>
  <c r="Q63" i="4"/>
  <c r="P63" i="4"/>
  <c r="E63" i="4"/>
  <c r="T62" i="4"/>
  <c r="S62" i="4"/>
  <c r="R62" i="4"/>
  <c r="Q62" i="4"/>
  <c r="P62" i="4"/>
  <c r="E62" i="4"/>
  <c r="U62" i="4" s="1"/>
  <c r="S61" i="4"/>
  <c r="R61" i="4"/>
  <c r="Q61" i="4"/>
  <c r="P61" i="4"/>
  <c r="E61" i="4"/>
  <c r="U61" i="4" s="1"/>
  <c r="V59" i="4"/>
  <c r="O59" i="4"/>
  <c r="N59" i="4"/>
  <c r="M59" i="4"/>
  <c r="S59" i="4" s="1"/>
  <c r="L59" i="4"/>
  <c r="R59" i="4" s="1"/>
  <c r="K59" i="4"/>
  <c r="J59" i="4"/>
  <c r="I59" i="4"/>
  <c r="H59" i="4"/>
  <c r="G59" i="4"/>
  <c r="F59" i="4"/>
  <c r="C59" i="4"/>
  <c r="B59" i="4"/>
  <c r="E59" i="4" s="1"/>
  <c r="S58" i="4"/>
  <c r="R58" i="4"/>
  <c r="Q58" i="4"/>
  <c r="P58" i="4"/>
  <c r="E58" i="4"/>
  <c r="U58" i="4" s="1"/>
  <c r="S57" i="4"/>
  <c r="R57" i="4"/>
  <c r="Q57" i="4"/>
  <c r="P57" i="4"/>
  <c r="E57" i="4"/>
  <c r="T57" i="4" s="1"/>
  <c r="S56" i="4"/>
  <c r="R56" i="4"/>
  <c r="Q56" i="4"/>
  <c r="P56" i="4"/>
  <c r="E56" i="4"/>
  <c r="U55" i="4"/>
  <c r="T55" i="4"/>
  <c r="S55" i="4"/>
  <c r="R55" i="4"/>
  <c r="Q55" i="4"/>
  <c r="P55" i="4"/>
  <c r="E55" i="4"/>
  <c r="W53" i="4"/>
  <c r="V53" i="4"/>
  <c r="S53" i="4"/>
  <c r="O53" i="4"/>
  <c r="N53" i="4"/>
  <c r="M53" i="4"/>
  <c r="L53" i="4"/>
  <c r="R53" i="4" s="1"/>
  <c r="K53" i="4"/>
  <c r="J53" i="4"/>
  <c r="I53" i="4"/>
  <c r="H53" i="4"/>
  <c r="G53" i="4"/>
  <c r="F53" i="4"/>
  <c r="C53" i="4"/>
  <c r="B53" i="4"/>
  <c r="E53" i="4" s="1"/>
  <c r="S52" i="4"/>
  <c r="R52" i="4"/>
  <c r="Q52" i="4"/>
  <c r="P52" i="4"/>
  <c r="E52" i="4"/>
  <c r="T52" i="4" s="1"/>
  <c r="S51" i="4"/>
  <c r="R51" i="4"/>
  <c r="Q51" i="4"/>
  <c r="P51" i="4"/>
  <c r="E51" i="4"/>
  <c r="T51" i="4" s="1"/>
  <c r="U50" i="4"/>
  <c r="S50" i="4"/>
  <c r="R50" i="4"/>
  <c r="Q50" i="4"/>
  <c r="P50" i="4"/>
  <c r="E50" i="4"/>
  <c r="T50" i="4" s="1"/>
  <c r="S49" i="4"/>
  <c r="R49" i="4"/>
  <c r="Q49" i="4"/>
  <c r="P49" i="4"/>
  <c r="E49" i="4"/>
  <c r="U49" i="4" s="1"/>
  <c r="S48" i="4"/>
  <c r="R48" i="4"/>
  <c r="Q48" i="4"/>
  <c r="P48" i="4"/>
  <c r="E48" i="4"/>
  <c r="T48" i="4" s="1"/>
  <c r="S47" i="4"/>
  <c r="R47" i="4"/>
  <c r="Q47" i="4"/>
  <c r="P47" i="4"/>
  <c r="E47" i="4"/>
  <c r="T47" i="4" s="1"/>
  <c r="S46" i="4"/>
  <c r="R46" i="4"/>
  <c r="Q46" i="4"/>
  <c r="P46" i="4"/>
  <c r="E46" i="4"/>
  <c r="T46" i="4" s="1"/>
  <c r="S45" i="4"/>
  <c r="R45" i="4"/>
  <c r="Q45" i="4"/>
  <c r="P45" i="4"/>
  <c r="E45" i="4"/>
  <c r="U45" i="4" s="1"/>
  <c r="S44" i="4"/>
  <c r="R44" i="4"/>
  <c r="Q44" i="4"/>
  <c r="P44" i="4"/>
  <c r="E44" i="4"/>
  <c r="T44" i="4" s="1"/>
  <c r="S43" i="4"/>
  <c r="R43" i="4"/>
  <c r="Q43" i="4"/>
  <c r="P43" i="4"/>
  <c r="E43" i="4"/>
  <c r="T43" i="4" s="1"/>
  <c r="U42" i="4"/>
  <c r="S42" i="4"/>
  <c r="R42" i="4"/>
  <c r="Q42" i="4"/>
  <c r="P42" i="4"/>
  <c r="E42" i="4"/>
  <c r="T42" i="4" s="1"/>
  <c r="W40" i="4"/>
  <c r="V40" i="4"/>
  <c r="O40" i="4"/>
  <c r="N40" i="4"/>
  <c r="M40" i="4"/>
  <c r="S40" i="4" s="1"/>
  <c r="L40" i="4"/>
  <c r="R40" i="4" s="1"/>
  <c r="K40" i="4"/>
  <c r="J40" i="4"/>
  <c r="I40" i="4"/>
  <c r="H40" i="4"/>
  <c r="G40" i="4"/>
  <c r="F40" i="4"/>
  <c r="C40" i="4"/>
  <c r="B40" i="4"/>
  <c r="S39" i="4"/>
  <c r="R39" i="4"/>
  <c r="Q39" i="4"/>
  <c r="P39" i="4"/>
  <c r="E39" i="4"/>
  <c r="T39" i="4" s="1"/>
  <c r="S38" i="4"/>
  <c r="R38" i="4"/>
  <c r="Q38" i="4"/>
  <c r="P38" i="4"/>
  <c r="E38" i="4"/>
  <c r="S37" i="4"/>
  <c r="R37" i="4"/>
  <c r="Q37" i="4"/>
  <c r="P37" i="4"/>
  <c r="E37" i="4"/>
  <c r="U37" i="4" s="1"/>
  <c r="T36" i="4"/>
  <c r="S36" i="4"/>
  <c r="R36" i="4"/>
  <c r="Q36" i="4"/>
  <c r="P36" i="4"/>
  <c r="E36" i="4"/>
  <c r="U36" i="4" s="1"/>
  <c r="S35" i="4"/>
  <c r="R35" i="4"/>
  <c r="Q35" i="4"/>
  <c r="P35" i="4"/>
  <c r="E35" i="4"/>
  <c r="U35" i="4" s="1"/>
  <c r="W33" i="4"/>
  <c r="V33" i="4"/>
  <c r="O33" i="4"/>
  <c r="N33" i="4"/>
  <c r="R33" i="4" s="1"/>
  <c r="M33" i="4"/>
  <c r="S33" i="4" s="1"/>
  <c r="L33" i="4"/>
  <c r="K33" i="4"/>
  <c r="J33" i="4"/>
  <c r="I33" i="4"/>
  <c r="Q33" i="4" s="1"/>
  <c r="H33" i="4"/>
  <c r="G33" i="4"/>
  <c r="F33" i="4"/>
  <c r="C33" i="4"/>
  <c r="E33" i="4" s="1"/>
  <c r="B33" i="4"/>
  <c r="S32" i="4"/>
  <c r="R32" i="4"/>
  <c r="Q32" i="4"/>
  <c r="P32" i="4"/>
  <c r="E32" i="4"/>
  <c r="W30" i="4"/>
  <c r="V30" i="4"/>
  <c r="O30" i="4"/>
  <c r="N30" i="4"/>
  <c r="M30" i="4"/>
  <c r="S30" i="4" s="1"/>
  <c r="L30" i="4"/>
  <c r="R30" i="4" s="1"/>
  <c r="K30" i="4"/>
  <c r="J30" i="4"/>
  <c r="I30" i="4"/>
  <c r="H30" i="4"/>
  <c r="G30" i="4"/>
  <c r="F30" i="4"/>
  <c r="C30" i="4"/>
  <c r="B30" i="4"/>
  <c r="S29" i="4"/>
  <c r="R29" i="4"/>
  <c r="Q29" i="4"/>
  <c r="P29" i="4"/>
  <c r="E29" i="4"/>
  <c r="T29" i="4" s="1"/>
  <c r="S28" i="4"/>
  <c r="R28" i="4"/>
  <c r="Q28" i="4"/>
  <c r="P28" i="4"/>
  <c r="E28" i="4"/>
  <c r="S27" i="4"/>
  <c r="R27" i="4"/>
  <c r="Q27" i="4"/>
  <c r="P27" i="4"/>
  <c r="E27" i="4"/>
  <c r="U27" i="4" s="1"/>
  <c r="T26" i="4"/>
  <c r="S26" i="4"/>
  <c r="R26" i="4"/>
  <c r="Q26" i="4"/>
  <c r="P26" i="4"/>
  <c r="E26" i="4"/>
  <c r="U26" i="4" s="1"/>
  <c r="W24" i="4"/>
  <c r="V24" i="4"/>
  <c r="S24" i="4"/>
  <c r="O24" i="4"/>
  <c r="N24" i="4"/>
  <c r="M24" i="4"/>
  <c r="L24" i="4"/>
  <c r="R24" i="4" s="1"/>
  <c r="K24" i="4"/>
  <c r="J24" i="4"/>
  <c r="I24" i="4"/>
  <c r="Q24" i="4" s="1"/>
  <c r="H24" i="4"/>
  <c r="G24" i="4"/>
  <c r="F24" i="4"/>
  <c r="C24" i="4"/>
  <c r="B24" i="4"/>
  <c r="U23" i="4"/>
  <c r="S23" i="4"/>
  <c r="R23" i="4"/>
  <c r="Q23" i="4"/>
  <c r="P23" i="4"/>
  <c r="E23" i="4"/>
  <c r="T23" i="4" s="1"/>
  <c r="U22" i="4"/>
  <c r="S22" i="4"/>
  <c r="R22" i="4"/>
  <c r="Q22" i="4"/>
  <c r="P22" i="4"/>
  <c r="E22" i="4"/>
  <c r="T22" i="4" s="1"/>
  <c r="S21" i="4"/>
  <c r="R21" i="4"/>
  <c r="Q21" i="4"/>
  <c r="P21" i="4"/>
  <c r="E21" i="4"/>
  <c r="S20" i="4"/>
  <c r="R20" i="4"/>
  <c r="Q20" i="4"/>
  <c r="P20" i="4"/>
  <c r="E20" i="4"/>
  <c r="T20" i="4" s="1"/>
  <c r="S19" i="4"/>
  <c r="R19" i="4"/>
  <c r="Q19" i="4"/>
  <c r="U19" i="4" s="1"/>
  <c r="P19" i="4"/>
  <c r="E19" i="4"/>
  <c r="T19" i="4" s="1"/>
  <c r="U18" i="4"/>
  <c r="T18" i="4"/>
  <c r="S18" i="4"/>
  <c r="R18" i="4"/>
  <c r="Q18" i="4"/>
  <c r="P18" i="4"/>
  <c r="E18" i="4"/>
  <c r="S17" i="4"/>
  <c r="R17" i="4"/>
  <c r="Q17" i="4"/>
  <c r="P17" i="4"/>
  <c r="E17" i="4"/>
  <c r="U17" i="4" s="1"/>
  <c r="W15" i="4"/>
  <c r="V15" i="4"/>
  <c r="O15" i="4"/>
  <c r="N15" i="4"/>
  <c r="M15" i="4"/>
  <c r="S15" i="4" s="1"/>
  <c r="L15" i="4"/>
  <c r="K15" i="4"/>
  <c r="J15" i="4"/>
  <c r="I15" i="4"/>
  <c r="H15" i="4"/>
  <c r="G15" i="4"/>
  <c r="F15" i="4"/>
  <c r="C15" i="4"/>
  <c r="B15" i="4"/>
  <c r="E15" i="4" s="1"/>
  <c r="S14" i="4"/>
  <c r="R14" i="4"/>
  <c r="Q14" i="4"/>
  <c r="P14" i="4"/>
  <c r="E14" i="4"/>
  <c r="T14" i="4" s="1"/>
  <c r="T13" i="4"/>
  <c r="S13" i="4"/>
  <c r="R13" i="4"/>
  <c r="Q13" i="4"/>
  <c r="P13" i="4"/>
  <c r="E13" i="4"/>
  <c r="U13" i="4" s="1"/>
  <c r="T12" i="4"/>
  <c r="S12" i="4"/>
  <c r="R12" i="4"/>
  <c r="Q12" i="4"/>
  <c r="P12" i="4"/>
  <c r="E12" i="4"/>
  <c r="U12" i="4" s="1"/>
  <c r="S11" i="4"/>
  <c r="R11" i="4"/>
  <c r="Q11" i="4"/>
  <c r="P11" i="4"/>
  <c r="E11" i="4"/>
  <c r="T11" i="4" s="1"/>
  <c r="S10" i="4"/>
  <c r="R10" i="4"/>
  <c r="Q10" i="4"/>
  <c r="P10" i="4"/>
  <c r="E10" i="4"/>
  <c r="T10" i="4" s="1"/>
  <c r="U9" i="4"/>
  <c r="S9" i="4"/>
  <c r="R9" i="4"/>
  <c r="Q9" i="4"/>
  <c r="P9" i="4"/>
  <c r="E9" i="4"/>
  <c r="T9" i="4" s="1"/>
  <c r="S93" i="3"/>
  <c r="R93" i="3"/>
  <c r="Q93" i="3"/>
  <c r="P93" i="3"/>
  <c r="E93" i="3"/>
  <c r="S92" i="3"/>
  <c r="R92" i="3"/>
  <c r="Q92" i="3"/>
  <c r="P92" i="3"/>
  <c r="E92" i="3"/>
  <c r="T92" i="3" s="1"/>
  <c r="U91" i="3"/>
  <c r="S91" i="3"/>
  <c r="R91" i="3"/>
  <c r="Q91" i="3"/>
  <c r="P91" i="3"/>
  <c r="E91" i="3"/>
  <c r="T91" i="3" s="1"/>
  <c r="U90" i="3"/>
  <c r="S90" i="3"/>
  <c r="R90" i="3"/>
  <c r="Q90" i="3"/>
  <c r="P90" i="3"/>
  <c r="E90" i="3"/>
  <c r="T90" i="3" s="1"/>
  <c r="S89" i="3"/>
  <c r="R89" i="3"/>
  <c r="Q89" i="3"/>
  <c r="P89" i="3"/>
  <c r="E89" i="3"/>
  <c r="S88" i="3"/>
  <c r="R88" i="3"/>
  <c r="Q88" i="3"/>
  <c r="P88" i="3"/>
  <c r="E88" i="3"/>
  <c r="T88" i="3" s="1"/>
  <c r="U87" i="3"/>
  <c r="S87" i="3"/>
  <c r="R87" i="3"/>
  <c r="Q87" i="3"/>
  <c r="P87" i="3"/>
  <c r="E87" i="3"/>
  <c r="T87" i="3" s="1"/>
  <c r="U86" i="3"/>
  <c r="S86" i="3"/>
  <c r="R86" i="3"/>
  <c r="Q86" i="3"/>
  <c r="P86" i="3"/>
  <c r="E86" i="3"/>
  <c r="T86" i="3" s="1"/>
  <c r="W72" i="3"/>
  <c r="V72" i="3"/>
  <c r="O72" i="3"/>
  <c r="N72" i="3"/>
  <c r="M72" i="3"/>
  <c r="L72" i="3"/>
  <c r="K72" i="3"/>
  <c r="J72" i="3"/>
  <c r="I72" i="3"/>
  <c r="Q72" i="3" s="1"/>
  <c r="H72" i="3"/>
  <c r="G72" i="3"/>
  <c r="F72" i="3"/>
  <c r="C72" i="3"/>
  <c r="B72" i="3"/>
  <c r="E72" i="3" s="1"/>
  <c r="W71" i="3"/>
  <c r="V71" i="3"/>
  <c r="S71" i="3"/>
  <c r="O71" i="3"/>
  <c r="N71" i="3"/>
  <c r="M71" i="3"/>
  <c r="L71" i="3"/>
  <c r="R71" i="3" s="1"/>
  <c r="K71" i="3"/>
  <c r="J71" i="3"/>
  <c r="I71" i="3"/>
  <c r="Q71" i="3" s="1"/>
  <c r="H71" i="3"/>
  <c r="G71" i="3"/>
  <c r="F71" i="3"/>
  <c r="C71" i="3"/>
  <c r="B71" i="3"/>
  <c r="E71" i="3" s="1"/>
  <c r="W70" i="3"/>
  <c r="V70" i="3"/>
  <c r="R70" i="3"/>
  <c r="O70" i="3"/>
  <c r="N70" i="3"/>
  <c r="M70" i="3"/>
  <c r="S70" i="3" s="1"/>
  <c r="L70" i="3"/>
  <c r="K70" i="3"/>
  <c r="J70" i="3"/>
  <c r="I70" i="3"/>
  <c r="H70" i="3"/>
  <c r="P70" i="3" s="1"/>
  <c r="G70" i="3"/>
  <c r="F70" i="3"/>
  <c r="E70" i="3"/>
  <c r="C70" i="3"/>
  <c r="B70" i="3"/>
  <c r="S69" i="3"/>
  <c r="R69" i="3"/>
  <c r="Q69" i="3"/>
  <c r="P69" i="3"/>
  <c r="E69" i="3"/>
  <c r="U69" i="3" s="1"/>
  <c r="W67" i="3"/>
  <c r="V67" i="3"/>
  <c r="O67" i="3"/>
  <c r="N67" i="3"/>
  <c r="M67" i="3"/>
  <c r="L67" i="3"/>
  <c r="K67" i="3"/>
  <c r="J67" i="3"/>
  <c r="I67" i="3"/>
  <c r="H67" i="3"/>
  <c r="G67" i="3"/>
  <c r="F67" i="3"/>
  <c r="C67" i="3"/>
  <c r="B67" i="3"/>
  <c r="W66" i="3"/>
  <c r="V66" i="3"/>
  <c r="S66" i="3"/>
  <c r="O66" i="3"/>
  <c r="N66" i="3"/>
  <c r="M66" i="3"/>
  <c r="L66" i="3"/>
  <c r="R66" i="3" s="1"/>
  <c r="K66" i="3"/>
  <c r="J66" i="3"/>
  <c r="I66" i="3"/>
  <c r="H66" i="3"/>
  <c r="G66" i="3"/>
  <c r="F66" i="3"/>
  <c r="C66" i="3"/>
  <c r="B66" i="3"/>
  <c r="U65" i="3"/>
  <c r="S65" i="3"/>
  <c r="R65" i="3"/>
  <c r="Q65" i="3"/>
  <c r="P65" i="3"/>
  <c r="E65" i="3"/>
  <c r="T65" i="3" s="1"/>
  <c r="U64" i="3"/>
  <c r="S64" i="3"/>
  <c r="R64" i="3"/>
  <c r="Q64" i="3"/>
  <c r="P64" i="3"/>
  <c r="E64" i="3"/>
  <c r="T64" i="3" s="1"/>
  <c r="S63" i="3"/>
  <c r="R63" i="3"/>
  <c r="Q63" i="3"/>
  <c r="P63" i="3"/>
  <c r="E63" i="3"/>
  <c r="S62" i="3"/>
  <c r="R62" i="3"/>
  <c r="Q62" i="3"/>
  <c r="P62" i="3"/>
  <c r="E62" i="3"/>
  <c r="T62" i="3" s="1"/>
  <c r="U61" i="3"/>
  <c r="S61" i="3"/>
  <c r="R61" i="3"/>
  <c r="Q61" i="3"/>
  <c r="P61" i="3"/>
  <c r="E61" i="3"/>
  <c r="T61" i="3" s="1"/>
  <c r="V59" i="3"/>
  <c r="O59" i="3"/>
  <c r="N59" i="3"/>
  <c r="M59" i="3"/>
  <c r="S59" i="3" s="1"/>
  <c r="L59" i="3"/>
  <c r="R59" i="3" s="1"/>
  <c r="K59" i="3"/>
  <c r="J59" i="3"/>
  <c r="I59" i="3"/>
  <c r="Q59" i="3" s="1"/>
  <c r="H59" i="3"/>
  <c r="G59" i="3"/>
  <c r="F59" i="3"/>
  <c r="C59" i="3"/>
  <c r="B59" i="3"/>
  <c r="S58" i="3"/>
  <c r="R58" i="3"/>
  <c r="Q58" i="3"/>
  <c r="P58" i="3"/>
  <c r="E58" i="3"/>
  <c r="T58" i="3" s="1"/>
  <c r="S57" i="3"/>
  <c r="R57" i="3"/>
  <c r="Q57" i="3"/>
  <c r="P57" i="3"/>
  <c r="E57" i="3"/>
  <c r="T57" i="3" s="1"/>
  <c r="U56" i="3"/>
  <c r="T56" i="3"/>
  <c r="S56" i="3"/>
  <c r="R56" i="3"/>
  <c r="Q56" i="3"/>
  <c r="P56" i="3"/>
  <c r="E56" i="3"/>
  <c r="S55" i="3"/>
  <c r="R55" i="3"/>
  <c r="Q55" i="3"/>
  <c r="P55" i="3"/>
  <c r="E55" i="3"/>
  <c r="U55" i="3" s="1"/>
  <c r="W53" i="3"/>
  <c r="V53" i="3"/>
  <c r="O53" i="3"/>
  <c r="N53" i="3"/>
  <c r="M53" i="3"/>
  <c r="S53" i="3" s="1"/>
  <c r="L53" i="3"/>
  <c r="R53" i="3" s="1"/>
  <c r="K53" i="3"/>
  <c r="J53" i="3"/>
  <c r="I53" i="3"/>
  <c r="H53" i="3"/>
  <c r="G53" i="3"/>
  <c r="F53" i="3"/>
  <c r="C53" i="3"/>
  <c r="B53" i="3"/>
  <c r="U52" i="3"/>
  <c r="S52" i="3"/>
  <c r="R52" i="3"/>
  <c r="Q52" i="3"/>
  <c r="P52" i="3"/>
  <c r="E52" i="3"/>
  <c r="T52" i="3" s="1"/>
  <c r="U51" i="3"/>
  <c r="T51" i="3"/>
  <c r="S51" i="3"/>
  <c r="R51" i="3"/>
  <c r="Q51" i="3"/>
  <c r="P51" i="3"/>
  <c r="E51" i="3"/>
  <c r="S50" i="3"/>
  <c r="R50" i="3"/>
  <c r="Q50" i="3"/>
  <c r="P50" i="3"/>
  <c r="E50" i="3"/>
  <c r="S49" i="3"/>
  <c r="R49" i="3"/>
  <c r="Q49" i="3"/>
  <c r="P49" i="3"/>
  <c r="E49" i="3"/>
  <c r="T49" i="3" s="1"/>
  <c r="U48" i="3"/>
  <c r="S48" i="3"/>
  <c r="R48" i="3"/>
  <c r="Q48" i="3"/>
  <c r="P48" i="3"/>
  <c r="E48" i="3"/>
  <c r="T48" i="3" s="1"/>
  <c r="S47" i="3"/>
  <c r="R47" i="3"/>
  <c r="Q47" i="3"/>
  <c r="P47" i="3"/>
  <c r="E47" i="3"/>
  <c r="U47" i="3" s="1"/>
  <c r="S46" i="3"/>
  <c r="R46" i="3"/>
  <c r="Q46" i="3"/>
  <c r="P46" i="3"/>
  <c r="E46" i="3"/>
  <c r="S45" i="3"/>
  <c r="R45" i="3"/>
  <c r="Q45" i="3"/>
  <c r="P45" i="3"/>
  <c r="E45" i="3"/>
  <c r="T45" i="3" s="1"/>
  <c r="U44" i="3"/>
  <c r="S44" i="3"/>
  <c r="R44" i="3"/>
  <c r="Q44" i="3"/>
  <c r="P44" i="3"/>
  <c r="E44" i="3"/>
  <c r="T44" i="3" s="1"/>
  <c r="S43" i="3"/>
  <c r="R43" i="3"/>
  <c r="Q43" i="3"/>
  <c r="P43" i="3"/>
  <c r="E43" i="3"/>
  <c r="S42" i="3"/>
  <c r="R42" i="3"/>
  <c r="Q42" i="3"/>
  <c r="P42" i="3"/>
  <c r="E42" i="3"/>
  <c r="W40" i="3"/>
  <c r="V40" i="3"/>
  <c r="O40" i="3"/>
  <c r="N40" i="3"/>
  <c r="M40" i="3"/>
  <c r="S40" i="3" s="1"/>
  <c r="L40" i="3"/>
  <c r="R40" i="3" s="1"/>
  <c r="K40" i="3"/>
  <c r="J40" i="3"/>
  <c r="I40" i="3"/>
  <c r="H40" i="3"/>
  <c r="G40" i="3"/>
  <c r="F40" i="3"/>
  <c r="C40" i="3"/>
  <c r="B40" i="3"/>
  <c r="E40" i="3" s="1"/>
  <c r="S39" i="3"/>
  <c r="R39" i="3"/>
  <c r="Q39" i="3"/>
  <c r="P39" i="3"/>
  <c r="E39" i="3"/>
  <c r="T39" i="3" s="1"/>
  <c r="T38" i="3"/>
  <c r="S38" i="3"/>
  <c r="R38" i="3"/>
  <c r="Q38" i="3"/>
  <c r="P38" i="3"/>
  <c r="E38" i="3"/>
  <c r="U38" i="3" s="1"/>
  <c r="T37" i="3"/>
  <c r="S37" i="3"/>
  <c r="R37" i="3"/>
  <c r="Q37" i="3"/>
  <c r="P37" i="3"/>
  <c r="E37" i="3"/>
  <c r="U37" i="3" s="1"/>
  <c r="S36" i="3"/>
  <c r="R36" i="3"/>
  <c r="Q36" i="3"/>
  <c r="P36" i="3"/>
  <c r="E36" i="3"/>
  <c r="T36" i="3" s="1"/>
  <c r="S35" i="3"/>
  <c r="R35" i="3"/>
  <c r="Q35" i="3"/>
  <c r="P35" i="3"/>
  <c r="E35" i="3"/>
  <c r="T35" i="3" s="1"/>
  <c r="W33" i="3"/>
  <c r="V33" i="3"/>
  <c r="O33" i="3"/>
  <c r="N33" i="3"/>
  <c r="M33" i="3"/>
  <c r="S33" i="3" s="1"/>
  <c r="L33" i="3"/>
  <c r="R33" i="3" s="1"/>
  <c r="K33" i="3"/>
  <c r="J33" i="3"/>
  <c r="I33" i="3"/>
  <c r="H33" i="3"/>
  <c r="P33" i="3" s="1"/>
  <c r="G33" i="3"/>
  <c r="F33" i="3"/>
  <c r="C33" i="3"/>
  <c r="B33" i="3"/>
  <c r="E33" i="3" s="1"/>
  <c r="S32" i="3"/>
  <c r="R32" i="3"/>
  <c r="Q32" i="3"/>
  <c r="P32" i="3"/>
  <c r="E32" i="3"/>
  <c r="U32" i="3" s="1"/>
  <c r="W30" i="3"/>
  <c r="V30" i="3"/>
  <c r="O30" i="3"/>
  <c r="N30" i="3"/>
  <c r="M30" i="3"/>
  <c r="S30" i="3" s="1"/>
  <c r="L30" i="3"/>
  <c r="K30" i="3"/>
  <c r="J30" i="3"/>
  <c r="I30" i="3"/>
  <c r="H30" i="3"/>
  <c r="P30" i="3" s="1"/>
  <c r="G30" i="3"/>
  <c r="F30" i="3"/>
  <c r="C30" i="3"/>
  <c r="B30" i="3"/>
  <c r="S29" i="3"/>
  <c r="R29" i="3"/>
  <c r="Q29" i="3"/>
  <c r="P29" i="3"/>
  <c r="E29" i="3"/>
  <c r="T29" i="3" s="1"/>
  <c r="T28" i="3"/>
  <c r="S28" i="3"/>
  <c r="R28" i="3"/>
  <c r="Q28" i="3"/>
  <c r="P28" i="3"/>
  <c r="E28" i="3"/>
  <c r="U28" i="3" s="1"/>
  <c r="T27" i="3"/>
  <c r="S27" i="3"/>
  <c r="R27" i="3"/>
  <c r="Q27" i="3"/>
  <c r="P27" i="3"/>
  <c r="E27" i="3"/>
  <c r="U27" i="3" s="1"/>
  <c r="S26" i="3"/>
  <c r="R26" i="3"/>
  <c r="Q26" i="3"/>
  <c r="P26" i="3"/>
  <c r="E26" i="3"/>
  <c r="T26" i="3" s="1"/>
  <c r="W24" i="3"/>
  <c r="V24" i="3"/>
  <c r="R24" i="3"/>
  <c r="O24" i="3"/>
  <c r="N24" i="3"/>
  <c r="M24" i="3"/>
  <c r="S24" i="3" s="1"/>
  <c r="L24" i="3"/>
  <c r="K24" i="3"/>
  <c r="J24" i="3"/>
  <c r="I24" i="3"/>
  <c r="H24" i="3"/>
  <c r="P24" i="3" s="1"/>
  <c r="G24" i="3"/>
  <c r="F24" i="3"/>
  <c r="C24" i="3"/>
  <c r="B24" i="3"/>
  <c r="E24" i="3" s="1"/>
  <c r="U23" i="3"/>
  <c r="T23" i="3"/>
  <c r="S23" i="3"/>
  <c r="R23" i="3"/>
  <c r="Q23" i="3"/>
  <c r="P23" i="3"/>
  <c r="E23" i="3"/>
  <c r="T22" i="3"/>
  <c r="S22" i="3"/>
  <c r="R22" i="3"/>
  <c r="Q22" i="3"/>
  <c r="P22" i="3"/>
  <c r="E22" i="3"/>
  <c r="U22" i="3" s="1"/>
  <c r="S21" i="3"/>
  <c r="R21" i="3"/>
  <c r="Q21" i="3"/>
  <c r="P21" i="3"/>
  <c r="E21" i="3"/>
  <c r="T21" i="3" s="1"/>
  <c r="S20" i="3"/>
  <c r="R20" i="3"/>
  <c r="Q20" i="3"/>
  <c r="P20" i="3"/>
  <c r="E20" i="3"/>
  <c r="S19" i="3"/>
  <c r="R19" i="3"/>
  <c r="Q19" i="3"/>
  <c r="U19" i="3" s="1"/>
  <c r="P19" i="3"/>
  <c r="E19" i="3"/>
  <c r="T18" i="3"/>
  <c r="S18" i="3"/>
  <c r="R18" i="3"/>
  <c r="Q18" i="3"/>
  <c r="P18" i="3"/>
  <c r="E18" i="3"/>
  <c r="U18" i="3" s="1"/>
  <c r="S17" i="3"/>
  <c r="R17" i="3"/>
  <c r="Q17" i="3"/>
  <c r="P17" i="3"/>
  <c r="E17" i="3"/>
  <c r="T17" i="3" s="1"/>
  <c r="W15" i="3"/>
  <c r="V15" i="3"/>
  <c r="O15" i="3"/>
  <c r="N15" i="3"/>
  <c r="M15" i="3"/>
  <c r="L15" i="3"/>
  <c r="K15" i="3"/>
  <c r="J15" i="3"/>
  <c r="I15" i="3"/>
  <c r="H15" i="3"/>
  <c r="G15" i="3"/>
  <c r="F15" i="3"/>
  <c r="C15" i="3"/>
  <c r="E15" i="3" s="1"/>
  <c r="B15" i="3"/>
  <c r="S14" i="3"/>
  <c r="R14" i="3"/>
  <c r="Q14" i="3"/>
  <c r="P14" i="3"/>
  <c r="E14" i="3"/>
  <c r="T14" i="3" s="1"/>
  <c r="S13" i="3"/>
  <c r="R13" i="3"/>
  <c r="Q13" i="3"/>
  <c r="P13" i="3"/>
  <c r="E13" i="3"/>
  <c r="U13" i="3" s="1"/>
  <c r="S12" i="3"/>
  <c r="R12" i="3"/>
  <c r="Q12" i="3"/>
  <c r="P12" i="3"/>
  <c r="E12" i="3"/>
  <c r="T12" i="3" s="1"/>
  <c r="U11" i="3"/>
  <c r="S11" i="3"/>
  <c r="R11" i="3"/>
  <c r="Q11" i="3"/>
  <c r="P11" i="3"/>
  <c r="E11" i="3"/>
  <c r="T11" i="3" s="1"/>
  <c r="S10" i="3"/>
  <c r="R10" i="3"/>
  <c r="Q10" i="3"/>
  <c r="U10" i="3" s="1"/>
  <c r="P10" i="3"/>
  <c r="T10" i="3" s="1"/>
  <c r="E10" i="3"/>
  <c r="S9" i="3"/>
  <c r="R9" i="3"/>
  <c r="Q9" i="3"/>
  <c r="P9" i="3"/>
  <c r="E9" i="3"/>
  <c r="T9" i="3" s="1"/>
  <c r="S93" i="2"/>
  <c r="R93" i="2"/>
  <c r="Q93" i="2"/>
  <c r="P93" i="2"/>
  <c r="E93" i="2"/>
  <c r="T93" i="2" s="1"/>
  <c r="U92" i="2"/>
  <c r="S92" i="2"/>
  <c r="R92" i="2"/>
  <c r="Q92" i="2"/>
  <c r="P92" i="2"/>
  <c r="E92" i="2"/>
  <c r="T92" i="2" s="1"/>
  <c r="U91" i="2"/>
  <c r="S91" i="2"/>
  <c r="R91" i="2"/>
  <c r="Q91" i="2"/>
  <c r="P91" i="2"/>
  <c r="E91" i="2"/>
  <c r="T91" i="2" s="1"/>
  <c r="S90" i="2"/>
  <c r="R90" i="2"/>
  <c r="Q90" i="2"/>
  <c r="P90" i="2"/>
  <c r="E90" i="2"/>
  <c r="S89" i="2"/>
  <c r="R89" i="2"/>
  <c r="Q89" i="2"/>
  <c r="P89" i="2"/>
  <c r="E89" i="2"/>
  <c r="T89" i="2" s="1"/>
  <c r="U88" i="2"/>
  <c r="S88" i="2"/>
  <c r="R88" i="2"/>
  <c r="Q88" i="2"/>
  <c r="P88" i="2"/>
  <c r="E88" i="2"/>
  <c r="T88" i="2" s="1"/>
  <c r="U87" i="2"/>
  <c r="S87" i="2"/>
  <c r="R87" i="2"/>
  <c r="Q87" i="2"/>
  <c r="P87" i="2"/>
  <c r="E87" i="2"/>
  <c r="T87" i="2" s="1"/>
  <c r="S86" i="2"/>
  <c r="R86" i="2"/>
  <c r="Q86" i="2"/>
  <c r="P86" i="2"/>
  <c r="E86" i="2"/>
  <c r="W72" i="2"/>
  <c r="V72" i="2"/>
  <c r="O72" i="2"/>
  <c r="N72" i="2"/>
  <c r="M72" i="2"/>
  <c r="L72" i="2"/>
  <c r="K72" i="2"/>
  <c r="J72" i="2"/>
  <c r="I72" i="2"/>
  <c r="Q72" i="2" s="1"/>
  <c r="H72" i="2"/>
  <c r="G72" i="2"/>
  <c r="F72" i="2"/>
  <c r="C72" i="2"/>
  <c r="B72" i="2"/>
  <c r="E72" i="2" s="1"/>
  <c r="W71" i="2"/>
  <c r="V71" i="2"/>
  <c r="R71" i="2"/>
  <c r="O71" i="2"/>
  <c r="N71" i="2"/>
  <c r="M71" i="2"/>
  <c r="S71" i="2" s="1"/>
  <c r="L71" i="2"/>
  <c r="K71" i="2"/>
  <c r="J71" i="2"/>
  <c r="I71" i="2"/>
  <c r="H71" i="2"/>
  <c r="P71" i="2" s="1"/>
  <c r="G71" i="2"/>
  <c r="F71" i="2"/>
  <c r="E71" i="2"/>
  <c r="C71" i="2"/>
  <c r="B71" i="2"/>
  <c r="W70" i="2"/>
  <c r="V70" i="2"/>
  <c r="O70" i="2"/>
  <c r="N70" i="2"/>
  <c r="M70" i="2"/>
  <c r="S70" i="2" s="1"/>
  <c r="L70" i="2"/>
  <c r="R70" i="2" s="1"/>
  <c r="K70" i="2"/>
  <c r="J70" i="2"/>
  <c r="I70" i="2"/>
  <c r="H70" i="2"/>
  <c r="G70" i="2"/>
  <c r="F70" i="2"/>
  <c r="C70" i="2"/>
  <c r="E70" i="2" s="1"/>
  <c r="B70" i="2"/>
  <c r="T69" i="2"/>
  <c r="S69" i="2"/>
  <c r="R69" i="2"/>
  <c r="Q69" i="2"/>
  <c r="P69" i="2"/>
  <c r="E69" i="2"/>
  <c r="U69" i="2" s="1"/>
  <c r="W67" i="2"/>
  <c r="V67" i="2"/>
  <c r="O67" i="2"/>
  <c r="N67" i="2"/>
  <c r="M67" i="2"/>
  <c r="L67" i="2"/>
  <c r="K67" i="2"/>
  <c r="J67" i="2"/>
  <c r="I67" i="2"/>
  <c r="H67" i="2"/>
  <c r="G67" i="2"/>
  <c r="F67" i="2"/>
  <c r="C67" i="2"/>
  <c r="B67" i="2"/>
  <c r="W66" i="2"/>
  <c r="V66" i="2"/>
  <c r="R66" i="2"/>
  <c r="O66" i="2"/>
  <c r="N66" i="2"/>
  <c r="M66" i="2"/>
  <c r="S66" i="2" s="1"/>
  <c r="L66" i="2"/>
  <c r="K66" i="2"/>
  <c r="J66" i="2"/>
  <c r="I66" i="2"/>
  <c r="H66" i="2"/>
  <c r="P66" i="2" s="1"/>
  <c r="G66" i="2"/>
  <c r="F66" i="2"/>
  <c r="C66" i="2"/>
  <c r="B66" i="2"/>
  <c r="E66" i="2" s="1"/>
  <c r="S65" i="2"/>
  <c r="R65" i="2"/>
  <c r="Q65" i="2"/>
  <c r="P65" i="2"/>
  <c r="E65" i="2"/>
  <c r="S64" i="2"/>
  <c r="R64" i="2"/>
  <c r="Q64" i="2"/>
  <c r="P64" i="2"/>
  <c r="E64" i="2"/>
  <c r="S63" i="2"/>
  <c r="R63" i="2"/>
  <c r="Q63" i="2"/>
  <c r="P63" i="2"/>
  <c r="E63" i="2"/>
  <c r="T63" i="2" s="1"/>
  <c r="U62" i="2"/>
  <c r="S62" i="2"/>
  <c r="R62" i="2"/>
  <c r="Q62" i="2"/>
  <c r="P62" i="2"/>
  <c r="E62" i="2"/>
  <c r="T62" i="2" s="1"/>
  <c r="S61" i="2"/>
  <c r="R61" i="2"/>
  <c r="Q61" i="2"/>
  <c r="P61" i="2"/>
  <c r="E61" i="2"/>
  <c r="V59" i="2"/>
  <c r="O59" i="2"/>
  <c r="N59" i="2"/>
  <c r="M59" i="2"/>
  <c r="S59" i="2" s="1"/>
  <c r="L59" i="2"/>
  <c r="R59" i="2" s="1"/>
  <c r="K59" i="2"/>
  <c r="J59" i="2"/>
  <c r="I59" i="2"/>
  <c r="H59" i="2"/>
  <c r="G59" i="2"/>
  <c r="F59" i="2"/>
  <c r="C59" i="2"/>
  <c r="B59" i="2"/>
  <c r="S58" i="2"/>
  <c r="R58" i="2"/>
  <c r="Q58" i="2"/>
  <c r="P58" i="2"/>
  <c r="E58" i="2"/>
  <c r="T58" i="2" s="1"/>
  <c r="T57" i="2"/>
  <c r="S57" i="2"/>
  <c r="R57" i="2"/>
  <c r="Q57" i="2"/>
  <c r="P57" i="2"/>
  <c r="E57" i="2"/>
  <c r="U57" i="2" s="1"/>
  <c r="S56" i="2"/>
  <c r="R56" i="2"/>
  <c r="Q56" i="2"/>
  <c r="P56" i="2"/>
  <c r="E56" i="2"/>
  <c r="U56" i="2" s="1"/>
  <c r="S55" i="2"/>
  <c r="R55" i="2"/>
  <c r="Q55" i="2"/>
  <c r="P55" i="2"/>
  <c r="E55" i="2"/>
  <c r="T55" i="2" s="1"/>
  <c r="W53" i="2"/>
  <c r="V53" i="2"/>
  <c r="O53" i="2"/>
  <c r="N53" i="2"/>
  <c r="M53" i="2"/>
  <c r="S53" i="2" s="1"/>
  <c r="L53" i="2"/>
  <c r="R53" i="2" s="1"/>
  <c r="K53" i="2"/>
  <c r="J53" i="2"/>
  <c r="I53" i="2"/>
  <c r="H53" i="2"/>
  <c r="G53" i="2"/>
  <c r="F53" i="2"/>
  <c r="E53" i="2"/>
  <c r="C53" i="2"/>
  <c r="B53" i="2"/>
  <c r="U52" i="2"/>
  <c r="S52" i="2"/>
  <c r="R52" i="2"/>
  <c r="Q52" i="2"/>
  <c r="P52" i="2"/>
  <c r="E52" i="2"/>
  <c r="T52" i="2" s="1"/>
  <c r="S51" i="2"/>
  <c r="R51" i="2"/>
  <c r="Q51" i="2"/>
  <c r="P51" i="2"/>
  <c r="E51" i="2"/>
  <c r="S50" i="2"/>
  <c r="R50" i="2"/>
  <c r="Q50" i="2"/>
  <c r="P50" i="2"/>
  <c r="E50" i="2"/>
  <c r="T50" i="2" s="1"/>
  <c r="U49" i="2"/>
  <c r="S49" i="2"/>
  <c r="R49" i="2"/>
  <c r="Q49" i="2"/>
  <c r="P49" i="2"/>
  <c r="E49" i="2"/>
  <c r="T49" i="2" s="1"/>
  <c r="U48" i="2"/>
  <c r="S48" i="2"/>
  <c r="R48" i="2"/>
  <c r="Q48" i="2"/>
  <c r="P48" i="2"/>
  <c r="E48" i="2"/>
  <c r="T48" i="2" s="1"/>
  <c r="S47" i="2"/>
  <c r="R47" i="2"/>
  <c r="Q47" i="2"/>
  <c r="P47" i="2"/>
  <c r="E47" i="2"/>
  <c r="U47" i="2" s="1"/>
  <c r="S46" i="2"/>
  <c r="R46" i="2"/>
  <c r="Q46" i="2"/>
  <c r="P46" i="2"/>
  <c r="E46" i="2"/>
  <c r="T46" i="2" s="1"/>
  <c r="S45" i="2"/>
  <c r="R45" i="2"/>
  <c r="Q45" i="2"/>
  <c r="P45" i="2"/>
  <c r="E45" i="2"/>
  <c r="T45" i="2" s="1"/>
  <c r="S44" i="2"/>
  <c r="R44" i="2"/>
  <c r="Q44" i="2"/>
  <c r="P44" i="2"/>
  <c r="T44" i="2" s="1"/>
  <c r="E44" i="2"/>
  <c r="T43" i="2"/>
  <c r="S43" i="2"/>
  <c r="R43" i="2"/>
  <c r="Q43" i="2"/>
  <c r="P43" i="2"/>
  <c r="E43" i="2"/>
  <c r="S42" i="2"/>
  <c r="R42" i="2"/>
  <c r="Q42" i="2"/>
  <c r="P42" i="2"/>
  <c r="E42" i="2"/>
  <c r="T42" i="2" s="1"/>
  <c r="W40" i="2"/>
  <c r="V40" i="2"/>
  <c r="O40" i="2"/>
  <c r="N40" i="2"/>
  <c r="M40" i="2"/>
  <c r="S40" i="2" s="1"/>
  <c r="L40" i="2"/>
  <c r="R40" i="2" s="1"/>
  <c r="K40" i="2"/>
  <c r="J40" i="2"/>
  <c r="I40" i="2"/>
  <c r="H40" i="2"/>
  <c r="G40" i="2"/>
  <c r="F40" i="2"/>
  <c r="C40" i="2"/>
  <c r="E40" i="2" s="1"/>
  <c r="B40" i="2"/>
  <c r="S39" i="2"/>
  <c r="R39" i="2"/>
  <c r="Q39" i="2"/>
  <c r="P39" i="2"/>
  <c r="E39" i="2"/>
  <c r="U39" i="2" s="1"/>
  <c r="S38" i="2"/>
  <c r="R38" i="2"/>
  <c r="Q38" i="2"/>
  <c r="P38" i="2"/>
  <c r="E38" i="2"/>
  <c r="U38" i="2" s="1"/>
  <c r="S37" i="2"/>
  <c r="R37" i="2"/>
  <c r="Q37" i="2"/>
  <c r="P37" i="2"/>
  <c r="E37" i="2"/>
  <c r="T37" i="2" s="1"/>
  <c r="U36" i="2"/>
  <c r="S36" i="2"/>
  <c r="R36" i="2"/>
  <c r="Q36" i="2"/>
  <c r="P36" i="2"/>
  <c r="E36" i="2"/>
  <c r="T36" i="2" s="1"/>
  <c r="S35" i="2"/>
  <c r="R35" i="2"/>
  <c r="Q35" i="2"/>
  <c r="P35" i="2"/>
  <c r="E35" i="2"/>
  <c r="U35" i="2" s="1"/>
  <c r="W33" i="2"/>
  <c r="V33" i="2"/>
  <c r="O33" i="2"/>
  <c r="N33" i="2"/>
  <c r="M33" i="2"/>
  <c r="L33" i="2"/>
  <c r="K33" i="2"/>
  <c r="J33" i="2"/>
  <c r="I33" i="2"/>
  <c r="H33" i="2"/>
  <c r="G33" i="2"/>
  <c r="F33" i="2"/>
  <c r="C33" i="2"/>
  <c r="B33" i="2"/>
  <c r="E33" i="2" s="1"/>
  <c r="S32" i="2"/>
  <c r="R32" i="2"/>
  <c r="Q32" i="2"/>
  <c r="P32" i="2"/>
  <c r="E32" i="2"/>
  <c r="T32" i="2" s="1"/>
  <c r="W30" i="2"/>
  <c r="V30" i="2"/>
  <c r="O30" i="2"/>
  <c r="N30" i="2"/>
  <c r="R30" i="2" s="1"/>
  <c r="M30" i="2"/>
  <c r="S30" i="2" s="1"/>
  <c r="L30" i="2"/>
  <c r="K30" i="2"/>
  <c r="J30" i="2"/>
  <c r="I30" i="2"/>
  <c r="H30" i="2"/>
  <c r="G30" i="2"/>
  <c r="F30" i="2"/>
  <c r="E30" i="2"/>
  <c r="C30" i="2"/>
  <c r="B30" i="2"/>
  <c r="S29" i="2"/>
  <c r="R29" i="2"/>
  <c r="Q29" i="2"/>
  <c r="P29" i="2"/>
  <c r="E29" i="2"/>
  <c r="T28" i="2"/>
  <c r="S28" i="2"/>
  <c r="R28" i="2"/>
  <c r="Q28" i="2"/>
  <c r="P28" i="2"/>
  <c r="E28" i="2"/>
  <c r="U28" i="2" s="1"/>
  <c r="S27" i="2"/>
  <c r="R27" i="2"/>
  <c r="Q27" i="2"/>
  <c r="P27" i="2"/>
  <c r="E27" i="2"/>
  <c r="T27" i="2" s="1"/>
  <c r="S26" i="2"/>
  <c r="R26" i="2"/>
  <c r="Q26" i="2"/>
  <c r="P26" i="2"/>
  <c r="E26" i="2"/>
  <c r="T26" i="2" s="1"/>
  <c r="W24" i="2"/>
  <c r="V24" i="2"/>
  <c r="O24" i="2"/>
  <c r="N24" i="2"/>
  <c r="M24" i="2"/>
  <c r="S24" i="2" s="1"/>
  <c r="L24" i="2"/>
  <c r="R24" i="2" s="1"/>
  <c r="K24" i="2"/>
  <c r="J24" i="2"/>
  <c r="I24" i="2"/>
  <c r="H24" i="2"/>
  <c r="G24" i="2"/>
  <c r="F24" i="2"/>
  <c r="C24" i="2"/>
  <c r="B24" i="2"/>
  <c r="E24" i="2" s="1"/>
  <c r="T23" i="2"/>
  <c r="S23" i="2"/>
  <c r="R23" i="2"/>
  <c r="Q23" i="2"/>
  <c r="P23" i="2"/>
  <c r="E23" i="2"/>
  <c r="U23" i="2" s="1"/>
  <c r="S22" i="2"/>
  <c r="R22" i="2"/>
  <c r="Q22" i="2"/>
  <c r="P22" i="2"/>
  <c r="E22" i="2"/>
  <c r="T22" i="2" s="1"/>
  <c r="S21" i="2"/>
  <c r="R21" i="2"/>
  <c r="Q21" i="2"/>
  <c r="P21" i="2"/>
  <c r="E21" i="2"/>
  <c r="T21" i="2" s="1"/>
  <c r="S20" i="2"/>
  <c r="R20" i="2"/>
  <c r="Q20" i="2"/>
  <c r="P20" i="2"/>
  <c r="E20" i="2"/>
  <c r="U20" i="2" s="1"/>
  <c r="S19" i="2"/>
  <c r="R19" i="2"/>
  <c r="Q19" i="2"/>
  <c r="P19" i="2"/>
  <c r="E19" i="2"/>
  <c r="U19" i="2" s="1"/>
  <c r="S18" i="2"/>
  <c r="R18" i="2"/>
  <c r="Q18" i="2"/>
  <c r="P18" i="2"/>
  <c r="E18" i="2"/>
  <c r="T18" i="2" s="1"/>
  <c r="S17" i="2"/>
  <c r="R17" i="2"/>
  <c r="Q17" i="2"/>
  <c r="P17" i="2"/>
  <c r="E17" i="2"/>
  <c r="T17" i="2" s="1"/>
  <c r="W15" i="2"/>
  <c r="V15" i="2"/>
  <c r="O15" i="2"/>
  <c r="N15" i="2"/>
  <c r="M15" i="2"/>
  <c r="S15" i="2" s="1"/>
  <c r="L15" i="2"/>
  <c r="R15" i="2" s="1"/>
  <c r="K15" i="2"/>
  <c r="J15" i="2"/>
  <c r="I15" i="2"/>
  <c r="Q15" i="2" s="1"/>
  <c r="H15" i="2"/>
  <c r="G15" i="2"/>
  <c r="F15" i="2"/>
  <c r="C15" i="2"/>
  <c r="B15" i="2"/>
  <c r="E15" i="2" s="1"/>
  <c r="T14" i="2"/>
  <c r="S14" i="2"/>
  <c r="R14" i="2"/>
  <c r="Q14" i="2"/>
  <c r="P14" i="2"/>
  <c r="E14" i="2"/>
  <c r="U14" i="2" s="1"/>
  <c r="S13" i="2"/>
  <c r="R13" i="2"/>
  <c r="Q13" i="2"/>
  <c r="P13" i="2"/>
  <c r="E13" i="2"/>
  <c r="T13" i="2" s="1"/>
  <c r="S12" i="2"/>
  <c r="R12" i="2"/>
  <c r="Q12" i="2"/>
  <c r="P12" i="2"/>
  <c r="E12" i="2"/>
  <c r="T12" i="2" s="1"/>
  <c r="S11" i="2"/>
  <c r="R11" i="2"/>
  <c r="Q11" i="2"/>
  <c r="P11" i="2"/>
  <c r="E11" i="2"/>
  <c r="S10" i="2"/>
  <c r="R10" i="2"/>
  <c r="Q10" i="2"/>
  <c r="P10" i="2"/>
  <c r="T10" i="2" s="1"/>
  <c r="E10" i="2"/>
  <c r="S9" i="2"/>
  <c r="R9" i="2"/>
  <c r="Q9" i="2"/>
  <c r="P9" i="2"/>
  <c r="E9" i="2"/>
  <c r="U9" i="2" s="1"/>
  <c r="U93" i="1"/>
  <c r="S93" i="1"/>
  <c r="R93" i="1"/>
  <c r="Q93" i="1"/>
  <c r="P93" i="1"/>
  <c r="E93" i="1"/>
  <c r="T93" i="1" s="1"/>
  <c r="T92" i="1"/>
  <c r="S92" i="1"/>
  <c r="R92" i="1"/>
  <c r="Q92" i="1"/>
  <c r="P92" i="1"/>
  <c r="E92" i="1"/>
  <c r="U92" i="1" s="1"/>
  <c r="T91" i="1"/>
  <c r="S91" i="1"/>
  <c r="R91" i="1"/>
  <c r="Q91" i="1"/>
  <c r="P91" i="1"/>
  <c r="E91" i="1"/>
  <c r="U91" i="1" s="1"/>
  <c r="S90" i="1"/>
  <c r="R90" i="1"/>
  <c r="Q90" i="1"/>
  <c r="P90" i="1"/>
  <c r="E90" i="1"/>
  <c r="T90" i="1" s="1"/>
  <c r="U89" i="1"/>
  <c r="S89" i="1"/>
  <c r="R89" i="1"/>
  <c r="Q89" i="1"/>
  <c r="P89" i="1"/>
  <c r="E89" i="1"/>
  <c r="T89" i="1" s="1"/>
  <c r="T88" i="1"/>
  <c r="S88" i="1"/>
  <c r="R88" i="1"/>
  <c r="Q88" i="1"/>
  <c r="P88" i="1"/>
  <c r="E88" i="1"/>
  <c r="U88" i="1" s="1"/>
  <c r="T87" i="1"/>
  <c r="S87" i="1"/>
  <c r="R87" i="1"/>
  <c r="Q87" i="1"/>
  <c r="P87" i="1"/>
  <c r="E87" i="1"/>
  <c r="U87" i="1" s="1"/>
  <c r="S86" i="1"/>
  <c r="R86" i="1"/>
  <c r="Q86" i="1"/>
  <c r="P86" i="1"/>
  <c r="E86" i="1"/>
  <c r="T86" i="1" s="1"/>
  <c r="W72" i="1"/>
  <c r="V72" i="1"/>
  <c r="O72" i="1"/>
  <c r="N72" i="1"/>
  <c r="M72" i="1"/>
  <c r="L72" i="1"/>
  <c r="K72" i="1"/>
  <c r="J72" i="1"/>
  <c r="I72" i="1"/>
  <c r="Q72" i="1" s="1"/>
  <c r="H72" i="1"/>
  <c r="G72" i="1"/>
  <c r="F72" i="1"/>
  <c r="C72" i="1"/>
  <c r="B72" i="1"/>
  <c r="E72" i="1" s="1"/>
  <c r="W71" i="1"/>
  <c r="V71" i="1"/>
  <c r="O71" i="1"/>
  <c r="N71" i="1"/>
  <c r="M71" i="1"/>
  <c r="L71" i="1"/>
  <c r="K71" i="1"/>
  <c r="J71" i="1"/>
  <c r="I71" i="1"/>
  <c r="H71" i="1"/>
  <c r="P71" i="1" s="1"/>
  <c r="G71" i="1"/>
  <c r="F71" i="1"/>
  <c r="C71" i="1"/>
  <c r="B71" i="1"/>
  <c r="E71" i="1" s="1"/>
  <c r="W70" i="1"/>
  <c r="V70" i="1"/>
  <c r="O70" i="1"/>
  <c r="S70" i="1" s="1"/>
  <c r="N70" i="1"/>
  <c r="M70" i="1"/>
  <c r="L70" i="1"/>
  <c r="K70" i="1"/>
  <c r="J70" i="1"/>
  <c r="I70" i="1"/>
  <c r="H70" i="1"/>
  <c r="P70" i="1" s="1"/>
  <c r="G70" i="1"/>
  <c r="F70" i="1"/>
  <c r="C70" i="1"/>
  <c r="B70" i="1"/>
  <c r="E70" i="1" s="1"/>
  <c r="S69" i="1"/>
  <c r="R69" i="1"/>
  <c r="Q69" i="1"/>
  <c r="P69" i="1"/>
  <c r="E69" i="1"/>
  <c r="T69" i="1" s="1"/>
  <c r="W67" i="1"/>
  <c r="V67" i="1"/>
  <c r="O67" i="1"/>
  <c r="N67" i="1"/>
  <c r="M67" i="1"/>
  <c r="L67" i="1"/>
  <c r="K67" i="1"/>
  <c r="J67" i="1"/>
  <c r="I67" i="1"/>
  <c r="H67" i="1"/>
  <c r="G67" i="1"/>
  <c r="F67" i="1"/>
  <c r="C67" i="1"/>
  <c r="B67" i="1"/>
  <c r="E67" i="1" s="1"/>
  <c r="W66" i="1"/>
  <c r="V66" i="1"/>
  <c r="O66" i="1"/>
  <c r="N66" i="1"/>
  <c r="M66" i="1"/>
  <c r="S66" i="1" s="1"/>
  <c r="L66" i="1"/>
  <c r="R66" i="1" s="1"/>
  <c r="K66" i="1"/>
  <c r="J66" i="1"/>
  <c r="I66" i="1"/>
  <c r="Q66" i="1" s="1"/>
  <c r="H66" i="1"/>
  <c r="P66" i="1" s="1"/>
  <c r="G66" i="1"/>
  <c r="F66" i="1"/>
  <c r="C66" i="1"/>
  <c r="E66" i="1" s="1"/>
  <c r="B66" i="1"/>
  <c r="T65" i="1"/>
  <c r="S65" i="1"/>
  <c r="R65" i="1"/>
  <c r="Q65" i="1"/>
  <c r="P65" i="1"/>
  <c r="E65" i="1"/>
  <c r="U65" i="1" s="1"/>
  <c r="S64" i="1"/>
  <c r="R64" i="1"/>
  <c r="Q64" i="1"/>
  <c r="P64" i="1"/>
  <c r="E64" i="1"/>
  <c r="T64" i="1" s="1"/>
  <c r="S63" i="1"/>
  <c r="R63" i="1"/>
  <c r="Q63" i="1"/>
  <c r="P63" i="1"/>
  <c r="E63" i="1"/>
  <c r="T63" i="1" s="1"/>
  <c r="U62" i="1"/>
  <c r="T62" i="1"/>
  <c r="S62" i="1"/>
  <c r="R62" i="1"/>
  <c r="Q62" i="1"/>
  <c r="P62" i="1"/>
  <c r="E62" i="1"/>
  <c r="T61" i="1"/>
  <c r="S61" i="1"/>
  <c r="R61" i="1"/>
  <c r="Q61" i="1"/>
  <c r="P61" i="1"/>
  <c r="E61" i="1"/>
  <c r="V59" i="1"/>
  <c r="O59" i="1"/>
  <c r="N59" i="1"/>
  <c r="M59" i="1"/>
  <c r="S59" i="1" s="1"/>
  <c r="L59" i="1"/>
  <c r="R59" i="1" s="1"/>
  <c r="K59" i="1"/>
  <c r="J59" i="1"/>
  <c r="I59" i="1"/>
  <c r="H59" i="1"/>
  <c r="G59" i="1"/>
  <c r="F59" i="1"/>
  <c r="C59" i="1"/>
  <c r="B59" i="1"/>
  <c r="E59" i="1" s="1"/>
  <c r="S58" i="1"/>
  <c r="R58" i="1"/>
  <c r="Q58" i="1"/>
  <c r="P58" i="1"/>
  <c r="E58" i="1"/>
  <c r="U58" i="1" s="1"/>
  <c r="T57" i="1"/>
  <c r="S57" i="1"/>
  <c r="R57" i="1"/>
  <c r="Q57" i="1"/>
  <c r="P57" i="1"/>
  <c r="E57" i="1"/>
  <c r="U57" i="1" s="1"/>
  <c r="S56" i="1"/>
  <c r="R56" i="1"/>
  <c r="Q56" i="1"/>
  <c r="P56" i="1"/>
  <c r="E56" i="1"/>
  <c r="T56" i="1" s="1"/>
  <c r="S55" i="1"/>
  <c r="R55" i="1"/>
  <c r="Q55" i="1"/>
  <c r="P55" i="1"/>
  <c r="E55" i="1"/>
  <c r="T55" i="1" s="1"/>
  <c r="W53" i="1"/>
  <c r="V53" i="1"/>
  <c r="O53" i="1"/>
  <c r="N53" i="1"/>
  <c r="M53" i="1"/>
  <c r="L53" i="1"/>
  <c r="K53" i="1"/>
  <c r="J53" i="1"/>
  <c r="I53" i="1"/>
  <c r="H53" i="1"/>
  <c r="G53" i="1"/>
  <c r="F53" i="1"/>
  <c r="C53" i="1"/>
  <c r="E53" i="1" s="1"/>
  <c r="B53" i="1"/>
  <c r="S52" i="1"/>
  <c r="R52" i="1"/>
  <c r="Q52" i="1"/>
  <c r="P52" i="1"/>
  <c r="T52" i="1" s="1"/>
  <c r="E52" i="1"/>
  <c r="S51" i="1"/>
  <c r="R51" i="1"/>
  <c r="Q51" i="1"/>
  <c r="P51" i="1"/>
  <c r="E51" i="1"/>
  <c r="T51" i="1" s="1"/>
  <c r="U50" i="1"/>
  <c r="S50" i="1"/>
  <c r="R50" i="1"/>
  <c r="Q50" i="1"/>
  <c r="P50" i="1"/>
  <c r="E50" i="1"/>
  <c r="T50" i="1" s="1"/>
  <c r="U49" i="1"/>
  <c r="T49" i="1"/>
  <c r="S49" i="1"/>
  <c r="R49" i="1"/>
  <c r="Q49" i="1"/>
  <c r="P49" i="1"/>
  <c r="E49" i="1"/>
  <c r="S48" i="1"/>
  <c r="R48" i="1"/>
  <c r="Q48" i="1"/>
  <c r="P48" i="1"/>
  <c r="E48" i="1"/>
  <c r="U48" i="1" s="1"/>
  <c r="S47" i="1"/>
  <c r="R47" i="1"/>
  <c r="Q47" i="1"/>
  <c r="P47" i="1"/>
  <c r="E47" i="1"/>
  <c r="T47" i="1" s="1"/>
  <c r="U46" i="1"/>
  <c r="S46" i="1"/>
  <c r="R46" i="1"/>
  <c r="Q46" i="1"/>
  <c r="P46" i="1"/>
  <c r="E46" i="1"/>
  <c r="T46" i="1" s="1"/>
  <c r="U45" i="1"/>
  <c r="T45" i="1"/>
  <c r="S45" i="1"/>
  <c r="R45" i="1"/>
  <c r="Q45" i="1"/>
  <c r="P45" i="1"/>
  <c r="E45" i="1"/>
  <c r="S44" i="1"/>
  <c r="R44" i="1"/>
  <c r="Q44" i="1"/>
  <c r="P44" i="1"/>
  <c r="T44" i="1" s="1"/>
  <c r="E44" i="1"/>
  <c r="S43" i="1"/>
  <c r="R43" i="1"/>
  <c r="Q43" i="1"/>
  <c r="P43" i="1"/>
  <c r="E43" i="1"/>
  <c r="U43" i="1" s="1"/>
  <c r="U42" i="1"/>
  <c r="S42" i="1"/>
  <c r="R42" i="1"/>
  <c r="Q42" i="1"/>
  <c r="P42" i="1"/>
  <c r="E42" i="1"/>
  <c r="T42" i="1" s="1"/>
  <c r="W40" i="1"/>
  <c r="V40" i="1"/>
  <c r="O40" i="1"/>
  <c r="N40" i="1"/>
  <c r="M40" i="1"/>
  <c r="L40" i="1"/>
  <c r="K40" i="1"/>
  <c r="J40" i="1"/>
  <c r="I40" i="1"/>
  <c r="H40" i="1"/>
  <c r="G40" i="1"/>
  <c r="F40" i="1"/>
  <c r="E40" i="1"/>
  <c r="C40" i="1"/>
  <c r="B40" i="1"/>
  <c r="T39" i="1"/>
  <c r="S39" i="1"/>
  <c r="R39" i="1"/>
  <c r="Q39" i="1"/>
  <c r="P39" i="1"/>
  <c r="E39" i="1"/>
  <c r="U39" i="1" s="1"/>
  <c r="S38" i="1"/>
  <c r="R38" i="1"/>
  <c r="Q38" i="1"/>
  <c r="P38" i="1"/>
  <c r="E38" i="1"/>
  <c r="T38" i="1" s="1"/>
  <c r="U37" i="1"/>
  <c r="S37" i="1"/>
  <c r="R37" i="1"/>
  <c r="Q37" i="1"/>
  <c r="P37" i="1"/>
  <c r="E37" i="1"/>
  <c r="T37" i="1" s="1"/>
  <c r="S36" i="1"/>
  <c r="R36" i="1"/>
  <c r="Q36" i="1"/>
  <c r="U36" i="1" s="1"/>
  <c r="P36" i="1"/>
  <c r="T36" i="1" s="1"/>
  <c r="E36" i="1"/>
  <c r="S35" i="1"/>
  <c r="R35" i="1"/>
  <c r="Q35" i="1"/>
  <c r="P35" i="1"/>
  <c r="E35" i="1"/>
  <c r="W33" i="1"/>
  <c r="V33" i="1"/>
  <c r="O33" i="1"/>
  <c r="S33" i="1" s="1"/>
  <c r="N33" i="1"/>
  <c r="M33" i="1"/>
  <c r="L33" i="1"/>
  <c r="K33" i="1"/>
  <c r="J33" i="1"/>
  <c r="I33" i="1"/>
  <c r="Q33" i="1" s="1"/>
  <c r="H33" i="1"/>
  <c r="P33" i="1" s="1"/>
  <c r="G33" i="1"/>
  <c r="F33" i="1"/>
  <c r="C33" i="1"/>
  <c r="B33" i="1"/>
  <c r="E33" i="1" s="1"/>
  <c r="S32" i="1"/>
  <c r="R32" i="1"/>
  <c r="Q32" i="1"/>
  <c r="U32" i="1" s="1"/>
  <c r="P32" i="1"/>
  <c r="E32" i="1"/>
  <c r="W30" i="1"/>
  <c r="V30" i="1"/>
  <c r="O30" i="1"/>
  <c r="N30" i="1"/>
  <c r="M30" i="1"/>
  <c r="S30" i="1" s="1"/>
  <c r="L30" i="1"/>
  <c r="R30" i="1" s="1"/>
  <c r="K30" i="1"/>
  <c r="J30" i="1"/>
  <c r="I30" i="1"/>
  <c r="H30" i="1"/>
  <c r="G30" i="1"/>
  <c r="F30" i="1"/>
  <c r="C30" i="1"/>
  <c r="B30" i="1"/>
  <c r="E30" i="1" s="1"/>
  <c r="S29" i="1"/>
  <c r="R29" i="1"/>
  <c r="Q29" i="1"/>
  <c r="P29" i="1"/>
  <c r="T29" i="1" s="1"/>
  <c r="E29" i="1"/>
  <c r="U29" i="1" s="1"/>
  <c r="S28" i="1"/>
  <c r="R28" i="1"/>
  <c r="Q28" i="1"/>
  <c r="P28" i="1"/>
  <c r="E28" i="1"/>
  <c r="S27" i="1"/>
  <c r="R27" i="1"/>
  <c r="Q27" i="1"/>
  <c r="P27" i="1"/>
  <c r="E27" i="1"/>
  <c r="T27" i="1" s="1"/>
  <c r="S26" i="1"/>
  <c r="R26" i="1"/>
  <c r="Q26" i="1"/>
  <c r="P26" i="1"/>
  <c r="E26" i="1"/>
  <c r="U26" i="1" s="1"/>
  <c r="W24" i="1"/>
  <c r="V24" i="1"/>
  <c r="O24" i="1"/>
  <c r="N24" i="1"/>
  <c r="M24" i="1"/>
  <c r="S24" i="1" s="1"/>
  <c r="L24" i="1"/>
  <c r="R24" i="1" s="1"/>
  <c r="K24" i="1"/>
  <c r="J24" i="1"/>
  <c r="I24" i="1"/>
  <c r="H24" i="1"/>
  <c r="G24" i="1"/>
  <c r="F24" i="1"/>
  <c r="C24" i="1"/>
  <c r="B24" i="1"/>
  <c r="E24" i="1" s="1"/>
  <c r="S23" i="1"/>
  <c r="R23" i="1"/>
  <c r="Q23" i="1"/>
  <c r="P23" i="1"/>
  <c r="E23" i="1"/>
  <c r="T23" i="1" s="1"/>
  <c r="U22" i="1"/>
  <c r="S22" i="1"/>
  <c r="R22" i="1"/>
  <c r="Q22" i="1"/>
  <c r="P22" i="1"/>
  <c r="E22" i="1"/>
  <c r="T22" i="1" s="1"/>
  <c r="S21" i="1"/>
  <c r="R21" i="1"/>
  <c r="Q21" i="1"/>
  <c r="P21" i="1"/>
  <c r="E21" i="1"/>
  <c r="U21" i="1" s="1"/>
  <c r="S20" i="1"/>
  <c r="R20" i="1"/>
  <c r="Q20" i="1"/>
  <c r="P20" i="1"/>
  <c r="E20" i="1"/>
  <c r="U20" i="1" s="1"/>
  <c r="S19" i="1"/>
  <c r="R19" i="1"/>
  <c r="Q19" i="1"/>
  <c r="P19" i="1"/>
  <c r="E19" i="1"/>
  <c r="U18" i="1"/>
  <c r="S18" i="1"/>
  <c r="R18" i="1"/>
  <c r="Q18" i="1"/>
  <c r="P18" i="1"/>
  <c r="E18" i="1"/>
  <c r="T18" i="1" s="1"/>
  <c r="S17" i="1"/>
  <c r="R17" i="1"/>
  <c r="Q17" i="1"/>
  <c r="P17" i="1"/>
  <c r="E17" i="1"/>
  <c r="W15" i="1"/>
  <c r="V15" i="1"/>
  <c r="O15" i="1"/>
  <c r="S15" i="1" s="1"/>
  <c r="N15" i="1"/>
  <c r="M15" i="1"/>
  <c r="L15" i="1"/>
  <c r="R15" i="1" s="1"/>
  <c r="K15" i="1"/>
  <c r="J15" i="1"/>
  <c r="I15" i="1"/>
  <c r="Q15" i="1" s="1"/>
  <c r="H15" i="1"/>
  <c r="P15" i="1" s="1"/>
  <c r="G15" i="1"/>
  <c r="F15" i="1"/>
  <c r="C15" i="1"/>
  <c r="B15" i="1"/>
  <c r="E15" i="1" s="1"/>
  <c r="S14" i="1"/>
  <c r="R14" i="1"/>
  <c r="Q14" i="1"/>
  <c r="P14" i="1"/>
  <c r="E14" i="1"/>
  <c r="S13" i="1"/>
  <c r="R13" i="1"/>
  <c r="Q13" i="1"/>
  <c r="P13" i="1"/>
  <c r="E13" i="1"/>
  <c r="T13" i="1" s="1"/>
  <c r="U12" i="1"/>
  <c r="T12" i="1"/>
  <c r="S12" i="1"/>
  <c r="R12" i="1"/>
  <c r="Q12" i="1"/>
  <c r="P12" i="1"/>
  <c r="E12" i="1"/>
  <c r="S11" i="1"/>
  <c r="R11" i="1"/>
  <c r="Q11" i="1"/>
  <c r="P11" i="1"/>
  <c r="E11" i="1"/>
  <c r="S10" i="1"/>
  <c r="R10" i="1"/>
  <c r="Q10" i="1"/>
  <c r="P10" i="1"/>
  <c r="E10" i="1"/>
  <c r="T10" i="1" s="1"/>
  <c r="U9" i="1"/>
  <c r="S9" i="1"/>
  <c r="R9" i="1"/>
  <c r="Q9" i="1"/>
  <c r="P9" i="1"/>
  <c r="E9" i="1"/>
  <c r="U92" i="4" l="1"/>
  <c r="T92" i="4"/>
  <c r="T51" i="10"/>
  <c r="U51" i="10"/>
  <c r="P40" i="1"/>
  <c r="Q70" i="1"/>
  <c r="U70" i="1" s="1"/>
  <c r="T29" i="2"/>
  <c r="R33" i="2"/>
  <c r="U61" i="2"/>
  <c r="T61" i="2"/>
  <c r="Q24" i="3"/>
  <c r="Q66" i="3"/>
  <c r="Q40" i="4"/>
  <c r="U28" i="5"/>
  <c r="T28" i="5"/>
  <c r="T47" i="6"/>
  <c r="U47" i="6"/>
  <c r="P53" i="7"/>
  <c r="T47" i="10"/>
  <c r="U47" i="10"/>
  <c r="T35" i="12"/>
  <c r="U35" i="12"/>
  <c r="T61" i="12"/>
  <c r="U61" i="12"/>
  <c r="T18" i="16"/>
  <c r="U18" i="16"/>
  <c r="T27" i="19"/>
  <c r="U27" i="19"/>
  <c r="T65" i="21"/>
  <c r="U65" i="21"/>
  <c r="U104" i="7"/>
  <c r="T104" i="7"/>
  <c r="T88" i="5"/>
  <c r="U88" i="5"/>
  <c r="T52" i="11"/>
  <c r="U52" i="11"/>
  <c r="T64" i="4"/>
  <c r="U64" i="4"/>
  <c r="Q71" i="1"/>
  <c r="Q59" i="2"/>
  <c r="U64" i="2"/>
  <c r="T64" i="2"/>
  <c r="U88" i="4"/>
  <c r="T88" i="4"/>
  <c r="P30" i="5"/>
  <c r="T17" i="1"/>
  <c r="T35" i="1"/>
  <c r="Q40" i="1"/>
  <c r="T48" i="1"/>
  <c r="U29" i="2"/>
  <c r="P30" i="2"/>
  <c r="P70" i="2"/>
  <c r="Q71" i="2"/>
  <c r="U86" i="2"/>
  <c r="T86" i="2"/>
  <c r="P15" i="3"/>
  <c r="U93" i="3"/>
  <c r="T93" i="3"/>
  <c r="T38" i="4"/>
  <c r="U38" i="4"/>
  <c r="T56" i="4"/>
  <c r="U56" i="4"/>
  <c r="U18" i="6"/>
  <c r="T18" i="6"/>
  <c r="Q66" i="8"/>
  <c r="T93" i="8"/>
  <c r="U93" i="8"/>
  <c r="T28" i="4"/>
  <c r="U28" i="4"/>
  <c r="T91" i="6"/>
  <c r="U91" i="6"/>
  <c r="U35" i="8"/>
  <c r="T35" i="8"/>
  <c r="U13" i="1"/>
  <c r="U63" i="3"/>
  <c r="T63" i="3"/>
  <c r="U56" i="6"/>
  <c r="T56" i="6"/>
  <c r="U63" i="6"/>
  <c r="T63" i="6"/>
  <c r="T55" i="7"/>
  <c r="U55" i="7"/>
  <c r="U22" i="6"/>
  <c r="T22" i="6"/>
  <c r="T88" i="12"/>
  <c r="U88" i="12"/>
  <c r="U38" i="13"/>
  <c r="T38" i="13"/>
  <c r="U46" i="3"/>
  <c r="T46" i="3"/>
  <c r="U64" i="6"/>
  <c r="T64" i="6"/>
  <c r="T87" i="6"/>
  <c r="U87" i="6"/>
  <c r="U17" i="1"/>
  <c r="Q30" i="2"/>
  <c r="U42" i="3"/>
  <c r="T42" i="3"/>
  <c r="T19" i="1"/>
  <c r="T21" i="1"/>
  <c r="U27" i="1"/>
  <c r="P30" i="1"/>
  <c r="T30" i="1" s="1"/>
  <c r="S53" i="1"/>
  <c r="R70" i="1"/>
  <c r="R71" i="1"/>
  <c r="S72" i="1"/>
  <c r="T11" i="2"/>
  <c r="T19" i="2"/>
  <c r="U21" i="2"/>
  <c r="U26" i="2"/>
  <c r="S33" i="2"/>
  <c r="T35" i="2"/>
  <c r="T39" i="2"/>
  <c r="Q40" i="2"/>
  <c r="T20" i="3"/>
  <c r="U20" i="3"/>
  <c r="U89" i="3"/>
  <c r="T89" i="3"/>
  <c r="U21" i="4"/>
  <c r="T21" i="4"/>
  <c r="U46" i="4"/>
  <c r="T92" i="5"/>
  <c r="U92" i="5"/>
  <c r="U23" i="6"/>
  <c r="T23" i="6"/>
  <c r="T39" i="6"/>
  <c r="U39" i="6"/>
  <c r="P24" i="8"/>
  <c r="U19" i="6"/>
  <c r="T19" i="6"/>
  <c r="U90" i="2"/>
  <c r="T90" i="2"/>
  <c r="U43" i="3"/>
  <c r="T43" i="3"/>
  <c r="U11" i="1"/>
  <c r="P24" i="1"/>
  <c r="T26" i="1"/>
  <c r="T28" i="1"/>
  <c r="Q30" i="1"/>
  <c r="R33" i="1"/>
  <c r="R40" i="1"/>
  <c r="U52" i="1"/>
  <c r="P67" i="1"/>
  <c r="S71" i="1"/>
  <c r="R72" i="1"/>
  <c r="U11" i="2"/>
  <c r="U12" i="2"/>
  <c r="U17" i="2"/>
  <c r="T20" i="2"/>
  <c r="P24" i="2"/>
  <c r="P33" i="2"/>
  <c r="U51" i="2"/>
  <c r="T51" i="2"/>
  <c r="S67" i="2"/>
  <c r="U14" i="3"/>
  <c r="U50" i="3"/>
  <c r="T50" i="3"/>
  <c r="R72" i="3"/>
  <c r="Q33" i="6"/>
  <c r="P40" i="8"/>
  <c r="U14" i="1"/>
  <c r="T20" i="1"/>
  <c r="Q24" i="1"/>
  <c r="T32" i="1"/>
  <c r="S40" i="1"/>
  <c r="U44" i="1"/>
  <c r="U55" i="1"/>
  <c r="U63" i="1"/>
  <c r="U10" i="2"/>
  <c r="P15" i="2"/>
  <c r="Q24" i="2"/>
  <c r="Q33" i="2"/>
  <c r="T38" i="2"/>
  <c r="U65" i="2"/>
  <c r="T65" i="2"/>
  <c r="Q30" i="4"/>
  <c r="Q59" i="4"/>
  <c r="T69" i="4"/>
  <c r="U69" i="4"/>
  <c r="U28" i="6"/>
  <c r="T48" i="6"/>
  <c r="U48" i="6"/>
  <c r="U55" i="6"/>
  <c r="T55" i="6"/>
  <c r="U62" i="7"/>
  <c r="Q70" i="2"/>
  <c r="Q15" i="3"/>
  <c r="E30" i="3"/>
  <c r="T32" i="3"/>
  <c r="U35" i="3"/>
  <c r="U39" i="3"/>
  <c r="U14" i="4"/>
  <c r="T45" i="4"/>
  <c r="T49" i="4"/>
  <c r="Q53" i="4"/>
  <c r="P66" i="4"/>
  <c r="U17" i="5"/>
  <c r="U21" i="5"/>
  <c r="U36" i="5"/>
  <c r="U49" i="5"/>
  <c r="T57" i="5"/>
  <c r="Q66" i="5"/>
  <c r="R15" i="6"/>
  <c r="T27" i="6"/>
  <c r="P33" i="6"/>
  <c r="T46" i="6"/>
  <c r="T12" i="7"/>
  <c r="E24" i="7"/>
  <c r="E30" i="7"/>
  <c r="T32" i="7"/>
  <c r="E40" i="7"/>
  <c r="U50" i="7"/>
  <c r="E33" i="8"/>
  <c r="T47" i="9"/>
  <c r="U47" i="9"/>
  <c r="T13" i="10"/>
  <c r="U13" i="10"/>
  <c r="U19" i="13"/>
  <c r="T19" i="13"/>
  <c r="P40" i="2"/>
  <c r="U44" i="2"/>
  <c r="U45" i="2"/>
  <c r="Q53" i="2"/>
  <c r="P67" i="2"/>
  <c r="T13" i="3"/>
  <c r="R30" i="3"/>
  <c r="Q33" i="3"/>
  <c r="E53" i="3"/>
  <c r="E66" i="3"/>
  <c r="E24" i="4"/>
  <c r="U24" i="4" s="1"/>
  <c r="E30" i="4"/>
  <c r="T32" i="4"/>
  <c r="E40" i="4"/>
  <c r="U93" i="4"/>
  <c r="U10" i="5"/>
  <c r="Q15" i="5"/>
  <c r="Q30" i="5"/>
  <c r="Q40" i="5"/>
  <c r="E53" i="5"/>
  <c r="R53" i="5"/>
  <c r="T56" i="5"/>
  <c r="P59" i="5"/>
  <c r="T64" i="5"/>
  <c r="P70" i="5"/>
  <c r="Q71" i="5"/>
  <c r="U10" i="6"/>
  <c r="U11" i="6"/>
  <c r="P15" i="6"/>
  <c r="P30" i="6"/>
  <c r="S40" i="6"/>
  <c r="T42" i="6"/>
  <c r="U51" i="6"/>
  <c r="U52" i="6"/>
  <c r="R70" i="6"/>
  <c r="P71" i="6"/>
  <c r="P15" i="7"/>
  <c r="T17" i="7"/>
  <c r="T21" i="7"/>
  <c r="U28" i="7"/>
  <c r="Q33" i="7"/>
  <c r="T36" i="7"/>
  <c r="T49" i="7"/>
  <c r="P15" i="8"/>
  <c r="T20" i="8"/>
  <c r="Q24" i="8"/>
  <c r="T39" i="8"/>
  <c r="Q40" i="8"/>
  <c r="T45" i="8"/>
  <c r="T49" i="8"/>
  <c r="Q53" i="8"/>
  <c r="U53" i="8" s="1"/>
  <c r="T57" i="8"/>
  <c r="T61" i="8"/>
  <c r="T65" i="8"/>
  <c r="T89" i="8"/>
  <c r="U89" i="8"/>
  <c r="T22" i="10"/>
  <c r="U22" i="10"/>
  <c r="T14" i="12"/>
  <c r="U14" i="12"/>
  <c r="T44" i="12"/>
  <c r="U44" i="12"/>
  <c r="P71" i="3"/>
  <c r="P72" i="3"/>
  <c r="R15" i="4"/>
  <c r="U32" i="4"/>
  <c r="P33" i="4"/>
  <c r="T33" i="4" s="1"/>
  <c r="P70" i="4"/>
  <c r="P71" i="4"/>
  <c r="Q70" i="5"/>
  <c r="Q15" i="6"/>
  <c r="P24" i="6"/>
  <c r="Q30" i="6"/>
  <c r="P40" i="6"/>
  <c r="Q71" i="6"/>
  <c r="U10" i="7"/>
  <c r="Q15" i="7"/>
  <c r="P40" i="7"/>
  <c r="Q67" i="7"/>
  <c r="Q72" i="7"/>
  <c r="Q15" i="8"/>
  <c r="T64" i="10"/>
  <c r="U64" i="10"/>
  <c r="T45" i="11"/>
  <c r="U45" i="11"/>
  <c r="T11" i="14"/>
  <c r="U11" i="14"/>
  <c r="Q66" i="2"/>
  <c r="S15" i="3"/>
  <c r="Q70" i="4"/>
  <c r="Q71" i="4"/>
  <c r="Q24" i="6"/>
  <c r="Q40" i="6"/>
  <c r="T43" i="6"/>
  <c r="E66" i="6"/>
  <c r="P70" i="6"/>
  <c r="P24" i="7"/>
  <c r="P30" i="7"/>
  <c r="Q40" i="7"/>
  <c r="U40" i="7" s="1"/>
  <c r="Q59" i="7"/>
  <c r="P66" i="7"/>
  <c r="T69" i="7"/>
  <c r="P71" i="7"/>
  <c r="P33" i="8"/>
  <c r="T17" i="9"/>
  <c r="U17" i="9"/>
  <c r="U64" i="11"/>
  <c r="T64" i="11"/>
  <c r="T92" i="12"/>
  <c r="U92" i="12"/>
  <c r="U28" i="13"/>
  <c r="T28" i="13"/>
  <c r="U42" i="14"/>
  <c r="T42" i="14"/>
  <c r="T56" i="2"/>
  <c r="P72" i="2"/>
  <c r="R15" i="3"/>
  <c r="T19" i="3"/>
  <c r="U29" i="3"/>
  <c r="Q30" i="3"/>
  <c r="P40" i="3"/>
  <c r="T55" i="3"/>
  <c r="T69" i="3"/>
  <c r="Q70" i="3"/>
  <c r="P15" i="4"/>
  <c r="T17" i="4"/>
  <c r="T27" i="4"/>
  <c r="T37" i="4"/>
  <c r="U43" i="4"/>
  <c r="U47" i="4"/>
  <c r="U51" i="4"/>
  <c r="R15" i="5"/>
  <c r="P33" i="5"/>
  <c r="T87" i="5"/>
  <c r="T91" i="5"/>
  <c r="T13" i="6"/>
  <c r="S33" i="6"/>
  <c r="U43" i="6"/>
  <c r="R53" i="6"/>
  <c r="Q70" i="6"/>
  <c r="U14" i="7"/>
  <c r="Q24" i="7"/>
  <c r="T26" i="7"/>
  <c r="Q30" i="7"/>
  <c r="U63" i="7"/>
  <c r="Q66" i="7"/>
  <c r="P70" i="7"/>
  <c r="T70" i="7" s="1"/>
  <c r="Q71" i="7"/>
  <c r="Q33" i="8"/>
  <c r="U11" i="9"/>
  <c r="T56" i="9"/>
  <c r="U56" i="9"/>
  <c r="T18" i="10"/>
  <c r="U18" i="10"/>
  <c r="T17" i="11"/>
  <c r="U17" i="11"/>
  <c r="T39" i="12"/>
  <c r="U39" i="12"/>
  <c r="T65" i="12"/>
  <c r="U65" i="12"/>
  <c r="U23" i="13"/>
  <c r="T23" i="13"/>
  <c r="E67" i="2"/>
  <c r="Q40" i="3"/>
  <c r="P53" i="3"/>
  <c r="P66" i="3"/>
  <c r="U10" i="4"/>
  <c r="Q15" i="4"/>
  <c r="P24" i="4"/>
  <c r="P30" i="4"/>
  <c r="P40" i="4"/>
  <c r="T36" i="5"/>
  <c r="E59" i="5"/>
  <c r="E30" i="6"/>
  <c r="E71" i="6"/>
  <c r="E15" i="7"/>
  <c r="Q70" i="7"/>
  <c r="R15" i="8"/>
  <c r="E24" i="8"/>
  <c r="U24" i="8" s="1"/>
  <c r="E53" i="8"/>
  <c r="P67" i="8"/>
  <c r="T48" i="12"/>
  <c r="U48" i="12"/>
  <c r="P15" i="9"/>
  <c r="P30" i="9"/>
  <c r="P40" i="9"/>
  <c r="Q70" i="9"/>
  <c r="U70" i="9" s="1"/>
  <c r="P33" i="10"/>
  <c r="P15" i="11"/>
  <c r="Q40" i="11"/>
  <c r="Q59" i="11"/>
  <c r="P33" i="12"/>
  <c r="Q70" i="12"/>
  <c r="Q71" i="12"/>
  <c r="P33" i="13"/>
  <c r="T33" i="13" s="1"/>
  <c r="P70" i="13"/>
  <c r="Q71" i="13"/>
  <c r="Q15" i="14"/>
  <c r="P24" i="14"/>
  <c r="R33" i="14"/>
  <c r="Q40" i="14"/>
  <c r="P59" i="14"/>
  <c r="T48" i="18"/>
  <c r="U48" i="18"/>
  <c r="T45" i="20"/>
  <c r="U45" i="20"/>
  <c r="T44" i="21"/>
  <c r="U44" i="21"/>
  <c r="M112" i="20"/>
  <c r="S112" i="20" s="1"/>
  <c r="S95" i="20"/>
  <c r="U108" i="7"/>
  <c r="T108" i="7"/>
  <c r="E71" i="9"/>
  <c r="E33" i="11"/>
  <c r="T35" i="11"/>
  <c r="U39" i="11"/>
  <c r="E15" i="12"/>
  <c r="U38" i="12"/>
  <c r="E40" i="12"/>
  <c r="E67" i="12"/>
  <c r="E72" i="12"/>
  <c r="T87" i="12"/>
  <c r="T91" i="12"/>
  <c r="U88" i="13"/>
  <c r="U92" i="13"/>
  <c r="U29" i="14"/>
  <c r="T43" i="14"/>
  <c r="U64" i="14"/>
  <c r="T64" i="14"/>
  <c r="T65" i="18"/>
  <c r="U65" i="18"/>
  <c r="T63" i="19"/>
  <c r="U63" i="19"/>
  <c r="U110" i="21"/>
  <c r="T110" i="21"/>
  <c r="U97" i="12"/>
  <c r="T97" i="12"/>
  <c r="U106" i="7"/>
  <c r="T106" i="7"/>
  <c r="T19" i="9"/>
  <c r="Q24" i="9"/>
  <c r="U29" i="9"/>
  <c r="R33" i="9"/>
  <c r="P53" i="9"/>
  <c r="E59" i="9"/>
  <c r="Q66" i="9"/>
  <c r="R71" i="9"/>
  <c r="T86" i="9"/>
  <c r="T10" i="10"/>
  <c r="P15" i="10"/>
  <c r="P24" i="10"/>
  <c r="P30" i="10"/>
  <c r="T35" i="10"/>
  <c r="T38" i="10"/>
  <c r="Q40" i="10"/>
  <c r="Q53" i="10"/>
  <c r="Q66" i="10"/>
  <c r="P70" i="10"/>
  <c r="Q71" i="10"/>
  <c r="U71" i="10" s="1"/>
  <c r="T19" i="11"/>
  <c r="Q24" i="11"/>
  <c r="U29" i="11"/>
  <c r="T43" i="11"/>
  <c r="P66" i="11"/>
  <c r="T10" i="12"/>
  <c r="P24" i="12"/>
  <c r="Q30" i="12"/>
  <c r="T37" i="12"/>
  <c r="T52" i="12"/>
  <c r="P53" i="12"/>
  <c r="E70" i="12"/>
  <c r="U14" i="13"/>
  <c r="U58" i="13"/>
  <c r="R72" i="13"/>
  <c r="T18" i="14"/>
  <c r="T22" i="14"/>
  <c r="T32" i="14"/>
  <c r="U36" i="14"/>
  <c r="E40" i="14"/>
  <c r="T48" i="14"/>
  <c r="U48" i="14"/>
  <c r="Q53" i="14"/>
  <c r="E40" i="20"/>
  <c r="U109" i="9"/>
  <c r="T109" i="9"/>
  <c r="U102" i="7"/>
  <c r="T102" i="7"/>
  <c r="R72" i="8"/>
  <c r="U52" i="9"/>
  <c r="Q53" i="9"/>
  <c r="Q15" i="10"/>
  <c r="U15" i="10" s="1"/>
  <c r="Q24" i="10"/>
  <c r="Q30" i="10"/>
  <c r="Q70" i="10"/>
  <c r="R15" i="11"/>
  <c r="S40" i="11"/>
  <c r="P53" i="11"/>
  <c r="Q66" i="11"/>
  <c r="P15" i="12"/>
  <c r="T15" i="12" s="1"/>
  <c r="Q24" i="12"/>
  <c r="U52" i="12"/>
  <c r="P30" i="13"/>
  <c r="P40" i="13"/>
  <c r="P33" i="14"/>
  <c r="T14" i="15"/>
  <c r="U14" i="15"/>
  <c r="T62" i="16"/>
  <c r="U62" i="16"/>
  <c r="T44" i="18"/>
  <c r="U44" i="18"/>
  <c r="U93" i="18"/>
  <c r="T93" i="18"/>
  <c r="U107" i="1"/>
  <c r="T107" i="1"/>
  <c r="U100" i="7"/>
  <c r="T100" i="7"/>
  <c r="T28" i="9"/>
  <c r="P33" i="9"/>
  <c r="T38" i="9"/>
  <c r="U65" i="9"/>
  <c r="P71" i="9"/>
  <c r="T39" i="10"/>
  <c r="T48" i="10"/>
  <c r="T52" i="10"/>
  <c r="T61" i="10"/>
  <c r="T65" i="10"/>
  <c r="T28" i="11"/>
  <c r="P33" i="11"/>
  <c r="U65" i="11"/>
  <c r="P71" i="11"/>
  <c r="T11" i="12"/>
  <c r="Q15" i="12"/>
  <c r="P40" i="12"/>
  <c r="E59" i="12"/>
  <c r="Q67" i="12"/>
  <c r="T10" i="13"/>
  <c r="U12" i="13"/>
  <c r="P15" i="13"/>
  <c r="T20" i="13"/>
  <c r="P24" i="13"/>
  <c r="T29" i="13"/>
  <c r="Q30" i="13"/>
  <c r="T39" i="13"/>
  <c r="Q40" i="13"/>
  <c r="U45" i="13"/>
  <c r="U49" i="13"/>
  <c r="U62" i="13"/>
  <c r="P66" i="13"/>
  <c r="Q33" i="14"/>
  <c r="T37" i="14"/>
  <c r="T46" i="14"/>
  <c r="U52" i="14"/>
  <c r="T56" i="18"/>
  <c r="U56" i="18"/>
  <c r="U89" i="18"/>
  <c r="T89" i="18"/>
  <c r="U107" i="9"/>
  <c r="T107" i="9"/>
  <c r="U98" i="7"/>
  <c r="T98" i="7"/>
  <c r="T12" i="9"/>
  <c r="Q33" i="9"/>
  <c r="T37" i="9"/>
  <c r="R40" i="9"/>
  <c r="T43" i="9"/>
  <c r="U48" i="9"/>
  <c r="U61" i="9"/>
  <c r="T64" i="9"/>
  <c r="R67" i="9"/>
  <c r="T69" i="9"/>
  <c r="Q71" i="9"/>
  <c r="U71" i="9" s="1"/>
  <c r="U14" i="10"/>
  <c r="U19" i="10"/>
  <c r="U23" i="10"/>
  <c r="T29" i="10"/>
  <c r="R40" i="10"/>
  <c r="R71" i="10"/>
  <c r="T12" i="11"/>
  <c r="Q33" i="11"/>
  <c r="U33" i="11" s="1"/>
  <c r="T49" i="11"/>
  <c r="E67" i="11"/>
  <c r="P70" i="11"/>
  <c r="Q71" i="11"/>
  <c r="T88" i="11"/>
  <c r="T92" i="11"/>
  <c r="U19" i="12"/>
  <c r="U23" i="12"/>
  <c r="U28" i="12"/>
  <c r="U32" i="12"/>
  <c r="Q40" i="12"/>
  <c r="T45" i="12"/>
  <c r="T49" i="12"/>
  <c r="T62" i="12"/>
  <c r="P66" i="12"/>
  <c r="U69" i="12"/>
  <c r="Q15" i="13"/>
  <c r="Q24" i="13"/>
  <c r="Q66" i="13"/>
  <c r="U69" i="13"/>
  <c r="R24" i="14"/>
  <c r="P30" i="14"/>
  <c r="T65" i="14"/>
  <c r="U65" i="14"/>
  <c r="T22" i="16"/>
  <c r="U22" i="16"/>
  <c r="T39" i="20"/>
  <c r="U39" i="20"/>
  <c r="E95" i="7"/>
  <c r="U95" i="7" s="1"/>
  <c r="T96" i="7"/>
  <c r="U69" i="8"/>
  <c r="P59" i="9"/>
  <c r="U69" i="9"/>
  <c r="P70" i="9"/>
  <c r="E15" i="10"/>
  <c r="E24" i="10"/>
  <c r="E30" i="10"/>
  <c r="T32" i="10"/>
  <c r="U36" i="10"/>
  <c r="E70" i="10"/>
  <c r="U70" i="10" s="1"/>
  <c r="R70" i="10"/>
  <c r="S71" i="10"/>
  <c r="U10" i="11"/>
  <c r="U36" i="11"/>
  <c r="U38" i="11"/>
  <c r="P40" i="11"/>
  <c r="E72" i="11"/>
  <c r="T32" i="12"/>
  <c r="E53" i="12"/>
  <c r="Q66" i="12"/>
  <c r="P70" i="12"/>
  <c r="P71" i="12"/>
  <c r="U32" i="13"/>
  <c r="T69" i="13"/>
  <c r="P71" i="13"/>
  <c r="U10" i="14"/>
  <c r="P15" i="14"/>
  <c r="Q30" i="14"/>
  <c r="P40" i="14"/>
  <c r="T48" i="20"/>
  <c r="U48" i="20"/>
  <c r="T19" i="21"/>
  <c r="U19" i="21"/>
  <c r="U110" i="7"/>
  <c r="T110" i="7"/>
  <c r="E66" i="14"/>
  <c r="E67" i="14"/>
  <c r="R67" i="14"/>
  <c r="T13" i="15"/>
  <c r="Q24" i="15"/>
  <c r="Q30" i="15"/>
  <c r="Q40" i="15"/>
  <c r="U40" i="15" s="1"/>
  <c r="T51" i="15"/>
  <c r="T69" i="15"/>
  <c r="P70" i="15"/>
  <c r="Q71" i="15"/>
  <c r="P15" i="16"/>
  <c r="T17" i="16"/>
  <c r="T21" i="16"/>
  <c r="E33" i="16"/>
  <c r="T33" i="16" s="1"/>
  <c r="T38" i="16"/>
  <c r="E67" i="16"/>
  <c r="Q70" i="16"/>
  <c r="E72" i="16"/>
  <c r="R15" i="17"/>
  <c r="T36" i="17"/>
  <c r="T44" i="17"/>
  <c r="P53" i="17"/>
  <c r="T62" i="17"/>
  <c r="P66" i="17"/>
  <c r="E70" i="17"/>
  <c r="R71" i="17"/>
  <c r="T10" i="18"/>
  <c r="P30" i="18"/>
  <c r="T43" i="18"/>
  <c r="T47" i="18"/>
  <c r="R53" i="18"/>
  <c r="Q59" i="18"/>
  <c r="T64" i="18"/>
  <c r="E66" i="18"/>
  <c r="R67" i="18"/>
  <c r="U69" i="18"/>
  <c r="P70" i="18"/>
  <c r="Q71" i="18"/>
  <c r="U71" i="18" s="1"/>
  <c r="P15" i="19"/>
  <c r="T17" i="19"/>
  <c r="T21" i="19"/>
  <c r="Q30" i="19"/>
  <c r="U55" i="19"/>
  <c r="U58" i="19"/>
  <c r="T62" i="19"/>
  <c r="P70" i="19"/>
  <c r="T70" i="19" s="1"/>
  <c r="U21" i="20"/>
  <c r="Q24" i="20"/>
  <c r="T32" i="20"/>
  <c r="T44" i="20"/>
  <c r="E53" i="20"/>
  <c r="T10" i="21"/>
  <c r="U35" i="21"/>
  <c r="T38" i="21"/>
  <c r="S67" i="21"/>
  <c r="Q70" i="21"/>
  <c r="S72" i="21"/>
  <c r="U87" i="21"/>
  <c r="T90" i="21"/>
  <c r="T105" i="16"/>
  <c r="T110" i="4"/>
  <c r="E15" i="15"/>
  <c r="E53" i="15"/>
  <c r="R67" i="15"/>
  <c r="U69" i="15"/>
  <c r="Q70" i="15"/>
  <c r="Q15" i="16"/>
  <c r="P30" i="16"/>
  <c r="R53" i="16"/>
  <c r="P30" i="17"/>
  <c r="E33" i="17"/>
  <c r="U36" i="17"/>
  <c r="U44" i="17"/>
  <c r="Q66" i="17"/>
  <c r="U10" i="18"/>
  <c r="P15" i="18"/>
  <c r="P24" i="18"/>
  <c r="Q30" i="18"/>
  <c r="R33" i="18"/>
  <c r="T55" i="18"/>
  <c r="Q70" i="18"/>
  <c r="U10" i="19"/>
  <c r="P24" i="19"/>
  <c r="T26" i="19"/>
  <c r="Q70" i="19"/>
  <c r="P33" i="20"/>
  <c r="T33" i="20" s="1"/>
  <c r="U10" i="21"/>
  <c r="U11" i="21"/>
  <c r="P30" i="21"/>
  <c r="E33" i="21"/>
  <c r="U39" i="21"/>
  <c r="U52" i="21"/>
  <c r="U57" i="21"/>
  <c r="T64" i="21"/>
  <c r="E71" i="21"/>
  <c r="E79" i="9"/>
  <c r="U108" i="9"/>
  <c r="E95" i="2"/>
  <c r="T32" i="15"/>
  <c r="U36" i="15"/>
  <c r="R40" i="15"/>
  <c r="T64" i="15"/>
  <c r="E72" i="15"/>
  <c r="Q24" i="16"/>
  <c r="E40" i="16"/>
  <c r="E66" i="16"/>
  <c r="E71" i="16"/>
  <c r="U10" i="17"/>
  <c r="T17" i="17"/>
  <c r="U21" i="17"/>
  <c r="Q24" i="17"/>
  <c r="T39" i="17"/>
  <c r="Q40" i="17"/>
  <c r="E67" i="17"/>
  <c r="P70" i="17"/>
  <c r="Q71" i="17"/>
  <c r="T88" i="17"/>
  <c r="T92" i="17"/>
  <c r="Q40" i="18"/>
  <c r="U14" i="19"/>
  <c r="E66" i="19"/>
  <c r="E71" i="19"/>
  <c r="P66" i="20"/>
  <c r="T28" i="21"/>
  <c r="E79" i="13"/>
  <c r="T96" i="10"/>
  <c r="T108" i="8"/>
  <c r="P66" i="14"/>
  <c r="P67" i="14"/>
  <c r="T69" i="14"/>
  <c r="Q71" i="14"/>
  <c r="Q72" i="14"/>
  <c r="U32" i="15"/>
  <c r="P33" i="15"/>
  <c r="T33" i="15" s="1"/>
  <c r="E70" i="15"/>
  <c r="E15" i="16"/>
  <c r="R15" i="16"/>
  <c r="T32" i="16"/>
  <c r="P33" i="16"/>
  <c r="T55" i="16"/>
  <c r="T89" i="16"/>
  <c r="T93" i="16"/>
  <c r="T12" i="17"/>
  <c r="P15" i="17"/>
  <c r="T20" i="17"/>
  <c r="T32" i="17"/>
  <c r="E53" i="17"/>
  <c r="Q70" i="17"/>
  <c r="T87" i="17"/>
  <c r="T91" i="17"/>
  <c r="T35" i="18"/>
  <c r="T39" i="18"/>
  <c r="P66" i="18"/>
  <c r="P67" i="18"/>
  <c r="U87" i="18"/>
  <c r="E30" i="19"/>
  <c r="Q33" i="19"/>
  <c r="T36" i="19"/>
  <c r="R70" i="19"/>
  <c r="U93" i="19"/>
  <c r="T11" i="20"/>
  <c r="E24" i="20"/>
  <c r="U51" i="20"/>
  <c r="U62" i="20"/>
  <c r="T65" i="20"/>
  <c r="Q66" i="20"/>
  <c r="U69" i="20"/>
  <c r="P71" i="20"/>
  <c r="U92" i="20"/>
  <c r="R15" i="21"/>
  <c r="U28" i="21"/>
  <c r="U29" i="21"/>
  <c r="R40" i="21"/>
  <c r="U48" i="21"/>
  <c r="R53" i="21"/>
  <c r="P66" i="21"/>
  <c r="Q67" i="21"/>
  <c r="S71" i="21"/>
  <c r="Q72" i="21"/>
  <c r="T102" i="21"/>
  <c r="T106" i="19"/>
  <c r="T96" i="8"/>
  <c r="T106" i="8"/>
  <c r="P15" i="15"/>
  <c r="P53" i="16"/>
  <c r="T58" i="16"/>
  <c r="Q59" i="16"/>
  <c r="Q15" i="17"/>
  <c r="P33" i="17"/>
  <c r="P33" i="18"/>
  <c r="T33" i="18" s="1"/>
  <c r="U51" i="18"/>
  <c r="S70" i="18"/>
  <c r="R71" i="18"/>
  <c r="E24" i="19"/>
  <c r="U36" i="19"/>
  <c r="P40" i="19"/>
  <c r="P30" i="20"/>
  <c r="U36" i="20"/>
  <c r="U38" i="20"/>
  <c r="P70" i="20"/>
  <c r="Q71" i="20"/>
  <c r="U88" i="20"/>
  <c r="T14" i="21"/>
  <c r="P24" i="21"/>
  <c r="E30" i="21"/>
  <c r="P33" i="21"/>
  <c r="T33" i="21" s="1"/>
  <c r="S53" i="21"/>
  <c r="Q66" i="21"/>
  <c r="U69" i="21"/>
  <c r="R70" i="21"/>
  <c r="P71" i="21"/>
  <c r="E79" i="20"/>
  <c r="Q15" i="15"/>
  <c r="T42" i="15"/>
  <c r="T46" i="15"/>
  <c r="Q53" i="15"/>
  <c r="P66" i="15"/>
  <c r="Q67" i="15"/>
  <c r="P72" i="15"/>
  <c r="E30" i="16"/>
  <c r="U36" i="16"/>
  <c r="T37" i="16"/>
  <c r="P40" i="16"/>
  <c r="T45" i="16"/>
  <c r="T49" i="16"/>
  <c r="Q53" i="16"/>
  <c r="T63" i="16"/>
  <c r="P66" i="16"/>
  <c r="P71" i="16"/>
  <c r="Q33" i="17"/>
  <c r="U33" i="17" s="1"/>
  <c r="Q33" i="18"/>
  <c r="T36" i="18"/>
  <c r="E40" i="18"/>
  <c r="Q40" i="19"/>
  <c r="Q59" i="19"/>
  <c r="P66" i="19"/>
  <c r="Q67" i="19"/>
  <c r="P71" i="19"/>
  <c r="T71" i="19" s="1"/>
  <c r="Q72" i="19"/>
  <c r="T88" i="19"/>
  <c r="U26" i="20"/>
  <c r="T29" i="20"/>
  <c r="Q30" i="20"/>
  <c r="P40" i="20"/>
  <c r="U49" i="20"/>
  <c r="T52" i="20"/>
  <c r="Q70" i="20"/>
  <c r="U14" i="21"/>
  <c r="P15" i="21"/>
  <c r="Q24" i="21"/>
  <c r="Q33" i="21"/>
  <c r="P40" i="21"/>
  <c r="T43" i="21"/>
  <c r="T69" i="21"/>
  <c r="Q71" i="21"/>
  <c r="U91" i="21"/>
  <c r="T113" i="7"/>
  <c r="P24" i="15"/>
  <c r="P30" i="15"/>
  <c r="P40" i="15"/>
  <c r="Q66" i="15"/>
  <c r="P71" i="15"/>
  <c r="T71" i="15" s="1"/>
  <c r="Q40" i="16"/>
  <c r="Q66" i="16"/>
  <c r="P70" i="16"/>
  <c r="Q71" i="16"/>
  <c r="P30" i="19"/>
  <c r="Q66" i="19"/>
  <c r="S70" i="19"/>
  <c r="Q71" i="19"/>
  <c r="E15" i="20"/>
  <c r="P24" i="20"/>
  <c r="Q40" i="20"/>
  <c r="P59" i="20"/>
  <c r="P70" i="21"/>
  <c r="T113" i="10"/>
  <c r="T104" i="5"/>
  <c r="T47" i="21"/>
  <c r="E53" i="21"/>
  <c r="P53" i="21"/>
  <c r="Q53" i="21"/>
  <c r="U53" i="21" s="1"/>
  <c r="E59" i="21"/>
  <c r="P59" i="21"/>
  <c r="Q59" i="21"/>
  <c r="E67" i="21"/>
  <c r="P67" i="21"/>
  <c r="T67" i="21" s="1"/>
  <c r="R67" i="21"/>
  <c r="E72" i="21"/>
  <c r="P72" i="21"/>
  <c r="T72" i="21" s="1"/>
  <c r="R72" i="21"/>
  <c r="E79" i="21"/>
  <c r="P53" i="20"/>
  <c r="R67" i="20"/>
  <c r="R72" i="20"/>
  <c r="Q53" i="20"/>
  <c r="T57" i="20"/>
  <c r="Q59" i="20"/>
  <c r="E67" i="20"/>
  <c r="P67" i="20"/>
  <c r="Q67" i="20"/>
  <c r="E72" i="20"/>
  <c r="P72" i="20"/>
  <c r="T72" i="20" s="1"/>
  <c r="E95" i="20"/>
  <c r="T99" i="20"/>
  <c r="P53" i="19"/>
  <c r="R53" i="19"/>
  <c r="P67" i="19"/>
  <c r="P72" i="19"/>
  <c r="R67" i="19"/>
  <c r="R72" i="19"/>
  <c r="P59" i="19"/>
  <c r="E95" i="19"/>
  <c r="E112" i="19" s="1"/>
  <c r="T98" i="19"/>
  <c r="E53" i="18"/>
  <c r="Q53" i="18"/>
  <c r="P59" i="18"/>
  <c r="T57" i="18"/>
  <c r="Q67" i="18"/>
  <c r="U67" i="18" s="1"/>
  <c r="S72" i="18"/>
  <c r="P72" i="18"/>
  <c r="R72" i="18"/>
  <c r="Q53" i="17"/>
  <c r="Q67" i="17"/>
  <c r="T57" i="17"/>
  <c r="E72" i="17"/>
  <c r="P72" i="17"/>
  <c r="T72" i="17" s="1"/>
  <c r="P59" i="17"/>
  <c r="R67" i="17"/>
  <c r="Q72" i="17"/>
  <c r="Q59" i="17"/>
  <c r="E79" i="17"/>
  <c r="P67" i="16"/>
  <c r="Q67" i="16"/>
  <c r="P72" i="16"/>
  <c r="T72" i="16" s="1"/>
  <c r="P59" i="16"/>
  <c r="R67" i="16"/>
  <c r="E67" i="15"/>
  <c r="Q72" i="15"/>
  <c r="S72" i="15"/>
  <c r="P59" i="15"/>
  <c r="T96" i="15"/>
  <c r="T47" i="14"/>
  <c r="R53" i="14"/>
  <c r="Q59" i="14"/>
  <c r="U57" i="14"/>
  <c r="E72" i="14"/>
  <c r="P72" i="14"/>
  <c r="R72" i="14"/>
  <c r="P53" i="13"/>
  <c r="Q53" i="13"/>
  <c r="P67" i="13"/>
  <c r="Q67" i="13"/>
  <c r="T57" i="13"/>
  <c r="E59" i="13"/>
  <c r="P59" i="13"/>
  <c r="R67" i="13"/>
  <c r="E72" i="13"/>
  <c r="P72" i="13"/>
  <c r="T72" i="13" s="1"/>
  <c r="Q59" i="13"/>
  <c r="Q72" i="13"/>
  <c r="E67" i="13"/>
  <c r="T110" i="13"/>
  <c r="Q53" i="12"/>
  <c r="R67" i="12"/>
  <c r="P72" i="12"/>
  <c r="Q59" i="12"/>
  <c r="Q72" i="12"/>
  <c r="P67" i="12"/>
  <c r="T67" i="12" s="1"/>
  <c r="R72" i="12"/>
  <c r="E79" i="12"/>
  <c r="T47" i="11"/>
  <c r="Q53" i="11"/>
  <c r="T58" i="11"/>
  <c r="R67" i="11"/>
  <c r="Q72" i="11"/>
  <c r="U57" i="11"/>
  <c r="E59" i="11"/>
  <c r="P59" i="11"/>
  <c r="S67" i="11"/>
  <c r="R72" i="11"/>
  <c r="E53" i="10"/>
  <c r="P53" i="10"/>
  <c r="Q67" i="10"/>
  <c r="S67" i="10"/>
  <c r="Q72" i="10"/>
  <c r="S72" i="10"/>
  <c r="P59" i="10"/>
  <c r="Q59" i="10"/>
  <c r="P67" i="10"/>
  <c r="P72" i="10"/>
  <c r="T72" i="10" s="1"/>
  <c r="T57" i="10"/>
  <c r="E67" i="10"/>
  <c r="E72" i="10"/>
  <c r="T104" i="10"/>
  <c r="E79" i="10"/>
  <c r="Q67" i="9"/>
  <c r="E72" i="9"/>
  <c r="P72" i="9"/>
  <c r="T72" i="9" s="1"/>
  <c r="R72" i="9"/>
  <c r="U57" i="9"/>
  <c r="Q72" i="9"/>
  <c r="U104" i="9"/>
  <c r="T105" i="9"/>
  <c r="R53" i="8"/>
  <c r="E67" i="8"/>
  <c r="Q67" i="8"/>
  <c r="U67" i="8" s="1"/>
  <c r="E72" i="8"/>
  <c r="Q72" i="8"/>
  <c r="Q59" i="8"/>
  <c r="T58" i="8"/>
  <c r="R67" i="8"/>
  <c r="P72" i="8"/>
  <c r="E59" i="8"/>
  <c r="U59" i="8" s="1"/>
  <c r="P59" i="8"/>
  <c r="S95" i="8"/>
  <c r="L112" i="8"/>
  <c r="R112" i="8" s="1"/>
  <c r="T98" i="8"/>
  <c r="T104" i="8"/>
  <c r="E53" i="7"/>
  <c r="E72" i="7"/>
  <c r="P72" i="7"/>
  <c r="T72" i="7" s="1"/>
  <c r="T58" i="7"/>
  <c r="R72" i="7"/>
  <c r="P59" i="7"/>
  <c r="P67" i="7"/>
  <c r="T67" i="7" s="1"/>
  <c r="R67" i="7"/>
  <c r="E53" i="6"/>
  <c r="P53" i="6"/>
  <c r="S67" i="6"/>
  <c r="S72" i="6"/>
  <c r="Q53" i="6"/>
  <c r="E59" i="6"/>
  <c r="P59" i="6"/>
  <c r="E67" i="6"/>
  <c r="P67" i="6"/>
  <c r="R67" i="6"/>
  <c r="E72" i="6"/>
  <c r="P72" i="6"/>
  <c r="T72" i="6" s="1"/>
  <c r="R72" i="6"/>
  <c r="Q59" i="6"/>
  <c r="Q67" i="6"/>
  <c r="Q72" i="6"/>
  <c r="U72" i="6" s="1"/>
  <c r="U100" i="6"/>
  <c r="T101" i="6"/>
  <c r="Q53" i="5"/>
  <c r="U53" i="5" s="1"/>
  <c r="S53" i="5"/>
  <c r="E67" i="5"/>
  <c r="T47" i="5"/>
  <c r="S72" i="5"/>
  <c r="Q59" i="5"/>
  <c r="S67" i="5"/>
  <c r="Q72" i="5"/>
  <c r="P67" i="5"/>
  <c r="T67" i="5" s="1"/>
  <c r="R72" i="5"/>
  <c r="U58" i="5"/>
  <c r="T96" i="5"/>
  <c r="E79" i="5"/>
  <c r="E72" i="4"/>
  <c r="P53" i="4"/>
  <c r="P67" i="4"/>
  <c r="R67" i="4"/>
  <c r="T58" i="4"/>
  <c r="Q67" i="4"/>
  <c r="Q72" i="4"/>
  <c r="U72" i="4" s="1"/>
  <c r="P59" i="4"/>
  <c r="U101" i="4"/>
  <c r="T102" i="4"/>
  <c r="T103" i="4"/>
  <c r="T47" i="3"/>
  <c r="Q67" i="3"/>
  <c r="U67" i="3" s="1"/>
  <c r="Q53" i="3"/>
  <c r="S67" i="3"/>
  <c r="U57" i="3"/>
  <c r="E59" i="3"/>
  <c r="P59" i="3"/>
  <c r="E67" i="3"/>
  <c r="P67" i="3"/>
  <c r="T67" i="3" s="1"/>
  <c r="R67" i="3"/>
  <c r="S72" i="3"/>
  <c r="E79" i="3"/>
  <c r="T47" i="2"/>
  <c r="P53" i="2"/>
  <c r="U58" i="2"/>
  <c r="Q67" i="2"/>
  <c r="U67" i="2" s="1"/>
  <c r="R72" i="2"/>
  <c r="E59" i="2"/>
  <c r="T59" i="2" s="1"/>
  <c r="P59" i="2"/>
  <c r="R67" i="2"/>
  <c r="S72" i="2"/>
  <c r="T101" i="2"/>
  <c r="Q53" i="1"/>
  <c r="P53" i="1"/>
  <c r="R53" i="1"/>
  <c r="P59" i="1"/>
  <c r="T58" i="1"/>
  <c r="Q59" i="1"/>
  <c r="Q67" i="1"/>
  <c r="S67" i="1"/>
  <c r="R67" i="1"/>
  <c r="P72" i="1"/>
  <c r="T99" i="1"/>
  <c r="U33" i="1"/>
  <c r="T33" i="1"/>
  <c r="U33" i="2"/>
  <c r="T33" i="2"/>
  <c r="U70" i="4"/>
  <c r="T70" i="4"/>
  <c r="U71" i="4"/>
  <c r="T71" i="4"/>
  <c r="U30" i="3"/>
  <c r="T30" i="3"/>
  <c r="U59" i="3"/>
  <c r="T59" i="3"/>
  <c r="T30" i="4"/>
  <c r="U30" i="4"/>
  <c r="U71" i="3"/>
  <c r="T71" i="3"/>
  <c r="U24" i="1"/>
  <c r="T24" i="1"/>
  <c r="T70" i="1"/>
  <c r="T11" i="1"/>
  <c r="U30" i="1"/>
  <c r="U71" i="1"/>
  <c r="T71" i="1"/>
  <c r="U72" i="1"/>
  <c r="T72" i="1"/>
  <c r="U67" i="1"/>
  <c r="T15" i="1"/>
  <c r="T67" i="1"/>
  <c r="U15" i="1"/>
  <c r="T14" i="1"/>
  <c r="T9" i="1"/>
  <c r="U10" i="1"/>
  <c r="U19" i="1"/>
  <c r="U23" i="1"/>
  <c r="U28" i="1"/>
  <c r="U38" i="1"/>
  <c r="U47" i="1"/>
  <c r="U51" i="1"/>
  <c r="U56" i="1"/>
  <c r="U64" i="1"/>
  <c r="U69" i="1"/>
  <c r="U86" i="1"/>
  <c r="U90" i="1"/>
  <c r="U13" i="2"/>
  <c r="U18" i="2"/>
  <c r="U22" i="2"/>
  <c r="U27" i="2"/>
  <c r="U32" i="2"/>
  <c r="U40" i="2"/>
  <c r="T40" i="2"/>
  <c r="U37" i="2"/>
  <c r="U42" i="2"/>
  <c r="U46" i="2"/>
  <c r="U50" i="2"/>
  <c r="U55" i="2"/>
  <c r="U66" i="2"/>
  <c r="T66" i="2"/>
  <c r="U63" i="2"/>
  <c r="U89" i="2"/>
  <c r="U93" i="2"/>
  <c r="U12" i="3"/>
  <c r="U17" i="3"/>
  <c r="U21" i="3"/>
  <c r="U26" i="3"/>
  <c r="U36" i="3"/>
  <c r="U53" i="3"/>
  <c r="T53" i="3"/>
  <c r="U45" i="3"/>
  <c r="U49" i="3"/>
  <c r="U58" i="3"/>
  <c r="U62" i="3"/>
  <c r="U88" i="3"/>
  <c r="U92" i="3"/>
  <c r="T72" i="4"/>
  <c r="U67" i="4"/>
  <c r="T15" i="4"/>
  <c r="T67" i="4"/>
  <c r="U15" i="4"/>
  <c r="U11" i="4"/>
  <c r="U20" i="4"/>
  <c r="U29" i="4"/>
  <c r="U39" i="4"/>
  <c r="U44" i="4"/>
  <c r="U48" i="4"/>
  <c r="U52" i="4"/>
  <c r="U57" i="4"/>
  <c r="U65" i="4"/>
  <c r="U87" i="4"/>
  <c r="U91" i="4"/>
  <c r="U13" i="5"/>
  <c r="T13" i="5"/>
  <c r="P40" i="5"/>
  <c r="P66" i="5"/>
  <c r="Q67" i="5"/>
  <c r="U67" i="5" s="1"/>
  <c r="U40" i="1"/>
  <c r="T40" i="1"/>
  <c r="U59" i="1"/>
  <c r="T59" i="1"/>
  <c r="U66" i="1"/>
  <c r="T66" i="1"/>
  <c r="T30" i="2"/>
  <c r="U30" i="2"/>
  <c r="U53" i="2"/>
  <c r="T53" i="2"/>
  <c r="U71" i="2"/>
  <c r="T71" i="2"/>
  <c r="U72" i="3"/>
  <c r="T72" i="3"/>
  <c r="U15" i="3"/>
  <c r="T15" i="3"/>
  <c r="T24" i="3"/>
  <c r="U24" i="3"/>
  <c r="U70" i="3"/>
  <c r="T70" i="3"/>
  <c r="U33" i="4"/>
  <c r="U32" i="5"/>
  <c r="T32" i="5"/>
  <c r="U37" i="5"/>
  <c r="T37" i="5"/>
  <c r="U55" i="5"/>
  <c r="T55" i="5"/>
  <c r="U59" i="5"/>
  <c r="T59" i="5"/>
  <c r="U63" i="5"/>
  <c r="T63" i="5"/>
  <c r="U71" i="6"/>
  <c r="T71" i="6"/>
  <c r="U72" i="2"/>
  <c r="T72" i="2"/>
  <c r="T15" i="2"/>
  <c r="T67" i="2"/>
  <c r="U15" i="2"/>
  <c r="U24" i="2"/>
  <c r="T24" i="2"/>
  <c r="U70" i="2"/>
  <c r="T70" i="2"/>
  <c r="U33" i="3"/>
  <c r="T33" i="3"/>
  <c r="U40" i="4"/>
  <c r="T40" i="4"/>
  <c r="U59" i="4"/>
  <c r="T59" i="4"/>
  <c r="U66" i="4"/>
  <c r="T66" i="4"/>
  <c r="U72" i="5"/>
  <c r="T72" i="5"/>
  <c r="U15" i="5"/>
  <c r="T15" i="5"/>
  <c r="U9" i="5"/>
  <c r="U18" i="5"/>
  <c r="T18" i="5"/>
  <c r="U22" i="5"/>
  <c r="T22" i="5"/>
  <c r="T33" i="5"/>
  <c r="U33" i="5"/>
  <c r="U70" i="5"/>
  <c r="T70" i="5"/>
  <c r="U89" i="5"/>
  <c r="T89" i="5"/>
  <c r="U70" i="7"/>
  <c r="U71" i="7"/>
  <c r="T71" i="7"/>
  <c r="U33" i="8"/>
  <c r="T33" i="8"/>
  <c r="U70" i="8"/>
  <c r="T70" i="8"/>
  <c r="U53" i="1"/>
  <c r="T53" i="1"/>
  <c r="U35" i="1"/>
  <c r="T43" i="1"/>
  <c r="U61" i="1"/>
  <c r="T9" i="2"/>
  <c r="U43" i="2"/>
  <c r="U9" i="3"/>
  <c r="U40" i="3"/>
  <c r="T40" i="3"/>
  <c r="U66" i="3"/>
  <c r="T66" i="3"/>
  <c r="T35" i="4"/>
  <c r="U53" i="4"/>
  <c r="T53" i="4"/>
  <c r="T61" i="4"/>
  <c r="T9" i="5"/>
  <c r="U12" i="5"/>
  <c r="T24" i="5"/>
  <c r="U24" i="5"/>
  <c r="U27" i="5"/>
  <c r="T27" i="5"/>
  <c r="U42" i="5"/>
  <c r="T42" i="5"/>
  <c r="U46" i="5"/>
  <c r="T46" i="5"/>
  <c r="U50" i="5"/>
  <c r="T50" i="5"/>
  <c r="T30" i="6"/>
  <c r="U30" i="6"/>
  <c r="U59" i="6"/>
  <c r="T59" i="6"/>
  <c r="T24" i="7"/>
  <c r="U24" i="7"/>
  <c r="U30" i="7"/>
  <c r="T30" i="7"/>
  <c r="U30" i="5"/>
  <c r="T30" i="5"/>
  <c r="T53" i="5"/>
  <c r="U71" i="5"/>
  <c r="T71" i="5"/>
  <c r="U67" i="6"/>
  <c r="T15" i="6"/>
  <c r="T67" i="6"/>
  <c r="U15" i="6"/>
  <c r="U24" i="6"/>
  <c r="T24" i="6"/>
  <c r="U70" i="6"/>
  <c r="T70" i="6"/>
  <c r="T33" i="7"/>
  <c r="U33" i="7"/>
  <c r="U38" i="7"/>
  <c r="U47" i="7"/>
  <c r="U51" i="7"/>
  <c r="U56" i="7"/>
  <c r="U64" i="7"/>
  <c r="U69" i="7"/>
  <c r="U86" i="7"/>
  <c r="U90" i="7"/>
  <c r="U13" i="8"/>
  <c r="U18" i="8"/>
  <c r="U22" i="8"/>
  <c r="U27" i="8"/>
  <c r="U32" i="8"/>
  <c r="U40" i="8"/>
  <c r="T40" i="8"/>
  <c r="U37" i="8"/>
  <c r="U42" i="8"/>
  <c r="U46" i="8"/>
  <c r="U50" i="8"/>
  <c r="U55" i="8"/>
  <c r="U66" i="8"/>
  <c r="T66" i="8"/>
  <c r="U63" i="8"/>
  <c r="E53" i="9"/>
  <c r="U59" i="12"/>
  <c r="T59" i="12"/>
  <c r="U33" i="6"/>
  <c r="T33" i="6"/>
  <c r="T40" i="7"/>
  <c r="U59" i="7"/>
  <c r="T59" i="7"/>
  <c r="U66" i="7"/>
  <c r="T66" i="7"/>
  <c r="T30" i="8"/>
  <c r="U30" i="8"/>
  <c r="T53" i="8"/>
  <c r="U71" i="8"/>
  <c r="T71" i="8"/>
  <c r="U72" i="9"/>
  <c r="U67" i="9"/>
  <c r="U15" i="9"/>
  <c r="T67" i="9"/>
  <c r="T15" i="9"/>
  <c r="T24" i="9"/>
  <c r="U24" i="9"/>
  <c r="U30" i="9"/>
  <c r="T30" i="9"/>
  <c r="U59" i="9"/>
  <c r="T59" i="9"/>
  <c r="U59" i="10"/>
  <c r="T59" i="10"/>
  <c r="U24" i="12"/>
  <c r="T24" i="12"/>
  <c r="U70" i="12"/>
  <c r="T70" i="12"/>
  <c r="T30" i="14"/>
  <c r="U30" i="14"/>
  <c r="U43" i="5"/>
  <c r="T93" i="5"/>
  <c r="U9" i="6"/>
  <c r="T12" i="6"/>
  <c r="T17" i="6"/>
  <c r="T21" i="6"/>
  <c r="T26" i="6"/>
  <c r="U40" i="6"/>
  <c r="T40" i="6"/>
  <c r="T36" i="6"/>
  <c r="T45" i="6"/>
  <c r="T49" i="6"/>
  <c r="T58" i="6"/>
  <c r="U66" i="6"/>
  <c r="T66" i="6"/>
  <c r="T62" i="6"/>
  <c r="T88" i="6"/>
  <c r="T92" i="6"/>
  <c r="T11" i="7"/>
  <c r="T20" i="7"/>
  <c r="T29" i="7"/>
  <c r="T35" i="7"/>
  <c r="T39" i="7"/>
  <c r="U53" i="7"/>
  <c r="T53" i="7"/>
  <c r="T44" i="7"/>
  <c r="T48" i="7"/>
  <c r="T52" i="7"/>
  <c r="T57" i="7"/>
  <c r="T61" i="7"/>
  <c r="T65" i="7"/>
  <c r="T87" i="7"/>
  <c r="T91" i="7"/>
  <c r="U72" i="8"/>
  <c r="T72" i="8"/>
  <c r="T15" i="8"/>
  <c r="T67" i="8"/>
  <c r="U15" i="8"/>
  <c r="T10" i="8"/>
  <c r="T14" i="8"/>
  <c r="T19" i="8"/>
  <c r="T23" i="8"/>
  <c r="T28" i="8"/>
  <c r="T38" i="8"/>
  <c r="T43" i="8"/>
  <c r="T47" i="8"/>
  <c r="T51" i="8"/>
  <c r="T56" i="8"/>
  <c r="T64" i="8"/>
  <c r="T69" i="8"/>
  <c r="T86" i="8"/>
  <c r="T90" i="8"/>
  <c r="T9" i="9"/>
  <c r="T13" i="9"/>
  <c r="T18" i="9"/>
  <c r="T22" i="9"/>
  <c r="T27" i="9"/>
  <c r="Q30" i="9"/>
  <c r="T36" i="9"/>
  <c r="U39" i="9"/>
  <c r="T55" i="9"/>
  <c r="Q59" i="9"/>
  <c r="U63" i="9"/>
  <c r="T63" i="9"/>
  <c r="U24" i="10"/>
  <c r="T24" i="10"/>
  <c r="T30" i="10"/>
  <c r="U30" i="10"/>
  <c r="T33" i="11"/>
  <c r="U59" i="11"/>
  <c r="T59" i="11"/>
  <c r="U40" i="5"/>
  <c r="T40" i="5"/>
  <c r="U66" i="5"/>
  <c r="T66" i="5"/>
  <c r="T35" i="6"/>
  <c r="U53" i="6"/>
  <c r="T53" i="6"/>
  <c r="T61" i="6"/>
  <c r="U72" i="7"/>
  <c r="U67" i="7"/>
  <c r="U15" i="7"/>
  <c r="T15" i="7"/>
  <c r="U35" i="7"/>
  <c r="T43" i="7"/>
  <c r="U61" i="7"/>
  <c r="T9" i="8"/>
  <c r="U43" i="8"/>
  <c r="U9" i="9"/>
  <c r="T33" i="9"/>
  <c r="U33" i="9"/>
  <c r="U40" i="9"/>
  <c r="T40" i="9"/>
  <c r="T35" i="9"/>
  <c r="E40" i="9"/>
  <c r="T71" i="9"/>
  <c r="T30" i="12"/>
  <c r="U30" i="12"/>
  <c r="U33" i="13"/>
  <c r="U59" i="13"/>
  <c r="T59" i="13"/>
  <c r="U59" i="14"/>
  <c r="T59" i="14"/>
  <c r="U53" i="9"/>
  <c r="T53" i="9"/>
  <c r="U58" i="9"/>
  <c r="U62" i="9"/>
  <c r="U88" i="9"/>
  <c r="U92" i="9"/>
  <c r="U72" i="10"/>
  <c r="U67" i="10"/>
  <c r="T15" i="10"/>
  <c r="T67" i="10"/>
  <c r="U11" i="10"/>
  <c r="T69" i="10"/>
  <c r="T86" i="10"/>
  <c r="T90" i="10"/>
  <c r="T9" i="11"/>
  <c r="T13" i="11"/>
  <c r="T18" i="11"/>
  <c r="T22" i="11"/>
  <c r="T27" i="11"/>
  <c r="T32" i="11"/>
  <c r="T37" i="11"/>
  <c r="T42" i="11"/>
  <c r="T46" i="11"/>
  <c r="T50" i="11"/>
  <c r="T55" i="11"/>
  <c r="T63" i="11"/>
  <c r="T89" i="11"/>
  <c r="T93" i="11"/>
  <c r="T12" i="12"/>
  <c r="T17" i="12"/>
  <c r="T21" i="12"/>
  <c r="T26" i="12"/>
  <c r="U40" i="12"/>
  <c r="T40" i="12"/>
  <c r="T36" i="12"/>
  <c r="U42" i="12"/>
  <c r="U46" i="12"/>
  <c r="U50" i="12"/>
  <c r="U55" i="12"/>
  <c r="U66" i="12"/>
  <c r="T66" i="12"/>
  <c r="U63" i="12"/>
  <c r="U30" i="13"/>
  <c r="T30" i="13"/>
  <c r="U53" i="13"/>
  <c r="T53" i="13"/>
  <c r="U71" i="13"/>
  <c r="T71" i="13"/>
  <c r="U72" i="14"/>
  <c r="T72" i="14"/>
  <c r="T15" i="14"/>
  <c r="T67" i="14"/>
  <c r="U15" i="14"/>
  <c r="U24" i="14"/>
  <c r="T24" i="14"/>
  <c r="U71" i="14"/>
  <c r="T71" i="14"/>
  <c r="U70" i="15"/>
  <c r="T70" i="15"/>
  <c r="U33" i="16"/>
  <c r="T33" i="17"/>
  <c r="T70" i="9"/>
  <c r="U33" i="10"/>
  <c r="T33" i="10"/>
  <c r="U40" i="11"/>
  <c r="T40" i="11"/>
  <c r="U66" i="11"/>
  <c r="T66" i="11"/>
  <c r="U53" i="12"/>
  <c r="T53" i="12"/>
  <c r="U71" i="12"/>
  <c r="T71" i="12"/>
  <c r="U72" i="13"/>
  <c r="U67" i="13"/>
  <c r="U15" i="13"/>
  <c r="T67" i="13"/>
  <c r="T15" i="13"/>
  <c r="T24" i="13"/>
  <c r="U24" i="13"/>
  <c r="U70" i="13"/>
  <c r="T70" i="13"/>
  <c r="U33" i="14"/>
  <c r="T33" i="14"/>
  <c r="T62" i="14"/>
  <c r="U62" i="14"/>
  <c r="U70" i="14"/>
  <c r="T70" i="14"/>
  <c r="U12" i="15"/>
  <c r="T12" i="15"/>
  <c r="U59" i="15"/>
  <c r="T59" i="15"/>
  <c r="U70" i="16"/>
  <c r="T70" i="16"/>
  <c r="U71" i="16"/>
  <c r="T71" i="16"/>
  <c r="U33" i="18"/>
  <c r="T89" i="9"/>
  <c r="T93" i="9"/>
  <c r="T12" i="10"/>
  <c r="T17" i="10"/>
  <c r="T21" i="10"/>
  <c r="T26" i="10"/>
  <c r="U40" i="10"/>
  <c r="T40" i="10"/>
  <c r="T36" i="10"/>
  <c r="T45" i="10"/>
  <c r="T49" i="10"/>
  <c r="T58" i="10"/>
  <c r="U66" i="10"/>
  <c r="T66" i="10"/>
  <c r="T62" i="10"/>
  <c r="U30" i="11"/>
  <c r="T30" i="11"/>
  <c r="U53" i="11"/>
  <c r="T53" i="11"/>
  <c r="T61" i="11"/>
  <c r="U71" i="11"/>
  <c r="T71" i="11"/>
  <c r="U72" i="12"/>
  <c r="T72" i="12"/>
  <c r="U67" i="12"/>
  <c r="U15" i="12"/>
  <c r="T43" i="12"/>
  <c r="T47" i="12"/>
  <c r="T51" i="12"/>
  <c r="T56" i="12"/>
  <c r="T64" i="12"/>
  <c r="T69" i="12"/>
  <c r="T86" i="12"/>
  <c r="T90" i="12"/>
  <c r="T9" i="13"/>
  <c r="T13" i="13"/>
  <c r="T18" i="13"/>
  <c r="T22" i="13"/>
  <c r="T27" i="13"/>
  <c r="T32" i="13"/>
  <c r="T37" i="13"/>
  <c r="T42" i="13"/>
  <c r="U43" i="13"/>
  <c r="T46" i="13"/>
  <c r="T50" i="13"/>
  <c r="T55" i="13"/>
  <c r="T63" i="13"/>
  <c r="T89" i="13"/>
  <c r="T93" i="13"/>
  <c r="U9" i="14"/>
  <c r="T12" i="14"/>
  <c r="T17" i="14"/>
  <c r="T21" i="14"/>
  <c r="T26" i="14"/>
  <c r="U40" i="14"/>
  <c r="T40" i="14"/>
  <c r="T36" i="14"/>
  <c r="T45" i="14"/>
  <c r="T49" i="14"/>
  <c r="T58" i="14"/>
  <c r="U66" i="14"/>
  <c r="T66" i="14"/>
  <c r="Q66" i="14"/>
  <c r="Q67" i="14"/>
  <c r="U67" i="14" s="1"/>
  <c r="U89" i="14"/>
  <c r="T89" i="14"/>
  <c r="U93" i="14"/>
  <c r="T93" i="14"/>
  <c r="T24" i="15"/>
  <c r="U24" i="15"/>
  <c r="U30" i="15"/>
  <c r="T30" i="15"/>
  <c r="U24" i="16"/>
  <c r="T24" i="16"/>
  <c r="T30" i="16"/>
  <c r="U30" i="16"/>
  <c r="T24" i="17"/>
  <c r="U24" i="17"/>
  <c r="U70" i="17"/>
  <c r="T70" i="17"/>
  <c r="U66" i="9"/>
  <c r="T66" i="9"/>
  <c r="U53" i="10"/>
  <c r="T53" i="10"/>
  <c r="T71" i="10"/>
  <c r="U72" i="11"/>
  <c r="U67" i="11"/>
  <c r="T67" i="11"/>
  <c r="T72" i="11"/>
  <c r="U15" i="11"/>
  <c r="T15" i="11"/>
  <c r="T24" i="11"/>
  <c r="U24" i="11"/>
  <c r="U70" i="11"/>
  <c r="T70" i="11"/>
  <c r="U33" i="12"/>
  <c r="T33" i="12"/>
  <c r="U43" i="12"/>
  <c r="U9" i="13"/>
  <c r="U40" i="13"/>
  <c r="T40" i="13"/>
  <c r="U66" i="13"/>
  <c r="T66" i="13"/>
  <c r="T35" i="14"/>
  <c r="U53" i="14"/>
  <c r="T53" i="14"/>
  <c r="T61" i="14"/>
  <c r="T63" i="14"/>
  <c r="U71" i="15"/>
  <c r="U59" i="17"/>
  <c r="T59" i="17"/>
  <c r="T30" i="18"/>
  <c r="U30" i="18"/>
  <c r="U88" i="14"/>
  <c r="U92" i="14"/>
  <c r="U72" i="15"/>
  <c r="U67" i="15"/>
  <c r="T67" i="15"/>
  <c r="U15" i="15"/>
  <c r="T15" i="15"/>
  <c r="T72" i="15"/>
  <c r="U11" i="15"/>
  <c r="U20" i="15"/>
  <c r="U29" i="15"/>
  <c r="U39" i="15"/>
  <c r="U44" i="15"/>
  <c r="U48" i="15"/>
  <c r="U52" i="15"/>
  <c r="U57" i="15"/>
  <c r="U65" i="15"/>
  <c r="U87" i="15"/>
  <c r="U91" i="15"/>
  <c r="U10" i="16"/>
  <c r="U14" i="16"/>
  <c r="U19" i="16"/>
  <c r="U23" i="16"/>
  <c r="U28" i="16"/>
  <c r="U38" i="16"/>
  <c r="U47" i="16"/>
  <c r="U51" i="16"/>
  <c r="U56" i="16"/>
  <c r="U64" i="16"/>
  <c r="U69" i="16"/>
  <c r="U86" i="16"/>
  <c r="U90" i="16"/>
  <c r="U13" i="17"/>
  <c r="U18" i="17"/>
  <c r="U22" i="17"/>
  <c r="U27" i="17"/>
  <c r="U32" i="17"/>
  <c r="U40" i="17"/>
  <c r="T40" i="17"/>
  <c r="U37" i="17"/>
  <c r="U42" i="17"/>
  <c r="U46" i="17"/>
  <c r="U50" i="17"/>
  <c r="U55" i="17"/>
  <c r="U66" i="17"/>
  <c r="T66" i="17"/>
  <c r="U63" i="17"/>
  <c r="U89" i="17"/>
  <c r="U93" i="17"/>
  <c r="U12" i="18"/>
  <c r="U17" i="18"/>
  <c r="U21" i="18"/>
  <c r="U26" i="18"/>
  <c r="U36" i="18"/>
  <c r="U53" i="18"/>
  <c r="U45" i="18"/>
  <c r="U49" i="18"/>
  <c r="P53" i="18"/>
  <c r="T53" i="18" s="1"/>
  <c r="U58" i="18"/>
  <c r="T58" i="18"/>
  <c r="Q66" i="18"/>
  <c r="T71" i="18"/>
  <c r="T24" i="19"/>
  <c r="U24" i="19"/>
  <c r="U71" i="19"/>
  <c r="U33" i="15"/>
  <c r="U40" i="16"/>
  <c r="T40" i="16"/>
  <c r="U59" i="16"/>
  <c r="T59" i="16"/>
  <c r="U66" i="16"/>
  <c r="T66" i="16"/>
  <c r="U30" i="17"/>
  <c r="T30" i="17"/>
  <c r="U53" i="17"/>
  <c r="T53" i="17"/>
  <c r="U71" i="17"/>
  <c r="T71" i="17"/>
  <c r="U72" i="18"/>
  <c r="T72" i="18"/>
  <c r="T15" i="18"/>
  <c r="T67" i="18"/>
  <c r="U15" i="18"/>
  <c r="U24" i="18"/>
  <c r="T24" i="18"/>
  <c r="U59" i="18"/>
  <c r="T59" i="18"/>
  <c r="U20" i="19"/>
  <c r="T20" i="19"/>
  <c r="U29" i="19"/>
  <c r="T29" i="19"/>
  <c r="U70" i="19"/>
  <c r="U24" i="20"/>
  <c r="T24" i="20"/>
  <c r="U70" i="20"/>
  <c r="T70" i="20"/>
  <c r="U30" i="21"/>
  <c r="T30" i="21"/>
  <c r="T17" i="15"/>
  <c r="T21" i="15"/>
  <c r="T26" i="15"/>
  <c r="T40" i="15"/>
  <c r="T36" i="15"/>
  <c r="T45" i="15"/>
  <c r="T49" i="15"/>
  <c r="T58" i="15"/>
  <c r="U66" i="15"/>
  <c r="T66" i="15"/>
  <c r="T62" i="15"/>
  <c r="T88" i="15"/>
  <c r="T92" i="15"/>
  <c r="T11" i="16"/>
  <c r="T20" i="16"/>
  <c r="T29" i="16"/>
  <c r="T35" i="16"/>
  <c r="T39" i="16"/>
  <c r="U53" i="16"/>
  <c r="T53" i="16"/>
  <c r="T44" i="16"/>
  <c r="T48" i="16"/>
  <c r="T52" i="16"/>
  <c r="T57" i="16"/>
  <c r="T61" i="16"/>
  <c r="T65" i="16"/>
  <c r="T87" i="16"/>
  <c r="T91" i="16"/>
  <c r="U72" i="17"/>
  <c r="U67" i="17"/>
  <c r="U15" i="17"/>
  <c r="T67" i="17"/>
  <c r="T15" i="17"/>
  <c r="T10" i="17"/>
  <c r="T14" i="17"/>
  <c r="T19" i="17"/>
  <c r="T23" i="17"/>
  <c r="T28" i="17"/>
  <c r="T38" i="17"/>
  <c r="T43" i="17"/>
  <c r="T47" i="17"/>
  <c r="T51" i="17"/>
  <c r="T56" i="17"/>
  <c r="T64" i="17"/>
  <c r="T69" i="17"/>
  <c r="T86" i="17"/>
  <c r="T90" i="17"/>
  <c r="T9" i="18"/>
  <c r="T13" i="18"/>
  <c r="T18" i="18"/>
  <c r="T22" i="18"/>
  <c r="T27" i="18"/>
  <c r="T32" i="18"/>
  <c r="T37" i="18"/>
  <c r="T42" i="18"/>
  <c r="T46" i="18"/>
  <c r="T50" i="18"/>
  <c r="U11" i="19"/>
  <c r="T11" i="19"/>
  <c r="U33" i="20"/>
  <c r="T35" i="15"/>
  <c r="U53" i="15"/>
  <c r="T53" i="15"/>
  <c r="T61" i="15"/>
  <c r="U72" i="16"/>
  <c r="U67" i="16"/>
  <c r="T15" i="16"/>
  <c r="T67" i="16"/>
  <c r="U15" i="16"/>
  <c r="U35" i="16"/>
  <c r="T43" i="16"/>
  <c r="U61" i="16"/>
  <c r="T9" i="17"/>
  <c r="U43" i="17"/>
  <c r="U9" i="18"/>
  <c r="U40" i="18"/>
  <c r="T40" i="18"/>
  <c r="U62" i="18"/>
  <c r="T62" i="18"/>
  <c r="E67" i="18"/>
  <c r="E72" i="18"/>
  <c r="U88" i="18"/>
  <c r="T88" i="18"/>
  <c r="U92" i="18"/>
  <c r="T92" i="18"/>
  <c r="Q15" i="19"/>
  <c r="U15" i="19" s="1"/>
  <c r="U30" i="19"/>
  <c r="T30" i="19"/>
  <c r="T33" i="19"/>
  <c r="U33" i="19"/>
  <c r="P33" i="19"/>
  <c r="U40" i="19"/>
  <c r="T40" i="19"/>
  <c r="U35" i="19"/>
  <c r="T35" i="19"/>
  <c r="U59" i="20"/>
  <c r="T59" i="20"/>
  <c r="U70" i="18"/>
  <c r="T70" i="18"/>
  <c r="U23" i="19"/>
  <c r="U28" i="19"/>
  <c r="U38" i="19"/>
  <c r="U47" i="19"/>
  <c r="U51" i="19"/>
  <c r="U56" i="19"/>
  <c r="U64" i="19"/>
  <c r="U69" i="19"/>
  <c r="U86" i="19"/>
  <c r="U90" i="19"/>
  <c r="U13" i="20"/>
  <c r="U18" i="20"/>
  <c r="U22" i="20"/>
  <c r="U27" i="20"/>
  <c r="U32" i="20"/>
  <c r="U40" i="20"/>
  <c r="T40" i="20"/>
  <c r="U37" i="20"/>
  <c r="U42" i="20"/>
  <c r="U46" i="20"/>
  <c r="U50" i="20"/>
  <c r="U55" i="20"/>
  <c r="U66" i="20"/>
  <c r="T66" i="20"/>
  <c r="U63" i="20"/>
  <c r="U89" i="20"/>
  <c r="U93" i="20"/>
  <c r="U12" i="21"/>
  <c r="U17" i="21"/>
  <c r="U21" i="21"/>
  <c r="U26" i="21"/>
  <c r="U32" i="21"/>
  <c r="T32" i="21"/>
  <c r="U59" i="21"/>
  <c r="T59" i="21"/>
  <c r="U59" i="19"/>
  <c r="T59" i="19"/>
  <c r="U66" i="19"/>
  <c r="T66" i="19"/>
  <c r="T30" i="20"/>
  <c r="U30" i="20"/>
  <c r="U53" i="20"/>
  <c r="T53" i="20"/>
  <c r="U71" i="20"/>
  <c r="T71" i="20"/>
  <c r="U72" i="21"/>
  <c r="U67" i="21"/>
  <c r="U15" i="21"/>
  <c r="T15" i="21"/>
  <c r="T24" i="21"/>
  <c r="U24" i="21"/>
  <c r="U33" i="21"/>
  <c r="U66" i="18"/>
  <c r="T66" i="18"/>
  <c r="T39" i="19"/>
  <c r="U53" i="19"/>
  <c r="T53" i="19"/>
  <c r="T44" i="19"/>
  <c r="T48" i="19"/>
  <c r="T52" i="19"/>
  <c r="T57" i="19"/>
  <c r="T61" i="19"/>
  <c r="T65" i="19"/>
  <c r="T87" i="19"/>
  <c r="T91" i="19"/>
  <c r="U72" i="20"/>
  <c r="U67" i="20"/>
  <c r="T15" i="20"/>
  <c r="T67" i="20"/>
  <c r="U15" i="20"/>
  <c r="T10" i="20"/>
  <c r="T14" i="20"/>
  <c r="T19" i="20"/>
  <c r="T23" i="20"/>
  <c r="T28" i="20"/>
  <c r="T38" i="20"/>
  <c r="T43" i="20"/>
  <c r="T47" i="20"/>
  <c r="T51" i="20"/>
  <c r="T56" i="20"/>
  <c r="T64" i="20"/>
  <c r="T69" i="20"/>
  <c r="T86" i="20"/>
  <c r="T90" i="20"/>
  <c r="T9" i="21"/>
  <c r="T13" i="21"/>
  <c r="T18" i="21"/>
  <c r="T22" i="21"/>
  <c r="T27" i="21"/>
  <c r="U72" i="19"/>
  <c r="U67" i="19"/>
  <c r="T67" i="19"/>
  <c r="T72" i="19"/>
  <c r="T15" i="19"/>
  <c r="T43" i="19"/>
  <c r="U61" i="19"/>
  <c r="T9" i="20"/>
  <c r="U43" i="20"/>
  <c r="U9" i="21"/>
  <c r="U71" i="21"/>
  <c r="T71" i="21"/>
  <c r="U70" i="21"/>
  <c r="T70" i="21"/>
  <c r="T107" i="20"/>
  <c r="R95" i="19"/>
  <c r="T100" i="19"/>
  <c r="T108" i="19"/>
  <c r="U109" i="18"/>
  <c r="T110" i="18"/>
  <c r="T98" i="17"/>
  <c r="T101" i="16"/>
  <c r="S95" i="15"/>
  <c r="T104" i="15"/>
  <c r="T99" i="14"/>
  <c r="E95" i="12"/>
  <c r="E112" i="12" s="1"/>
  <c r="T105" i="12"/>
  <c r="S95" i="11"/>
  <c r="T101" i="11"/>
  <c r="T109" i="11"/>
  <c r="S95" i="10"/>
  <c r="T99" i="10"/>
  <c r="T100" i="10"/>
  <c r="U101" i="10"/>
  <c r="T102" i="10"/>
  <c r="U101" i="9"/>
  <c r="T101" i="9"/>
  <c r="M112" i="7"/>
  <c r="S112" i="7" s="1"/>
  <c r="S95" i="7"/>
  <c r="T37" i="21"/>
  <c r="T42" i="21"/>
  <c r="T46" i="21"/>
  <c r="T50" i="21"/>
  <c r="T55" i="21"/>
  <c r="T63" i="21"/>
  <c r="T89" i="21"/>
  <c r="T93" i="21"/>
  <c r="E79" i="1"/>
  <c r="E79" i="16"/>
  <c r="E79" i="15"/>
  <c r="E79" i="8"/>
  <c r="E79" i="6"/>
  <c r="T97" i="1"/>
  <c r="T105" i="1"/>
  <c r="S95" i="21"/>
  <c r="T100" i="21"/>
  <c r="T108" i="21"/>
  <c r="T113" i="21"/>
  <c r="T97" i="20"/>
  <c r="T105" i="20"/>
  <c r="U105" i="18"/>
  <c r="T106" i="18"/>
  <c r="T107" i="18"/>
  <c r="T102" i="17"/>
  <c r="M112" i="16"/>
  <c r="S112" i="16" s="1"/>
  <c r="U113" i="16"/>
  <c r="T108" i="15"/>
  <c r="R95" i="14"/>
  <c r="U110" i="14"/>
  <c r="U105" i="13"/>
  <c r="T106" i="13"/>
  <c r="L112" i="13"/>
  <c r="R112" i="13" s="1"/>
  <c r="S95" i="12"/>
  <c r="T109" i="12"/>
  <c r="T113" i="12"/>
  <c r="T97" i="11"/>
  <c r="U98" i="11"/>
  <c r="T99" i="11"/>
  <c r="T105" i="11"/>
  <c r="U106" i="11"/>
  <c r="T107" i="11"/>
  <c r="T107" i="10"/>
  <c r="T108" i="10"/>
  <c r="U109" i="10"/>
  <c r="T110" i="10"/>
  <c r="T100" i="9"/>
  <c r="U100" i="9"/>
  <c r="U110" i="8"/>
  <c r="T110" i="8"/>
  <c r="U40" i="21"/>
  <c r="T40" i="21"/>
  <c r="T45" i="21"/>
  <c r="T49" i="21"/>
  <c r="T58" i="21"/>
  <c r="U66" i="21"/>
  <c r="T66" i="21"/>
  <c r="T62" i="21"/>
  <c r="T88" i="21"/>
  <c r="T92" i="21"/>
  <c r="E79" i="18"/>
  <c r="E79" i="11"/>
  <c r="E79" i="4"/>
  <c r="E79" i="2"/>
  <c r="T98" i="21"/>
  <c r="T106" i="21"/>
  <c r="T103" i="20"/>
  <c r="T96" i="19"/>
  <c r="T104" i="19"/>
  <c r="T113" i="19"/>
  <c r="U101" i="18"/>
  <c r="T102" i="18"/>
  <c r="T103" i="18"/>
  <c r="T106" i="17"/>
  <c r="T109" i="16"/>
  <c r="L112" i="15"/>
  <c r="R112" i="15" s="1"/>
  <c r="U102" i="14"/>
  <c r="T103" i="14"/>
  <c r="M112" i="14"/>
  <c r="S112" i="14" s="1"/>
  <c r="U99" i="9"/>
  <c r="T99" i="9"/>
  <c r="U102" i="8"/>
  <c r="T102" i="8"/>
  <c r="T35" i="21"/>
  <c r="T53" i="21"/>
  <c r="T61" i="21"/>
  <c r="E79" i="19"/>
  <c r="E79" i="14"/>
  <c r="E79" i="7"/>
  <c r="T101" i="1"/>
  <c r="T109" i="1"/>
  <c r="T96" i="21"/>
  <c r="T104" i="21"/>
  <c r="R95" i="20"/>
  <c r="T101" i="20"/>
  <c r="T109" i="20"/>
  <c r="T102" i="19"/>
  <c r="T98" i="18"/>
  <c r="T99" i="18"/>
  <c r="T110" i="17"/>
  <c r="T97" i="16"/>
  <c r="T100" i="15"/>
  <c r="T113" i="15"/>
  <c r="T107" i="14"/>
  <c r="T102" i="13"/>
  <c r="T101" i="12"/>
  <c r="R95" i="11"/>
  <c r="E95" i="11"/>
  <c r="U95" i="11" s="1"/>
  <c r="R95" i="10"/>
  <c r="T113" i="8"/>
  <c r="S95" i="5"/>
  <c r="R95" i="4"/>
  <c r="U107" i="2"/>
  <c r="T108" i="2"/>
  <c r="T109" i="2"/>
  <c r="T113" i="2"/>
  <c r="U108" i="6"/>
  <c r="T109" i="6"/>
  <c r="M112" i="6"/>
  <c r="S112" i="6" s="1"/>
  <c r="T108" i="5"/>
  <c r="L112" i="5"/>
  <c r="R112" i="5" s="1"/>
  <c r="T113" i="5"/>
  <c r="U97" i="4"/>
  <c r="T98" i="4"/>
  <c r="T99" i="4"/>
  <c r="T97" i="3"/>
  <c r="T98" i="3"/>
  <c r="S95" i="2"/>
  <c r="U103" i="2"/>
  <c r="T104" i="2"/>
  <c r="T105" i="2"/>
  <c r="U108" i="3"/>
  <c r="T109" i="3"/>
  <c r="T110" i="3"/>
  <c r="U99" i="2"/>
  <c r="T100" i="2"/>
  <c r="T103" i="9"/>
  <c r="T105" i="6"/>
  <c r="T100" i="5"/>
  <c r="E95" i="4"/>
  <c r="T95" i="4" s="1"/>
  <c r="U105" i="4"/>
  <c r="T106" i="4"/>
  <c r="T107" i="4"/>
  <c r="U104" i="3"/>
  <c r="T105" i="3"/>
  <c r="T106" i="3"/>
  <c r="T96" i="2"/>
  <c r="T97" i="2"/>
  <c r="U95" i="20"/>
  <c r="T95" i="20"/>
  <c r="E112" i="20"/>
  <c r="T112" i="19"/>
  <c r="U112" i="19"/>
  <c r="U96" i="1"/>
  <c r="U100" i="1"/>
  <c r="U104" i="1"/>
  <c r="U108" i="1"/>
  <c r="U113" i="1"/>
  <c r="U99" i="21"/>
  <c r="U103" i="21"/>
  <c r="U107" i="21"/>
  <c r="U98" i="20"/>
  <c r="U102" i="20"/>
  <c r="U106" i="20"/>
  <c r="U110" i="20"/>
  <c r="U95" i="19"/>
  <c r="U97" i="19"/>
  <c r="U101" i="19"/>
  <c r="U105" i="19"/>
  <c r="U110" i="19"/>
  <c r="U97" i="18"/>
  <c r="L112" i="17"/>
  <c r="R112" i="17" s="1"/>
  <c r="R95" i="16"/>
  <c r="L112" i="16"/>
  <c r="R112" i="16" s="1"/>
  <c r="E95" i="1"/>
  <c r="T98" i="1"/>
  <c r="T102" i="1"/>
  <c r="T106" i="1"/>
  <c r="T110" i="1"/>
  <c r="L112" i="1"/>
  <c r="R112" i="1" s="1"/>
  <c r="T97" i="21"/>
  <c r="T101" i="21"/>
  <c r="T105" i="21"/>
  <c r="T109" i="21"/>
  <c r="T96" i="20"/>
  <c r="T100" i="20"/>
  <c r="T104" i="20"/>
  <c r="T108" i="20"/>
  <c r="T113" i="20"/>
  <c r="T99" i="19"/>
  <c r="T103" i="19"/>
  <c r="T107" i="19"/>
  <c r="M112" i="19"/>
  <c r="S112" i="19" s="1"/>
  <c r="E95" i="17"/>
  <c r="S95" i="17"/>
  <c r="M112" i="17"/>
  <c r="S112" i="17" s="1"/>
  <c r="U96" i="17"/>
  <c r="U97" i="17"/>
  <c r="U105" i="17"/>
  <c r="U104" i="16"/>
  <c r="U99" i="15"/>
  <c r="U107" i="15"/>
  <c r="U106" i="14"/>
  <c r="U97" i="13"/>
  <c r="M112" i="1"/>
  <c r="S112" i="1" s="1"/>
  <c r="E95" i="21"/>
  <c r="L112" i="21"/>
  <c r="R112" i="21" s="1"/>
  <c r="U96" i="20"/>
  <c r="E95" i="18"/>
  <c r="L112" i="18"/>
  <c r="R112" i="18" s="1"/>
  <c r="E95" i="16"/>
  <c r="T96" i="16"/>
  <c r="T98" i="14"/>
  <c r="E95" i="14"/>
  <c r="T95" i="19"/>
  <c r="U109" i="19"/>
  <c r="U96" i="18"/>
  <c r="M112" i="18"/>
  <c r="S112" i="18" s="1"/>
  <c r="U101" i="17"/>
  <c r="U109" i="17"/>
  <c r="U100" i="16"/>
  <c r="U108" i="16"/>
  <c r="U103" i="15"/>
  <c r="E95" i="13"/>
  <c r="S95" i="13"/>
  <c r="M112" i="13"/>
  <c r="S112" i="13" s="1"/>
  <c r="U101" i="13"/>
  <c r="U100" i="17"/>
  <c r="U104" i="17"/>
  <c r="U108" i="17"/>
  <c r="U113" i="17"/>
  <c r="U99" i="16"/>
  <c r="U103" i="16"/>
  <c r="U107" i="16"/>
  <c r="U98" i="15"/>
  <c r="U102" i="15"/>
  <c r="U106" i="15"/>
  <c r="U110" i="15"/>
  <c r="U97" i="14"/>
  <c r="U101" i="14"/>
  <c r="U105" i="14"/>
  <c r="U109" i="14"/>
  <c r="U96" i="13"/>
  <c r="U100" i="13"/>
  <c r="U104" i="13"/>
  <c r="U108" i="13"/>
  <c r="T109" i="13"/>
  <c r="U113" i="13"/>
  <c r="T96" i="12"/>
  <c r="U99" i="12"/>
  <c r="T100" i="12"/>
  <c r="U103" i="12"/>
  <c r="T104" i="12"/>
  <c r="U107" i="12"/>
  <c r="T108" i="12"/>
  <c r="T96" i="11"/>
  <c r="U103" i="11"/>
  <c r="T104" i="11"/>
  <c r="U113" i="11"/>
  <c r="U98" i="10"/>
  <c r="U106" i="10"/>
  <c r="E95" i="9"/>
  <c r="T102" i="9"/>
  <c r="U110" i="9"/>
  <c r="U113" i="9"/>
  <c r="T99" i="6"/>
  <c r="U99" i="6"/>
  <c r="U104" i="6"/>
  <c r="T107" i="6"/>
  <c r="U107" i="6"/>
  <c r="U96" i="12"/>
  <c r="U96" i="11"/>
  <c r="R95" i="9"/>
  <c r="R95" i="7"/>
  <c r="L112" i="7"/>
  <c r="R112" i="7" s="1"/>
  <c r="E95" i="6"/>
  <c r="T96" i="6"/>
  <c r="T100" i="18"/>
  <c r="T104" i="18"/>
  <c r="T108" i="18"/>
  <c r="T113" i="18"/>
  <c r="T99" i="17"/>
  <c r="T103" i="17"/>
  <c r="T107" i="17"/>
  <c r="T98" i="16"/>
  <c r="T102" i="16"/>
  <c r="T106" i="16"/>
  <c r="T110" i="16"/>
  <c r="T97" i="15"/>
  <c r="T101" i="15"/>
  <c r="T105" i="15"/>
  <c r="T109" i="15"/>
  <c r="T96" i="14"/>
  <c r="T100" i="14"/>
  <c r="T104" i="14"/>
  <c r="T108" i="14"/>
  <c r="T113" i="14"/>
  <c r="T99" i="13"/>
  <c r="T103" i="13"/>
  <c r="T107" i="13"/>
  <c r="T98" i="12"/>
  <c r="T102" i="12"/>
  <c r="T106" i="12"/>
  <c r="T110" i="12"/>
  <c r="L112" i="12"/>
  <c r="R112" i="12" s="1"/>
  <c r="T100" i="11"/>
  <c r="T108" i="11"/>
  <c r="E112" i="11"/>
  <c r="E95" i="10"/>
  <c r="T103" i="10"/>
  <c r="T98" i="9"/>
  <c r="T106" i="9"/>
  <c r="M112" i="9"/>
  <c r="S112" i="9" s="1"/>
  <c r="E95" i="8"/>
  <c r="U97" i="8"/>
  <c r="U99" i="8"/>
  <c r="U101" i="8"/>
  <c r="U103" i="8"/>
  <c r="U105" i="8"/>
  <c r="U107" i="8"/>
  <c r="U109" i="8"/>
  <c r="T103" i="6"/>
  <c r="U103" i="6"/>
  <c r="E95" i="15"/>
  <c r="U102" i="11"/>
  <c r="U110" i="11"/>
  <c r="U97" i="10"/>
  <c r="U105" i="10"/>
  <c r="E112" i="7"/>
  <c r="T95" i="7"/>
  <c r="T96" i="3"/>
  <c r="E95" i="3"/>
  <c r="E112" i="2"/>
  <c r="U95" i="2"/>
  <c r="T95" i="2"/>
  <c r="U96" i="7"/>
  <c r="U98" i="6"/>
  <c r="T98" i="6"/>
  <c r="T99" i="5"/>
  <c r="U102" i="5"/>
  <c r="T103" i="5"/>
  <c r="U106" i="5"/>
  <c r="T107" i="5"/>
  <c r="U110" i="5"/>
  <c r="T98" i="5"/>
  <c r="E95" i="5"/>
  <c r="R95" i="6"/>
  <c r="U95" i="4"/>
  <c r="E112" i="4"/>
  <c r="M112" i="4"/>
  <c r="S112" i="4" s="1"/>
  <c r="R95" i="3"/>
  <c r="L112" i="3"/>
  <c r="R112" i="3" s="1"/>
  <c r="U96" i="3"/>
  <c r="U113" i="3"/>
  <c r="U96" i="2"/>
  <c r="T102" i="6"/>
  <c r="T106" i="6"/>
  <c r="T110" i="6"/>
  <c r="T97" i="5"/>
  <c r="T101" i="5"/>
  <c r="T105" i="5"/>
  <c r="T109" i="5"/>
  <c r="T96" i="4"/>
  <c r="T100" i="4"/>
  <c r="T104" i="4"/>
  <c r="T108" i="4"/>
  <c r="T113" i="4"/>
  <c r="T99" i="3"/>
  <c r="T103" i="3"/>
  <c r="T107" i="3"/>
  <c r="M112" i="3"/>
  <c r="S112" i="3" s="1"/>
  <c r="T98" i="2"/>
  <c r="T102" i="2"/>
  <c r="T106" i="2"/>
  <c r="T110" i="2"/>
  <c r="L112" i="2"/>
  <c r="R112" i="2" s="1"/>
  <c r="T70" i="10" l="1"/>
  <c r="T59" i="8"/>
  <c r="U59" i="2"/>
  <c r="T24" i="4"/>
  <c r="T24" i="8"/>
  <c r="U95" i="12"/>
  <c r="T95" i="12"/>
  <c r="T95" i="11"/>
  <c r="U95" i="5"/>
  <c r="T95" i="5"/>
  <c r="E112" i="5"/>
  <c r="E112" i="3"/>
  <c r="U95" i="3"/>
  <c r="T95" i="3"/>
  <c r="U95" i="15"/>
  <c r="T95" i="15"/>
  <c r="E112" i="15"/>
  <c r="T112" i="11"/>
  <c r="U112" i="11"/>
  <c r="E112" i="18"/>
  <c r="U95" i="18"/>
  <c r="T95" i="18"/>
  <c r="E112" i="6"/>
  <c r="U95" i="6"/>
  <c r="T95" i="6"/>
  <c r="E112" i="13"/>
  <c r="T95" i="13"/>
  <c r="U95" i="13"/>
  <c r="U112" i="12"/>
  <c r="T112" i="12"/>
  <c r="T112" i="20"/>
  <c r="U112" i="20"/>
  <c r="E112" i="8"/>
  <c r="T95" i="8"/>
  <c r="U95" i="8"/>
  <c r="E112" i="16"/>
  <c r="U95" i="16"/>
  <c r="T95" i="16"/>
  <c r="E112" i="1"/>
  <c r="U95" i="1"/>
  <c r="T95" i="1"/>
  <c r="U112" i="4"/>
  <c r="T112" i="4"/>
  <c r="U112" i="2"/>
  <c r="T112" i="2"/>
  <c r="U112" i="7"/>
  <c r="T112" i="7"/>
  <c r="T95" i="10"/>
  <c r="E112" i="10"/>
  <c r="U95" i="10"/>
  <c r="U95" i="9"/>
  <c r="E112" i="9"/>
  <c r="T95" i="9"/>
  <c r="T95" i="14"/>
  <c r="U95" i="14"/>
  <c r="E112" i="14"/>
  <c r="E112" i="21"/>
  <c r="U95" i="21"/>
  <c r="T95" i="21"/>
  <c r="E112" i="17"/>
  <c r="U95" i="17"/>
  <c r="T95" i="17"/>
  <c r="U112" i="17" l="1"/>
  <c r="T112" i="17"/>
  <c r="T112" i="14"/>
  <c r="U112" i="14"/>
  <c r="T112" i="9"/>
  <c r="U112" i="9"/>
  <c r="U112" i="16"/>
  <c r="T112" i="16"/>
  <c r="U112" i="18"/>
  <c r="T112" i="18"/>
  <c r="U112" i="3"/>
  <c r="T112" i="3"/>
  <c r="U112" i="1"/>
  <c r="T112" i="1"/>
  <c r="U112" i="6"/>
  <c r="T112" i="6"/>
  <c r="T112" i="5"/>
  <c r="U112" i="5"/>
  <c r="U112" i="13"/>
  <c r="T112" i="13"/>
  <c r="U112" i="21"/>
  <c r="T112" i="21"/>
  <c r="U112" i="10"/>
  <c r="T112" i="10"/>
  <c r="U112" i="8"/>
  <c r="T112" i="8"/>
  <c r="T112" i="15"/>
  <c r="U112" i="15"/>
</calcChain>
</file>

<file path=xl/sharedStrings.xml><?xml version="1.0" encoding="utf-8"?>
<sst xmlns="http://schemas.openxmlformats.org/spreadsheetml/2006/main" count="4158" uniqueCount="145">
  <si>
    <t>Figures Finalised as at 2022/08/09</t>
  </si>
  <si>
    <t/>
  </si>
  <si>
    <t>4th Quarter Ended 30 June 2022</t>
  </si>
  <si>
    <t>CONDITIONAL GRANTS TRANSFERRED FROM NATIONAL DEPARTMENTS AND ACTUAL PAYMENTS MADE BY MUNICIPALITIES: PRELIMINARY RESULTS</t>
  </si>
  <si>
    <t>Summary</t>
  </si>
  <si>
    <t>Year to date</t>
  </si>
  <si>
    <t>First Quarter</t>
  </si>
  <si>
    <t>Second Quarter</t>
  </si>
  <si>
    <t>Third Quarter</t>
  </si>
  <si>
    <t>Fourth Quarter</t>
  </si>
  <si>
    <t>YTD Expenditure</t>
  </si>
  <si>
    <t>% Changes from 3rd to 4th Q</t>
  </si>
  <si>
    <t>% Changes for the 4th Q</t>
  </si>
  <si>
    <t>Approved Roll Over</t>
  </si>
  <si>
    <t>R thousands</t>
  </si>
  <si>
    <t>Division of revenue Act No. 16 of 2019</t>
  </si>
  <si>
    <t>Adjustment (Mid year)</t>
  </si>
  <si>
    <t>Other Adjustments</t>
  </si>
  <si>
    <t>Total Available 2021/22</t>
  </si>
  <si>
    <t>Approved payment schedule</t>
  </si>
  <si>
    <t>Transferred to municipalities for direct grants</t>
  </si>
  <si>
    <t>Actual expenditure National Department by 30 September 2021</t>
  </si>
  <si>
    <t>Actual expenditure by municipalities by 30 September 2021</t>
  </si>
  <si>
    <t>Actual expenditure National Department by 31 December 2021</t>
  </si>
  <si>
    <t>Actual expenditure by municipalities by 31 December 2021</t>
  </si>
  <si>
    <t>Actual expenditure National Department by 31 March 2022</t>
  </si>
  <si>
    <t>Actual expenditure by municipalities by 31 March 2022</t>
  </si>
  <si>
    <t>Actual expenditure National Department by 30 June 2022</t>
  </si>
  <si>
    <t>Actual expenditure by municipalities by 30 June 2022</t>
  </si>
  <si>
    <t>Actual expenditure National Department</t>
  </si>
  <si>
    <t>Actual expenditure by municipalities</t>
  </si>
  <si>
    <t>Exp as % of Allocation National Department</t>
  </si>
  <si>
    <t>Exp as % of Allocation by municipalities</t>
  </si>
  <si>
    <t>YTD expenditure by municipalities</t>
  </si>
  <si>
    <t>National Treasury (Vote 10)</t>
  </si>
  <si>
    <t>Programme and Project Preperation Support Grant</t>
  </si>
  <si>
    <t>Local Government Financial Management Grant</t>
  </si>
  <si>
    <t>Infrastructure Skills Development Grant</t>
  </si>
  <si>
    <t>Integrated City Development Grant</t>
  </si>
  <si>
    <t>Neighbourhood Development Partnership (Schedule 5B)</t>
  </si>
  <si>
    <t>Neighbourhood Development Partnership (Schedule 6B)</t>
  </si>
  <si>
    <t>Sub-Total Vote</t>
  </si>
  <si>
    <t>Cooperative Governance (Vote 3)</t>
  </si>
  <si>
    <t>Integrated Urban Development Grant</t>
  </si>
  <si>
    <t>Municipal Systems Improvement Grant (Schedule 5B)</t>
  </si>
  <si>
    <t>Municipal Systems Improvement Grant (Schedule 6B)</t>
  </si>
  <si>
    <t>Municipal Disaster Grant</t>
  </si>
  <si>
    <t/>
  </si>
  <si>
    <t>Municipal Disaster Recovery Grant</t>
  </si>
  <si>
    <t>Municipal Demarcation Transition Grant (Schedule 5B)</t>
  </si>
  <si>
    <t>Municipal Demarcation Transition Grant (Schedule 6B)</t>
  </si>
  <si>
    <t>Transport (Vote 37)</t>
  </si>
  <si>
    <t>Public Transport Infrastructure and Systems Grant</t>
  </si>
  <si>
    <t>Public Transport Network Operations Grant</t>
  </si>
  <si>
    <t>Public Transport Network Grant</t>
  </si>
  <si>
    <t>Rural Road Assets Management Systems Grant</t>
  </si>
  <si>
    <t>Public Works (Vote 6)</t>
  </si>
  <si>
    <t>Expanded Public Works Programme Integrated Grant (Municipality)</t>
  </si>
  <si>
    <t>Energy (Vote 29)</t>
  </si>
  <si>
    <t>Integrated National Electrification Programme (Municipal) Grant</t>
  </si>
  <si>
    <t>Integrated National Electrification Programme (Allocation in-kind) Grant</t>
  </si>
  <si>
    <t>Backlogs in the Electrification of Clinics and Schools (Allocation in-kind)</t>
  </si>
  <si>
    <t>Energy Efficiency and Demand Side Management (Municipal) Grant</t>
  </si>
  <si>
    <t>Energy Efficiency and Demand Side Management (Eskom) Grant</t>
  </si>
  <si>
    <t>Water Affairs (Vote 38)</t>
  </si>
  <si>
    <t>Backlogs in Water and Sanitation at Clinics and Schools Grant</t>
  </si>
  <si>
    <t>Regional Bulk Infrastructure Grant (Schedule 5B)</t>
  </si>
  <si>
    <t>Regional Bulk Infrastructure Grant (Schedule 6B)</t>
  </si>
  <si>
    <t>Water Services Operating and Transfer Subsidy Grant (Schedule 5B)</t>
  </si>
  <si>
    <t>Water Services Operating and Transfer Subsidy Grant (Schedule 6B)</t>
  </si>
  <si>
    <t>Municipal Drought Relief Grant</t>
  </si>
  <si>
    <t>Municipal Water Infrastructure Grant (Schedule 5B)</t>
  </si>
  <si>
    <t>Municipal Water Infrastructure Grant (Schedule 6B)</t>
  </si>
  <si>
    <t>Bucket Eradication Programme Grant</t>
  </si>
  <si>
    <t>Water Services Infrastructure Grant (Schedule 5B)</t>
  </si>
  <si>
    <t>Water Services Infrastructure Grant (Schedule 6B)</t>
  </si>
  <si>
    <t>Sport and Recreation South Africa (Vote 19)</t>
  </si>
  <si>
    <t>2013 Africa Cup of Nations Host City Operating Grant</t>
  </si>
  <si>
    <t>2014 African Nations Championship Host City Operating Grant</t>
  </si>
  <si>
    <t>2010 World Cup Host City Operating Grant</t>
  </si>
  <si>
    <t>2010 FIFA World Cup Stadiums Development Grant</t>
  </si>
  <si>
    <t>Human Settlements (Vote 31)</t>
  </si>
  <si>
    <t>Rural Households Infrastructure Grant (Schedule 5B)</t>
  </si>
  <si>
    <t>Rural Households Infrastructure Grant (Schedule 6B)</t>
  </si>
  <si>
    <t>Municipal Human Settlements Capacity Grant</t>
  </si>
  <si>
    <t>Municipal Emergency Housing Grant</t>
  </si>
  <si>
    <t>Metro Informal Settlements Partnership Grant</t>
  </si>
  <si>
    <t>Sub-Total</t>
  </si>
  <si>
    <t>Municipal Infrastructure Grant</t>
  </si>
  <si>
    <t>Total</t>
  </si>
  <si>
    <t xml:space="preserve"> </t>
  </si>
  <si>
    <t>Transfers by Provincial Departments to Municipalities( Agency services)</t>
  </si>
  <si>
    <t>Main Budget</t>
  </si>
  <si>
    <t>Adjustment Budget</t>
  </si>
  <si>
    <t>Transferred from Provincial Departments to Municipalities</t>
  </si>
  <si>
    <t>Actual expenditure Provincial Department by 30 September 2021</t>
  </si>
  <si>
    <t>Actual expenditure Provincial Department by 31 December 2021</t>
  </si>
  <si>
    <t>Actual expenditure Provincial Department by 31 March 2022</t>
  </si>
  <si>
    <t>Actual expenditure Provincial Department by 30 June 2022</t>
  </si>
  <si>
    <t>Actual expenditure Provincial Department</t>
  </si>
  <si>
    <t>Exp as % of Allocation Provincial Department</t>
  </si>
  <si>
    <t>Summary by Provincial Departments</t>
  </si>
  <si>
    <t>Education</t>
  </si>
  <si>
    <t>Health</t>
  </si>
  <si>
    <t>Social Development</t>
  </si>
  <si>
    <t>Public Works, Roads and Transport</t>
  </si>
  <si>
    <t>Agriculture</t>
  </si>
  <si>
    <t>Sport, Arts and Culture</t>
  </si>
  <si>
    <t>Housing and Local Government</t>
  </si>
  <si>
    <t>Office of the Premier</t>
  </si>
  <si>
    <t>Other Departments</t>
  </si>
  <si>
    <t>MPUMALANGA: GERT SIBANDE (DC30)</t>
  </si>
  <si>
    <t>MPUMALANGA: NKANGALA (DC31)</t>
  </si>
  <si>
    <t>MPUMALANGA: EHLANZENI (DC32)</t>
  </si>
  <si>
    <t>MPUMALANGA: ALBERT LUTHULI (MP301)</t>
  </si>
  <si>
    <t>MPUMALANGA: MSUKALIGWA (MP302)</t>
  </si>
  <si>
    <t>MPUMALANGA: MKHONDO (MP303)</t>
  </si>
  <si>
    <t>MPUMALANGA: PIXLEY KA SEME (MP) (MP304)</t>
  </si>
  <si>
    <t>MPUMALANGA: LEKWA (MP305)</t>
  </si>
  <si>
    <t>MPUMALANGA: DIPALESENG (MP306)</t>
  </si>
  <si>
    <t>MPUMALANGA: GOVAN MBEKI (MP307)</t>
  </si>
  <si>
    <t>MPUMALANGA: VICTOR KHANYE (MP311)</t>
  </si>
  <si>
    <t>MPUMALANGA: EMALAHLENI (MP) (MP312)</t>
  </si>
  <si>
    <t>MPUMALANGA: STEVE TSHWETE (MP313)</t>
  </si>
  <si>
    <t>MPUMALANGA: EMAKHAZENI (MP314)</t>
  </si>
  <si>
    <t>MPUMALANGA: THEMBISILE HANI (MP315)</t>
  </si>
  <si>
    <t>MPUMALANGA: DR J.S. MOROKA (MP316)</t>
  </si>
  <si>
    <t>MPUMALANGA: THABA CHWEU (MP321)</t>
  </si>
  <si>
    <t>MPUMALANGA: NKOMAZI (MP324)</t>
  </si>
  <si>
    <t>MPUMALANGA: BUSHBUCKRIDGE (MP325)</t>
  </si>
  <si>
    <t>MPUMALANGA: CITY OF MBOMBELA (MP326)</t>
  </si>
  <si>
    <t>Summary by Category of Municipality</t>
  </si>
  <si>
    <t>Category classification</t>
  </si>
  <si>
    <t>Category A</t>
  </si>
  <si>
    <t>Category B</t>
  </si>
  <si>
    <t>Category C</t>
  </si>
  <si>
    <t>Unallocated</t>
  </si>
  <si>
    <t>District Municipality : Names of Conditional Grants received from the District municipality</t>
  </si>
  <si>
    <r>
      <t>Total of Provincial transfers to Municipalities (Part B)</t>
    </r>
    <r>
      <rPr>
        <b/>
        <vertAlign val="superscript"/>
        <sz val="8"/>
        <rFont val="Arial"/>
        <family val="2"/>
      </rPr>
      <t>5</t>
    </r>
  </si>
  <si>
    <t>Unallocated funds e.g DBSA, ESKOM, and Neighbourhood Development Grant.</t>
  </si>
  <si>
    <t>Spending of these grants is done at National department level and therefore no reporting is required from municipalities.</t>
  </si>
  <si>
    <t>Sources: DoRA Monthly reports by the national transferring officer and Municipal sign-offs and electronic verification.</t>
  </si>
  <si>
    <t>All the figures are unaudited.</t>
  </si>
  <si>
    <t>In future provincial Treasuries will be required to provide the National Treasury with a payment schedule</t>
  </si>
  <si>
    <t xml:space="preserve"> in the same format as the provincial payment schedule that correspond with the amount in Budget Statement 1 and 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</si>
</sst>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_);_(* \(#,##0\);_(* &quot;- &quot;?_);_(@_)"/>
    <numFmt numFmtId="165" formatCode="#\ ###\ ###,"/>
    <numFmt numFmtId="166" formatCode="_(* #,##0_);_(* \(#,##0\);_(* &quot;-&quot;?_);_(@_)"/>
    <numFmt numFmtId="167" formatCode="0.0\%;\(0.0\%\);_(* &quot;-&quot;_)"/>
    <numFmt numFmtId="168" formatCode="_(* #,##0_);_(* \(#,##0\);_(* &quot;&quot;\-\ &quot;&quot;?_);_(@_)"/>
    <numFmt numFmtId="169" formatCode="_(* #,##0,_);_(* \(#,##0,\);_(* &quot;- &quot;?_);_(@_)"/>
  </numFmts>
  <fonts count="12" x14ac:knownFonts="1">
    <font>
      <sz val="10"/>
      <color rgb="FF000000"/>
      <name val="ARIAL"/>
    </font>
    <font>
      <sz val="10"/>
      <color rgb="FF000000"/>
      <name val="ARIAL"/>
    </font>
    <font>
      <b/>
      <sz val="8"/>
      <name val="Arial"/>
      <family val="2"/>
    </font>
    <font>
      <sz val="8"/>
      <name val="Arial"/>
      <family val="2"/>
    </font>
    <font>
      <b/>
      <vertAlign val="superscript"/>
      <sz val="8"/>
      <name val="Arial"/>
      <family val="2"/>
    </font>
    <font>
      <sz val="10"/>
      <name val="Arial Narrow"/>
      <family val="2"/>
    </font>
    <font>
      <b/>
      <sz val="10"/>
      <color indexed="8"/>
      <name val="Arial"/>
    </font>
    <font>
      <sz val="8"/>
      <color indexed="8"/>
      <name val="Arial"/>
      <family val="2"/>
    </font>
    <font>
      <b/>
      <sz val="14"/>
      <color indexed="8"/>
      <name val="Arial"/>
    </font>
    <font>
      <b/>
      <sz val="11"/>
      <color indexed="8"/>
      <name val="Arial"/>
    </font>
    <font>
      <b/>
      <sz val="10"/>
      <color indexed="8"/>
      <name val="Arial Narrow"/>
    </font>
    <font>
      <sz val="10"/>
      <color indexed="8"/>
      <name val="ARIAL NARROW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8">
    <xf numFmtId="0" fontId="0" fillId="0" borderId="0" xfId="0"/>
    <xf numFmtId="164" fontId="2" fillId="0" borderId="1" xfId="0" applyNumberFormat="1" applyFont="1" applyFill="1" applyBorder="1" applyAlignment="1" applyProtection="1">
      <alignment horizontal="left" vertical="top" wrapText="1"/>
    </xf>
    <xf numFmtId="165" fontId="2" fillId="0" borderId="1" xfId="0" applyNumberFormat="1" applyFont="1" applyFill="1" applyBorder="1" applyAlignment="1" applyProtection="1">
      <alignment horizontal="center" vertical="top" wrapText="1"/>
    </xf>
    <xf numFmtId="165" fontId="2" fillId="0" borderId="2" xfId="0" applyNumberFormat="1" applyFont="1" applyFill="1" applyBorder="1" applyAlignment="1" applyProtection="1">
      <alignment horizontal="center" vertical="top" wrapText="1"/>
    </xf>
    <xf numFmtId="166" fontId="3" fillId="0" borderId="3" xfId="0" applyNumberFormat="1" applyFont="1" applyBorder="1" applyProtection="1"/>
    <xf numFmtId="165" fontId="2" fillId="0" borderId="3" xfId="0" applyNumberFormat="1" applyFont="1" applyFill="1" applyBorder="1" applyAlignment="1" applyProtection="1">
      <alignment horizontal="center" vertical="top" wrapText="1"/>
    </xf>
    <xf numFmtId="165" fontId="2" fillId="0" borderId="4" xfId="0" applyNumberFormat="1" applyFont="1" applyFill="1" applyBorder="1" applyAlignment="1" applyProtection="1">
      <alignment horizontal="center" vertical="top" wrapText="1"/>
    </xf>
    <xf numFmtId="0" fontId="2" fillId="0" borderId="5" xfId="0" applyNumberFormat="1" applyFont="1" applyFill="1" applyBorder="1" applyAlignment="1" applyProtection="1">
      <alignment horizontal="left"/>
    </xf>
    <xf numFmtId="165" fontId="2" fillId="0" borderId="5" xfId="0" applyNumberFormat="1" applyFont="1" applyFill="1" applyBorder="1" applyAlignment="1" applyProtection="1">
      <alignment horizontal="right"/>
    </xf>
    <xf numFmtId="165" fontId="2" fillId="0" borderId="6" xfId="0" applyNumberFormat="1" applyFont="1" applyFill="1" applyBorder="1" applyAlignment="1" applyProtection="1">
      <alignment horizontal="right"/>
    </xf>
    <xf numFmtId="0" fontId="2" fillId="0" borderId="7" xfId="0" applyNumberFormat="1" applyFont="1" applyFill="1" applyBorder="1" applyAlignment="1" applyProtection="1">
      <alignment horizontal="left"/>
    </xf>
    <xf numFmtId="165" fontId="2" fillId="0" borderId="7" xfId="0" applyNumberFormat="1" applyFont="1" applyFill="1" applyBorder="1" applyAlignment="1" applyProtection="1">
      <alignment horizontal="right"/>
    </xf>
    <xf numFmtId="165" fontId="2" fillId="0" borderId="8" xfId="0" applyNumberFormat="1" applyFont="1" applyFill="1" applyBorder="1" applyAlignment="1" applyProtection="1">
      <alignment horizontal="right"/>
    </xf>
    <xf numFmtId="0" fontId="3" fillId="0" borderId="3" xfId="0" applyNumberFormat="1" applyFont="1" applyFill="1" applyBorder="1" applyAlignment="1" applyProtection="1">
      <alignment horizontal="left" indent="1"/>
    </xf>
    <xf numFmtId="165" fontId="2" fillId="0" borderId="3" xfId="0" applyNumberFormat="1" applyFont="1" applyFill="1" applyBorder="1" applyAlignment="1" applyProtection="1">
      <alignment horizontal="right"/>
    </xf>
    <xf numFmtId="165" fontId="2" fillId="0" borderId="4" xfId="0" applyNumberFormat="1" applyFont="1" applyFill="1" applyBorder="1" applyAlignment="1" applyProtection="1">
      <alignment horizontal="right"/>
    </xf>
    <xf numFmtId="0" fontId="2" fillId="0" borderId="1" xfId="0" applyNumberFormat="1" applyFont="1" applyFill="1" applyBorder="1" applyAlignment="1" applyProtection="1">
      <alignment horizontal="left" indent="1"/>
    </xf>
    <xf numFmtId="167" fontId="2" fillId="0" borderId="2" xfId="1" applyNumberFormat="1" applyFont="1" applyFill="1" applyBorder="1" applyAlignment="1" applyProtection="1">
      <alignment horizontal="right"/>
    </xf>
    <xf numFmtId="167" fontId="2" fillId="0" borderId="1" xfId="1" applyNumberFormat="1" applyFont="1" applyFill="1" applyBorder="1" applyAlignment="1" applyProtection="1">
      <alignment horizontal="right"/>
    </xf>
    <xf numFmtId="0" fontId="2" fillId="0" borderId="9" xfId="0" applyNumberFormat="1" applyFont="1" applyFill="1" applyBorder="1" applyAlignment="1" applyProtection="1">
      <alignment horizontal="centerContinuous" vertical="justify"/>
    </xf>
    <xf numFmtId="10" fontId="2" fillId="0" borderId="10" xfId="1" applyNumberFormat="1" applyFont="1" applyFill="1" applyBorder="1" applyAlignment="1" applyProtection="1">
      <alignment horizontal="right"/>
    </xf>
    <xf numFmtId="10" fontId="2" fillId="0" borderId="9" xfId="1" applyNumberFormat="1" applyFont="1" applyFill="1" applyBorder="1" applyAlignment="1" applyProtection="1">
      <alignment horizontal="right"/>
    </xf>
    <xf numFmtId="0" fontId="2" fillId="2" borderId="3" xfId="0" applyNumberFormat="1" applyFont="1" applyFill="1" applyBorder="1" applyAlignment="1" applyProtection="1">
      <alignment horizontal="left" indent="1"/>
      <protection locked="0"/>
    </xf>
    <xf numFmtId="10" fontId="2" fillId="0" borderId="4" xfId="1" applyNumberFormat="1" applyFont="1" applyFill="1" applyBorder="1" applyAlignment="1" applyProtection="1">
      <alignment horizontal="right"/>
    </xf>
    <xf numFmtId="10" fontId="2" fillId="0" borderId="3" xfId="1" applyNumberFormat="1" applyFont="1" applyFill="1" applyBorder="1" applyAlignment="1" applyProtection="1">
      <alignment horizontal="right"/>
    </xf>
    <xf numFmtId="0" fontId="2" fillId="0" borderId="1" xfId="0" applyNumberFormat="1" applyFont="1" applyFill="1" applyBorder="1" applyProtection="1"/>
    <xf numFmtId="0" fontId="2" fillId="0" borderId="9" xfId="0" applyNumberFormat="1" applyFont="1" applyFill="1" applyBorder="1" applyProtection="1"/>
    <xf numFmtId="0" fontId="2" fillId="0" borderId="0" xfId="0" applyNumberFormat="1" applyFont="1" applyFill="1" applyBorder="1" applyProtection="1"/>
    <xf numFmtId="10" fontId="2" fillId="0" borderId="0" xfId="1" applyNumberFormat="1" applyFont="1" applyFill="1" applyBorder="1" applyAlignment="1" applyProtection="1">
      <alignment horizontal="right"/>
    </xf>
    <xf numFmtId="0" fontId="3" fillId="0" borderId="0" xfId="0" applyFont="1"/>
    <xf numFmtId="164" fontId="5" fillId="0" borderId="0" xfId="0" applyNumberFormat="1" applyFont="1" applyFill="1" applyBorder="1" applyProtection="1"/>
    <xf numFmtId="0" fontId="6" fillId="0" borderId="11" xfId="0" applyFont="1" applyBorder="1" applyAlignment="1">
      <alignment wrapText="1"/>
    </xf>
    <xf numFmtId="0" fontId="7" fillId="0" borderId="0" xfId="0" applyFont="1" applyAlignment="1">
      <alignment horizontal="right" wrapText="1"/>
    </xf>
    <xf numFmtId="0" fontId="8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6" fillId="0" borderId="12" xfId="0" applyFont="1" applyBorder="1" applyAlignment="1">
      <alignment wrapText="1"/>
    </xf>
    <xf numFmtId="0" fontId="10" fillId="0" borderId="10" xfId="0" applyFont="1" applyBorder="1" applyAlignment="1">
      <alignment wrapText="1"/>
    </xf>
    <xf numFmtId="0" fontId="10" fillId="0" borderId="9" xfId="0" applyFont="1" applyBorder="1" applyAlignment="1">
      <alignment horizontal="center" vertical="top" wrapText="1"/>
    </xf>
    <xf numFmtId="0" fontId="10" fillId="0" borderId="15" xfId="0" applyFont="1" applyBorder="1" applyAlignment="1">
      <alignment horizontal="center" vertical="top" wrapText="1"/>
    </xf>
    <xf numFmtId="0" fontId="10" fillId="0" borderId="16" xfId="0" applyFont="1" applyBorder="1" applyAlignment="1">
      <alignment horizontal="center" vertical="top" wrapText="1"/>
    </xf>
    <xf numFmtId="0" fontId="10" fillId="0" borderId="4" xfId="0" applyFont="1" applyBorder="1" applyAlignment="1">
      <alignment wrapText="1"/>
    </xf>
    <xf numFmtId="168" fontId="10" fillId="0" borderId="3" xfId="0" applyNumberFormat="1" applyFont="1" applyBorder="1" applyAlignment="1">
      <alignment wrapText="1"/>
    </xf>
    <xf numFmtId="168" fontId="10" fillId="0" borderId="17" xfId="0" applyNumberFormat="1" applyFont="1" applyBorder="1" applyAlignment="1">
      <alignment wrapText="1"/>
    </xf>
    <xf numFmtId="168" fontId="10" fillId="0" borderId="18" xfId="0" applyNumberFormat="1" applyFont="1" applyBorder="1" applyAlignment="1">
      <alignment wrapText="1"/>
    </xf>
    <xf numFmtId="167" fontId="10" fillId="0" borderId="17" xfId="0" applyNumberFormat="1" applyFont="1" applyBorder="1" applyAlignment="1">
      <alignment wrapText="1"/>
    </xf>
    <xf numFmtId="167" fontId="10" fillId="0" borderId="18" xfId="0" applyNumberFormat="1" applyFont="1" applyBorder="1" applyAlignment="1">
      <alignment wrapText="1"/>
    </xf>
    <xf numFmtId="167" fontId="10" fillId="0" borderId="18" xfId="0" applyNumberFormat="1" applyFont="1" applyBorder="1" applyAlignment="1">
      <alignment shrinkToFit="1"/>
    </xf>
    <xf numFmtId="0" fontId="11" fillId="0" borderId="4" xfId="0" applyFont="1" applyBorder="1" applyAlignment="1">
      <alignment wrapText="1"/>
    </xf>
    <xf numFmtId="167" fontId="11" fillId="0" borderId="17" xfId="0" applyNumberFormat="1" applyFont="1" applyBorder="1" applyAlignment="1">
      <alignment wrapText="1"/>
    </xf>
    <xf numFmtId="167" fontId="11" fillId="0" borderId="18" xfId="0" applyNumberFormat="1" applyFont="1" applyBorder="1" applyAlignment="1">
      <alignment wrapText="1"/>
    </xf>
    <xf numFmtId="167" fontId="11" fillId="0" borderId="18" xfId="0" applyNumberFormat="1" applyFont="1" applyBorder="1" applyAlignment="1">
      <alignment shrinkToFit="1"/>
    </xf>
    <xf numFmtId="0" fontId="10" fillId="0" borderId="8" xfId="0" applyFont="1" applyBorder="1"/>
    <xf numFmtId="167" fontId="10" fillId="0" borderId="19" xfId="0" applyNumberFormat="1" applyFont="1" applyBorder="1" applyAlignment="1"/>
    <xf numFmtId="167" fontId="10" fillId="0" borderId="20" xfId="0" applyNumberFormat="1" applyFont="1" applyBorder="1" applyAlignment="1"/>
    <xf numFmtId="167" fontId="10" fillId="0" borderId="20" xfId="0" applyNumberFormat="1" applyFont="1" applyBorder="1" applyAlignment="1">
      <alignment shrinkToFit="1"/>
    </xf>
    <xf numFmtId="0" fontId="0" fillId="0" borderId="4" xfId="0" applyBorder="1"/>
    <xf numFmtId="0" fontId="10" fillId="0" borderId="21" xfId="0" applyFont="1" applyBorder="1"/>
    <xf numFmtId="167" fontId="10" fillId="0" borderId="15" xfId="0" applyNumberFormat="1" applyFont="1" applyBorder="1" applyAlignment="1"/>
    <xf numFmtId="167" fontId="10" fillId="0" borderId="16" xfId="0" applyNumberFormat="1" applyFont="1" applyBorder="1" applyAlignment="1"/>
    <xf numFmtId="167" fontId="10" fillId="0" borderId="16" xfId="0" applyNumberFormat="1" applyFont="1" applyBorder="1" applyAlignment="1">
      <alignment shrinkToFit="1"/>
    </xf>
    <xf numFmtId="0" fontId="10" fillId="0" borderId="10" xfId="0" applyFont="1" applyBorder="1"/>
    <xf numFmtId="167" fontId="10" fillId="0" borderId="23" xfId="0" applyNumberFormat="1" applyFont="1" applyBorder="1" applyAlignment="1"/>
    <xf numFmtId="167" fontId="10" fillId="0" borderId="24" xfId="0" applyNumberFormat="1" applyFont="1" applyBorder="1" applyAlignment="1"/>
    <xf numFmtId="168" fontId="0" fillId="0" borderId="4" xfId="0" applyNumberFormat="1" applyBorder="1"/>
    <xf numFmtId="168" fontId="0" fillId="0" borderId="0" xfId="0" applyNumberFormat="1"/>
    <xf numFmtId="167" fontId="10" fillId="0" borderId="24" xfId="0" applyNumberFormat="1" applyFont="1" applyBorder="1" applyAlignment="1">
      <alignment shrinkToFit="1"/>
    </xf>
    <xf numFmtId="0" fontId="2" fillId="3" borderId="25" xfId="0" applyNumberFormat="1" applyFont="1" applyFill="1" applyBorder="1" applyAlignment="1" applyProtection="1">
      <alignment horizontal="left" indent="1"/>
    </xf>
    <xf numFmtId="165" fontId="2" fillId="3" borderId="26" xfId="0" applyNumberFormat="1" applyFont="1" applyFill="1" applyBorder="1" applyAlignment="1" applyProtection="1">
      <alignment horizontal="right"/>
    </xf>
    <xf numFmtId="165" fontId="2" fillId="3" borderId="27" xfId="0" applyNumberFormat="1" applyFont="1" applyFill="1" applyBorder="1" applyAlignment="1" applyProtection="1">
      <alignment horizontal="right"/>
    </xf>
    <xf numFmtId="165" fontId="2" fillId="3" borderId="28" xfId="0" applyNumberFormat="1" applyFont="1" applyFill="1" applyBorder="1" applyAlignment="1" applyProtection="1">
      <alignment horizontal="right"/>
    </xf>
    <xf numFmtId="165" fontId="3" fillId="0" borderId="4" xfId="0" applyNumberFormat="1" applyFont="1" applyFill="1" applyBorder="1" applyAlignment="1" applyProtection="1">
      <alignment horizontal="right"/>
    </xf>
    <xf numFmtId="165" fontId="3" fillId="0" borderId="11" xfId="0" applyNumberFormat="1" applyFont="1" applyFill="1" applyBorder="1" applyAlignment="1" applyProtection="1">
      <alignment horizontal="right"/>
    </xf>
    <xf numFmtId="165" fontId="3" fillId="0" borderId="29" xfId="0" applyNumberFormat="1" applyFont="1" applyFill="1" applyBorder="1" applyAlignment="1" applyProtection="1">
      <alignment horizontal="center" vertical="center"/>
    </xf>
    <xf numFmtId="165" fontId="2" fillId="0" borderId="10" xfId="0" applyNumberFormat="1" applyFont="1" applyFill="1" applyBorder="1" applyAlignment="1" applyProtection="1">
      <alignment horizontal="center" vertical="center"/>
    </xf>
    <xf numFmtId="165" fontId="2" fillId="0" borderId="30" xfId="0" applyNumberFormat="1" applyFont="1" applyFill="1" applyBorder="1" applyAlignment="1" applyProtection="1">
      <alignment horizontal="center" vertical="center"/>
    </xf>
    <xf numFmtId="165" fontId="2" fillId="0" borderId="31" xfId="0" applyNumberFormat="1" applyFont="1" applyFill="1" applyBorder="1" applyAlignment="1" applyProtection="1">
      <alignment horizontal="center" vertical="center"/>
    </xf>
    <xf numFmtId="165" fontId="2" fillId="0" borderId="9" xfId="0" applyNumberFormat="1" applyFont="1" applyFill="1" applyBorder="1" applyAlignment="1" applyProtection="1">
      <alignment horizontal="center" vertical="center"/>
    </xf>
    <xf numFmtId="164" fontId="2" fillId="0" borderId="32" xfId="0" applyNumberFormat="1" applyFont="1" applyFill="1" applyBorder="1" applyAlignment="1" applyProtection="1">
      <alignment horizontal="left" vertical="top" wrapText="1"/>
    </xf>
    <xf numFmtId="165" fontId="2" fillId="0" borderId="32" xfId="0" applyNumberFormat="1" applyFont="1" applyFill="1" applyBorder="1" applyAlignment="1" applyProtection="1">
      <alignment horizontal="center" vertical="top" wrapText="1"/>
    </xf>
    <xf numFmtId="164" fontId="2" fillId="0" borderId="32" xfId="0" applyNumberFormat="1" applyFont="1" applyFill="1" applyBorder="1" applyAlignment="1" applyProtection="1">
      <alignment horizontal="center" vertical="top" wrapText="1"/>
    </xf>
    <xf numFmtId="49" fontId="2" fillId="0" borderId="32" xfId="0" applyNumberFormat="1" applyFont="1" applyFill="1" applyBorder="1" applyAlignment="1" applyProtection="1">
      <alignment horizontal="center" vertical="top" wrapText="1"/>
    </xf>
    <xf numFmtId="49" fontId="2" fillId="0" borderId="33" xfId="0" applyNumberFormat="1" applyFont="1" applyFill="1" applyBorder="1" applyAlignment="1" applyProtection="1">
      <alignment horizontal="center" vertical="top" wrapText="1"/>
    </xf>
    <xf numFmtId="164" fontId="2" fillId="0" borderId="3" xfId="0" applyNumberFormat="1" applyFont="1" applyFill="1" applyBorder="1" applyAlignment="1" applyProtection="1">
      <alignment horizontal="center" vertical="top" wrapText="1"/>
    </xf>
    <xf numFmtId="164" fontId="2" fillId="0" borderId="4" xfId="0" applyNumberFormat="1" applyFont="1" applyFill="1" applyBorder="1" applyAlignment="1" applyProtection="1">
      <alignment horizontal="center" vertical="top" wrapText="1"/>
    </xf>
    <xf numFmtId="0" fontId="2" fillId="0" borderId="34" xfId="0" applyNumberFormat="1" applyFont="1" applyFill="1" applyBorder="1" applyAlignment="1" applyProtection="1">
      <alignment horizontal="left"/>
    </xf>
    <xf numFmtId="165" fontId="2" fillId="0" borderId="22" xfId="0" applyNumberFormat="1" applyFont="1" applyFill="1" applyBorder="1" applyAlignment="1" applyProtection="1">
      <alignment horizontal="right"/>
    </xf>
    <xf numFmtId="167" fontId="2" fillId="0" borderId="21" xfId="1" applyNumberFormat="1" applyFont="1" applyFill="1" applyBorder="1" applyAlignment="1" applyProtection="1">
      <alignment horizontal="right"/>
    </xf>
    <xf numFmtId="167" fontId="2" fillId="0" borderId="22" xfId="1" applyNumberFormat="1" applyFont="1" applyFill="1" applyBorder="1" applyAlignment="1" applyProtection="1">
      <alignment horizontal="right"/>
    </xf>
    <xf numFmtId="0" fontId="2" fillId="0" borderId="32" xfId="0" applyNumberFormat="1" applyFont="1" applyFill="1" applyBorder="1" applyAlignment="1" applyProtection="1">
      <alignment horizontal="left" indent="1"/>
    </xf>
    <xf numFmtId="167" fontId="2" fillId="0" borderId="4" xfId="1" applyNumberFormat="1" applyFont="1" applyFill="1" applyBorder="1" applyAlignment="1" applyProtection="1">
      <alignment horizontal="right"/>
    </xf>
    <xf numFmtId="167" fontId="2" fillId="0" borderId="3" xfId="1" applyNumberFormat="1" applyFont="1" applyFill="1" applyBorder="1" applyAlignment="1" applyProtection="1">
      <alignment horizontal="right"/>
    </xf>
    <xf numFmtId="0" fontId="2" fillId="0" borderId="3" xfId="0" applyNumberFormat="1" applyFont="1" applyFill="1" applyBorder="1" applyAlignment="1" applyProtection="1">
      <alignment horizontal="left" indent="1"/>
    </xf>
    <xf numFmtId="169" fontId="11" fillId="0" borderId="3" xfId="0" applyNumberFormat="1" applyFont="1" applyBorder="1" applyAlignment="1">
      <alignment wrapText="1"/>
    </xf>
    <xf numFmtId="169" fontId="11" fillId="0" borderId="17" xfId="0" applyNumberFormat="1" applyFont="1" applyBorder="1" applyAlignment="1">
      <alignment wrapText="1"/>
    </xf>
    <xf numFmtId="169" fontId="11" fillId="0" borderId="18" xfId="0" applyNumberFormat="1" applyFont="1" applyBorder="1" applyAlignment="1">
      <alignment wrapText="1"/>
    </xf>
    <xf numFmtId="169" fontId="10" fillId="0" borderId="7" xfId="0" applyNumberFormat="1" applyFont="1" applyBorder="1" applyAlignment="1"/>
    <xf numFmtId="169" fontId="10" fillId="0" borderId="19" xfId="0" applyNumberFormat="1" applyFont="1" applyBorder="1" applyAlignment="1"/>
    <xf numFmtId="169" fontId="10" fillId="0" borderId="20" xfId="0" applyNumberFormat="1" applyFont="1" applyBorder="1" applyAlignment="1"/>
    <xf numFmtId="169" fontId="10" fillId="0" borderId="3" xfId="0" applyNumberFormat="1" applyFont="1" applyBorder="1" applyAlignment="1">
      <alignment wrapText="1"/>
    </xf>
    <xf numFmtId="169" fontId="10" fillId="0" borderId="17" xfId="0" applyNumberFormat="1" applyFont="1" applyBorder="1" applyAlignment="1">
      <alignment wrapText="1"/>
    </xf>
    <xf numFmtId="169" fontId="10" fillId="0" borderId="18" xfId="0" applyNumberFormat="1" applyFont="1" applyBorder="1" applyAlignment="1">
      <alignment wrapText="1"/>
    </xf>
    <xf numFmtId="169" fontId="10" fillId="0" borderId="22" xfId="0" applyNumberFormat="1" applyFont="1" applyBorder="1" applyAlignment="1"/>
    <xf numFmtId="169" fontId="10" fillId="0" borderId="15" xfId="0" applyNumberFormat="1" applyFont="1" applyBorder="1" applyAlignment="1"/>
    <xf numFmtId="169" fontId="10" fillId="0" borderId="16" xfId="0" applyNumberFormat="1" applyFont="1" applyBorder="1" applyAlignment="1"/>
    <xf numFmtId="169" fontId="10" fillId="0" borderId="9" xfId="0" applyNumberFormat="1" applyFont="1" applyBorder="1" applyAlignment="1"/>
    <xf numFmtId="169" fontId="10" fillId="0" borderId="23" xfId="0" applyNumberFormat="1" applyFont="1" applyBorder="1" applyAlignment="1"/>
    <xf numFmtId="169" fontId="10" fillId="0" borderId="24" xfId="0" applyNumberFormat="1" applyFont="1" applyBorder="1" applyAlignment="1"/>
    <xf numFmtId="169" fontId="2" fillId="0" borderId="3" xfId="0" applyNumberFormat="1" applyFont="1" applyFill="1" applyBorder="1" applyAlignment="1" applyProtection="1">
      <alignment horizontal="center" vertical="top" wrapText="1"/>
    </xf>
    <xf numFmtId="169" fontId="2" fillId="0" borderId="4" xfId="0" applyNumberFormat="1" applyFont="1" applyFill="1" applyBorder="1" applyAlignment="1" applyProtection="1">
      <alignment horizontal="center" vertical="top" wrapText="1"/>
    </xf>
    <xf numFmtId="169" fontId="2" fillId="0" borderId="5" xfId="0" applyNumberFormat="1" applyFont="1" applyFill="1" applyBorder="1" applyAlignment="1" applyProtection="1">
      <alignment horizontal="right"/>
    </xf>
    <xf numFmtId="169" fontId="2" fillId="0" borderId="6" xfId="0" applyNumberFormat="1" applyFont="1" applyFill="1" applyBorder="1" applyAlignment="1" applyProtection="1">
      <alignment horizontal="right"/>
    </xf>
    <xf numFmtId="169" fontId="2" fillId="0" borderId="7" xfId="0" applyNumberFormat="1" applyFont="1" applyFill="1" applyBorder="1" applyAlignment="1" applyProtection="1">
      <alignment horizontal="right"/>
    </xf>
    <xf numFmtId="169" fontId="2" fillId="0" borderId="8" xfId="0" applyNumberFormat="1" applyFont="1" applyFill="1" applyBorder="1" applyAlignment="1" applyProtection="1">
      <alignment horizontal="right"/>
    </xf>
    <xf numFmtId="169" fontId="2" fillId="0" borderId="3" xfId="0" applyNumberFormat="1" applyFont="1" applyFill="1" applyBorder="1" applyAlignment="1" applyProtection="1">
      <alignment horizontal="right"/>
    </xf>
    <xf numFmtId="169" fontId="3" fillId="0" borderId="3" xfId="0" applyNumberFormat="1" applyFont="1" applyFill="1" applyBorder="1" applyAlignment="1" applyProtection="1">
      <alignment horizontal="right"/>
      <protection locked="0"/>
    </xf>
    <xf numFmtId="169" fontId="2" fillId="0" borderId="4" xfId="0" applyNumberFormat="1" applyFont="1" applyFill="1" applyBorder="1" applyAlignment="1" applyProtection="1">
      <alignment horizontal="right"/>
    </xf>
    <xf numFmtId="169" fontId="2" fillId="0" borderId="34" xfId="0" applyNumberFormat="1" applyFont="1" applyFill="1" applyBorder="1" applyAlignment="1" applyProtection="1">
      <alignment horizontal="right"/>
    </xf>
    <xf numFmtId="169" fontId="2" fillId="0" borderId="22" xfId="0" applyNumberFormat="1" applyFont="1" applyFill="1" applyBorder="1" applyAlignment="1" applyProtection="1">
      <alignment horizontal="right"/>
    </xf>
    <xf numFmtId="169" fontId="2" fillId="0" borderId="32" xfId="0" applyNumberFormat="1" applyFont="1" applyFill="1" applyBorder="1" applyAlignment="1" applyProtection="1">
      <alignment horizontal="right"/>
    </xf>
    <xf numFmtId="169" fontId="2" fillId="0" borderId="1" xfId="0" applyNumberFormat="1" applyFont="1" applyFill="1" applyBorder="1" applyAlignment="1" applyProtection="1">
      <alignment horizontal="right"/>
    </xf>
    <xf numFmtId="169" fontId="2" fillId="0" borderId="2" xfId="0" applyNumberFormat="1" applyFont="1" applyFill="1" applyBorder="1" applyAlignment="1" applyProtection="1">
      <alignment horizontal="right"/>
    </xf>
    <xf numFmtId="169" fontId="2" fillId="0" borderId="9" xfId="0" applyNumberFormat="1" applyFont="1" applyFill="1" applyBorder="1" applyAlignment="1" applyProtection="1">
      <alignment horizontal="right"/>
    </xf>
    <xf numFmtId="169" fontId="2" fillId="0" borderId="10" xfId="0" applyNumberFormat="1" applyFont="1" applyFill="1" applyBorder="1" applyAlignment="1" applyProtection="1">
      <alignment horizontal="right"/>
    </xf>
    <xf numFmtId="169" fontId="3" fillId="2" borderId="3" xfId="0" applyNumberFormat="1" applyFont="1" applyFill="1" applyBorder="1" applyAlignment="1" applyProtection="1">
      <alignment horizontal="right"/>
      <protection locked="0"/>
    </xf>
    <xf numFmtId="169" fontId="3" fillId="0" borderId="3" xfId="0" applyNumberFormat="1" applyFont="1" applyFill="1" applyBorder="1" applyAlignment="1" applyProtection="1">
      <alignment horizontal="right"/>
    </xf>
    <xf numFmtId="169" fontId="3" fillId="2" borderId="4" xfId="0" applyNumberFormat="1" applyFont="1" applyFill="1" applyBorder="1" applyAlignment="1" applyProtection="1">
      <alignment horizontal="right"/>
      <protection locked="0"/>
    </xf>
    <xf numFmtId="169" fontId="2" fillId="0" borderId="2" xfId="0" applyNumberFormat="1" applyFont="1" applyFill="1" applyBorder="1" applyProtection="1"/>
    <xf numFmtId="169" fontId="2" fillId="0" borderId="1" xfId="0" applyNumberFormat="1" applyFont="1" applyFill="1" applyBorder="1" applyProtection="1"/>
    <xf numFmtId="169" fontId="2" fillId="0" borderId="10" xfId="0" applyNumberFormat="1" applyFont="1" applyFill="1" applyBorder="1" applyProtection="1"/>
    <xf numFmtId="169" fontId="2" fillId="0" borderId="0" xfId="0" applyNumberFormat="1" applyFont="1" applyFill="1" applyBorder="1" applyProtection="1"/>
    <xf numFmtId="0" fontId="7" fillId="0" borderId="0" xfId="0" applyFont="1" applyAlignment="1">
      <alignment horizontal="right" wrapText="1"/>
    </xf>
    <xf numFmtId="0" fontId="8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6" fillId="0" borderId="13" xfId="0" applyFont="1" applyBorder="1" applyAlignment="1">
      <alignment horizontal="center" vertical="top" wrapText="1"/>
    </xf>
    <xf numFmtId="0" fontId="6" fillId="0" borderId="14" xfId="0" applyFont="1" applyBorder="1" applyAlignment="1">
      <alignment horizontal="center" vertical="top" wrapText="1"/>
    </xf>
    <xf numFmtId="165" fontId="2" fillId="0" borderId="10" xfId="0" applyNumberFormat="1" applyFont="1" applyFill="1" applyBorder="1" applyAlignment="1" applyProtection="1">
      <alignment horizontal="center" vertical="center"/>
    </xf>
    <xf numFmtId="0" fontId="0" fillId="0" borderId="31" xfId="0" applyBorder="1" applyAlignment="1">
      <alignment horizontal="center" vertical="center"/>
    </xf>
    <xf numFmtId="0" fontId="2" fillId="0" borderId="10" xfId="0" applyFont="1" applyBorder="1" applyAlignment="1" applyProtection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28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Relationship Id="rId27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125"/>
  <sheetViews>
    <sheetView showGridLines="0" tabSelected="1" workbookViewId="0">
      <selection sqref="A1:U1"/>
    </sheetView>
  </sheetViews>
  <sheetFormatPr defaultRowHeight="12.75" x14ac:dyDescent="0.2"/>
  <cols>
    <col min="1" max="1" width="52.7109375" customWidth="1"/>
    <col min="2" max="23" width="13.7109375" customWidth="1"/>
    <col min="24" max="24" width="2.7109375" customWidth="1"/>
  </cols>
  <sheetData>
    <row r="1" spans="1:23" x14ac:dyDescent="0.2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32"/>
      <c r="W1" s="32"/>
    </row>
    <row r="2" spans="1:23" ht="18" x14ac:dyDescent="0.25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33"/>
      <c r="W2" s="33"/>
    </row>
    <row r="3" spans="1:23" ht="18" customHeight="1" x14ac:dyDescent="0.25">
      <c r="A3" s="131" t="s">
        <v>2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33"/>
      <c r="W3" s="33"/>
    </row>
    <row r="4" spans="1:23" ht="18" customHeight="1" x14ac:dyDescent="0.25">
      <c r="A4" s="131" t="s">
        <v>3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33"/>
      <c r="W4" s="33"/>
    </row>
    <row r="5" spans="1:23" ht="15" customHeight="1" x14ac:dyDescent="0.25">
      <c r="A5" s="132" t="s">
        <v>4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IF(($L9       =0),0,((($N9       -$L9       )/$L9       )*100))</f>
        <v>0</v>
      </c>
      <c r="S9" s="49">
        <f>IF(($M9       =0),0,((($O9       -$M9       )/$M9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44410000</v>
      </c>
      <c r="C10" s="92">
        <v>0</v>
      </c>
      <c r="D10" s="92"/>
      <c r="E10" s="92">
        <f t="shared" ref="E10:E15" si="0">$B10      +$C10      +$D10</f>
        <v>44410000</v>
      </c>
      <c r="F10" s="93">
        <v>44410000</v>
      </c>
      <c r="G10" s="94">
        <v>44410000</v>
      </c>
      <c r="H10" s="93">
        <v>4997000</v>
      </c>
      <c r="I10" s="94">
        <v>2059218</v>
      </c>
      <c r="J10" s="93">
        <v>8303000</v>
      </c>
      <c r="K10" s="94">
        <v>1939711</v>
      </c>
      <c r="L10" s="93">
        <v>9963000</v>
      </c>
      <c r="M10" s="94">
        <v>2846218</v>
      </c>
      <c r="N10" s="93">
        <v>11502000</v>
      </c>
      <c r="O10" s="94">
        <v>8528885</v>
      </c>
      <c r="P10" s="93">
        <f t="shared" ref="P10:P15" si="1">$H10      +$J10      +$L10      +$N10</f>
        <v>34765000</v>
      </c>
      <c r="Q10" s="94">
        <f t="shared" ref="Q10:Q15" si="2">$I10      +$K10      +$M10      +$O10</f>
        <v>15374032</v>
      </c>
      <c r="R10" s="48">
        <f t="shared" ref="R10:R15" si="3">IF(($L10      =0),0,((($N10      -$L10      )/$L10      )*100))</f>
        <v>15.447154471544716</v>
      </c>
      <c r="S10" s="49">
        <f t="shared" ref="S10:S15" si="4">IF(($M10      =0),0,((($O10      -$M10      )/$M10      )*100))</f>
        <v>199.65677260139597</v>
      </c>
      <c r="T10" s="48">
        <f t="shared" ref="T10:T14" si="5">IF(($E10      =0),0,(($P10      /$E10      )*100))</f>
        <v>78.281918486827294</v>
      </c>
      <c r="U10" s="50">
        <f t="shared" ref="U10:U14" si="6">IF(($E10      =0),0,(($Q10      /$E10      )*100))</f>
        <v>34.618401260977258</v>
      </c>
      <c r="V10" s="93">
        <v>380000</v>
      </c>
      <c r="W10" s="94">
        <v>0</v>
      </c>
    </row>
    <row r="11" spans="1:23" ht="12.95" customHeight="1" x14ac:dyDescent="0.2">
      <c r="A11" s="47" t="s">
        <v>37</v>
      </c>
      <c r="B11" s="92">
        <v>38000000</v>
      </c>
      <c r="C11" s="92">
        <v>0</v>
      </c>
      <c r="D11" s="92"/>
      <c r="E11" s="92">
        <f t="shared" si="0"/>
        <v>38000000</v>
      </c>
      <c r="F11" s="93">
        <v>38000000</v>
      </c>
      <c r="G11" s="94">
        <v>38000000</v>
      </c>
      <c r="H11" s="93">
        <v>8420000</v>
      </c>
      <c r="I11" s="94">
        <v>2434236</v>
      </c>
      <c r="J11" s="93">
        <v>9595000</v>
      </c>
      <c r="K11" s="94">
        <v>3827425</v>
      </c>
      <c r="L11" s="93">
        <v>9348000</v>
      </c>
      <c r="M11" s="94">
        <v>3246247</v>
      </c>
      <c r="N11" s="93">
        <v>8775000</v>
      </c>
      <c r="O11" s="94">
        <v>15320779</v>
      </c>
      <c r="P11" s="93">
        <f t="shared" si="1"/>
        <v>36138000</v>
      </c>
      <c r="Q11" s="94">
        <f t="shared" si="2"/>
        <v>24828687</v>
      </c>
      <c r="R11" s="48">
        <f t="shared" si="3"/>
        <v>-6.1296534017971753</v>
      </c>
      <c r="S11" s="49">
        <f t="shared" si="4"/>
        <v>371.95358209033384</v>
      </c>
      <c r="T11" s="48">
        <f t="shared" si="5"/>
        <v>95.1</v>
      </c>
      <c r="U11" s="50">
        <f t="shared" si="6"/>
        <v>65.338650000000001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30000000</v>
      </c>
      <c r="C13" s="92">
        <v>-18847000</v>
      </c>
      <c r="D13" s="92"/>
      <c r="E13" s="92">
        <f t="shared" si="0"/>
        <v>11153000</v>
      </c>
      <c r="F13" s="93">
        <v>11153000</v>
      </c>
      <c r="G13" s="94">
        <v>11153000</v>
      </c>
      <c r="H13" s="93">
        <v>3049000</v>
      </c>
      <c r="I13" s="94"/>
      <c r="J13" s="93">
        <v>1283000</v>
      </c>
      <c r="K13" s="94"/>
      <c r="L13" s="93">
        <v>5048000</v>
      </c>
      <c r="M13" s="94">
        <v>7661573</v>
      </c>
      <c r="N13" s="93">
        <v>1773000</v>
      </c>
      <c r="O13" s="94"/>
      <c r="P13" s="93">
        <f t="shared" si="1"/>
        <v>11153000</v>
      </c>
      <c r="Q13" s="94">
        <f t="shared" si="2"/>
        <v>7661573</v>
      </c>
      <c r="R13" s="48">
        <f t="shared" si="3"/>
        <v>-64.877179080824092</v>
      </c>
      <c r="S13" s="49">
        <f t="shared" si="4"/>
        <v>-100</v>
      </c>
      <c r="T13" s="48">
        <f t="shared" si="5"/>
        <v>100</v>
      </c>
      <c r="U13" s="50">
        <f t="shared" si="6"/>
        <v>68.695176185779616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22000000</v>
      </c>
      <c r="C14" s="92">
        <v>0</v>
      </c>
      <c r="D14" s="92"/>
      <c r="E14" s="92">
        <f t="shared" si="0"/>
        <v>22000000</v>
      </c>
      <c r="F14" s="93">
        <v>22000000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51" t="s">
        <v>41</v>
      </c>
      <c r="B15" s="95">
        <f>SUM(B9:B14)</f>
        <v>134410000</v>
      </c>
      <c r="C15" s="95">
        <f>SUM(C9:C14)</f>
        <v>-18847000</v>
      </c>
      <c r="D15" s="95"/>
      <c r="E15" s="95">
        <f t="shared" si="0"/>
        <v>115563000</v>
      </c>
      <c r="F15" s="96">
        <f t="shared" ref="F15:O15" si="7">SUM(F9:F14)</f>
        <v>115563000</v>
      </c>
      <c r="G15" s="97">
        <f t="shared" si="7"/>
        <v>93563000</v>
      </c>
      <c r="H15" s="96">
        <f t="shared" si="7"/>
        <v>16466000</v>
      </c>
      <c r="I15" s="97">
        <f t="shared" si="7"/>
        <v>4493454</v>
      </c>
      <c r="J15" s="96">
        <f t="shared" si="7"/>
        <v>19181000</v>
      </c>
      <c r="K15" s="97">
        <f t="shared" si="7"/>
        <v>5767136</v>
      </c>
      <c r="L15" s="96">
        <f t="shared" si="7"/>
        <v>24359000</v>
      </c>
      <c r="M15" s="97">
        <f t="shared" si="7"/>
        <v>13754038</v>
      </c>
      <c r="N15" s="96">
        <f t="shared" si="7"/>
        <v>22050000</v>
      </c>
      <c r="O15" s="97">
        <f t="shared" si="7"/>
        <v>23849664</v>
      </c>
      <c r="P15" s="96">
        <f t="shared" si="1"/>
        <v>82056000</v>
      </c>
      <c r="Q15" s="97">
        <f t="shared" si="2"/>
        <v>47864292</v>
      </c>
      <c r="R15" s="52">
        <f t="shared" si="3"/>
        <v>-9.4790426536393113</v>
      </c>
      <c r="S15" s="53">
        <f t="shared" si="4"/>
        <v>73.401178621143842</v>
      </c>
      <c r="T15" s="52">
        <f>IF((SUM($E9:$E13))=0,0,(P15/(SUM($E9:$E13))*100))</f>
        <v>87.701334929405846</v>
      </c>
      <c r="U15" s="54">
        <f>IF((SUM($E9:$E13))=0,0,(Q15/(SUM($E9:$E13))*100))</f>
        <v>51.157286534206904</v>
      </c>
      <c r="V15" s="96">
        <f>SUM(V9:V14)</f>
        <v>380000</v>
      </c>
      <c r="W15" s="97">
        <f>SUM(W9:W14)</f>
        <v>0</v>
      </c>
    </row>
    <row r="16" spans="1:23" ht="12.95" customHeight="1" x14ac:dyDescent="0.2">
      <c r="A16" s="40" t="s">
        <v>42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43</v>
      </c>
      <c r="B17" s="92">
        <v>75218000</v>
      </c>
      <c r="C17" s="92">
        <v>0</v>
      </c>
      <c r="D17" s="92"/>
      <c r="E17" s="92">
        <f t="shared" ref="E17:E24" si="8">$B17      +$C17      +$D17</f>
        <v>75218000</v>
      </c>
      <c r="F17" s="93">
        <v>75218000</v>
      </c>
      <c r="G17" s="94">
        <v>75218000</v>
      </c>
      <c r="H17" s="93">
        <v>23093000</v>
      </c>
      <c r="I17" s="94"/>
      <c r="J17" s="93">
        <v>16989000</v>
      </c>
      <c r="K17" s="94"/>
      <c r="L17" s="93">
        <v>13290000</v>
      </c>
      <c r="M17" s="94"/>
      <c r="N17" s="93">
        <v>21705000</v>
      </c>
      <c r="O17" s="94"/>
      <c r="P17" s="93">
        <f t="shared" ref="P17:P24" si="9">$H17      +$J17      +$L17      +$N17</f>
        <v>75077000</v>
      </c>
      <c r="Q17" s="94">
        <f t="shared" ref="Q17:Q24" si="10">$I17      +$K17      +$M17      +$O17</f>
        <v>0</v>
      </c>
      <c r="R17" s="48">
        <f t="shared" ref="R17:R24" si="11">IF(($L17      =0),0,((($N17      -$L17      )/$L17      )*100))</f>
        <v>63.318284424379236</v>
      </c>
      <c r="S17" s="49">
        <f t="shared" ref="S17:S24" si="12">IF(($M17      =0),0,((($O17      -$M17      )/$M17      )*100))</f>
        <v>0</v>
      </c>
      <c r="T17" s="48">
        <f t="shared" ref="T17:T23" si="13">IF(($E17      =0),0,(($P17      /$E17      )*100))</f>
        <v>99.812544869579085</v>
      </c>
      <c r="U17" s="50">
        <f t="shared" ref="U17:U23" si="14">IF(($E17      =0),0,(($Q17      /$E17      )*100))</f>
        <v>0</v>
      </c>
      <c r="V17" s="93">
        <v>0</v>
      </c>
      <c r="W17" s="94">
        <v>0</v>
      </c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9875000</v>
      </c>
      <c r="C19" s="92">
        <v>0</v>
      </c>
      <c r="D19" s="92"/>
      <c r="E19" s="92">
        <f t="shared" si="8"/>
        <v>9875000</v>
      </c>
      <c r="F19" s="93">
        <v>9875000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41</v>
      </c>
      <c r="B24" s="95">
        <f>SUM(B17:B23)</f>
        <v>85093000</v>
      </c>
      <c r="C24" s="95">
        <f>SUM(C17:C23)</f>
        <v>0</v>
      </c>
      <c r="D24" s="95"/>
      <c r="E24" s="95">
        <f t="shared" si="8"/>
        <v>85093000</v>
      </c>
      <c r="F24" s="96">
        <f t="shared" ref="F24:O24" si="15">SUM(F17:F23)</f>
        <v>85093000</v>
      </c>
      <c r="G24" s="97">
        <f t="shared" si="15"/>
        <v>75218000</v>
      </c>
      <c r="H24" s="96">
        <f t="shared" si="15"/>
        <v>23093000</v>
      </c>
      <c r="I24" s="97">
        <f t="shared" si="15"/>
        <v>0</v>
      </c>
      <c r="J24" s="96">
        <f t="shared" si="15"/>
        <v>16989000</v>
      </c>
      <c r="K24" s="97">
        <f t="shared" si="15"/>
        <v>0</v>
      </c>
      <c r="L24" s="96">
        <f t="shared" si="15"/>
        <v>13290000</v>
      </c>
      <c r="M24" s="97">
        <f t="shared" si="15"/>
        <v>0</v>
      </c>
      <c r="N24" s="96">
        <f t="shared" si="15"/>
        <v>21705000</v>
      </c>
      <c r="O24" s="97">
        <f t="shared" si="15"/>
        <v>0</v>
      </c>
      <c r="P24" s="96">
        <f t="shared" si="9"/>
        <v>75077000</v>
      </c>
      <c r="Q24" s="97">
        <f t="shared" si="10"/>
        <v>0</v>
      </c>
      <c r="R24" s="52">
        <f t="shared" si="11"/>
        <v>63.318284424379236</v>
      </c>
      <c r="S24" s="53">
        <f t="shared" si="12"/>
        <v>0</v>
      </c>
      <c r="T24" s="52">
        <f>IF(($E24-$E19-$E23)   =0,0,($P24   /($E24-$E19-$E23)   )*100)</f>
        <v>99.812544869579085</v>
      </c>
      <c r="U24" s="54">
        <f>IF(($E24-$E19-$E23)   =0,0,($Q24   /($E24-$E19-$E23)   )*100)</f>
        <v>0</v>
      </c>
      <c r="V24" s="96">
        <f>SUM(V17:V23)</f>
        <v>0</v>
      </c>
      <c r="W24" s="97">
        <f>SUM(W17:W23)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IF(($L26      =0),0,((($N26      -$L26      )/$L26      )*100))</f>
        <v>0</v>
      </c>
      <c r="S26" s="49">
        <f>IF(($M26      =0),0,((($O26      -$M26      )/$M26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IF(($L27      =0),0,((($N27      -$L27      )/$L27      )*100))</f>
        <v>0</v>
      </c>
      <c r="S27" s="49">
        <f>IF(($M27      =0),0,((($O27      -$M27      )/$M27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198256000</v>
      </c>
      <c r="D28" s="92"/>
      <c r="E28" s="92">
        <f>$B28      +$C28      +$D28</f>
        <v>198256000</v>
      </c>
      <c r="F28" s="93">
        <v>198256000</v>
      </c>
      <c r="G28" s="94">
        <v>198256000</v>
      </c>
      <c r="H28" s="93"/>
      <c r="I28" s="94"/>
      <c r="J28" s="93"/>
      <c r="K28" s="94"/>
      <c r="L28" s="93"/>
      <c r="M28" s="94"/>
      <c r="N28" s="93"/>
      <c r="O28" s="94">
        <v>32551148</v>
      </c>
      <c r="P28" s="93">
        <f>$H28      +$J28      +$L28      +$N28</f>
        <v>0</v>
      </c>
      <c r="Q28" s="94">
        <f>$I28      +$K28      +$M28      +$O28</f>
        <v>32551148</v>
      </c>
      <c r="R28" s="48">
        <f>IF(($L28      =0),0,((($N28      -$L28      )/$L28      )*100))</f>
        <v>0</v>
      </c>
      <c r="S28" s="49">
        <f>IF(($M28      =0),0,((($O28      -$M28      )/$M28      )*100))</f>
        <v>0</v>
      </c>
      <c r="T28" s="48">
        <f>IF(($E28      =0),0,(($P28      /$E28      )*100))</f>
        <v>0</v>
      </c>
      <c r="U28" s="50">
        <f>IF(($E28      =0),0,(($Q28      /$E28      )*100))</f>
        <v>16.418745460414815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6996000</v>
      </c>
      <c r="C29" s="92">
        <v>0</v>
      </c>
      <c r="D29" s="92"/>
      <c r="E29" s="92">
        <f>$B29      +$C29      +$D29</f>
        <v>6996000</v>
      </c>
      <c r="F29" s="93">
        <v>6996000</v>
      </c>
      <c r="G29" s="94">
        <v>6996000</v>
      </c>
      <c r="H29" s="93">
        <v>817000</v>
      </c>
      <c r="I29" s="94">
        <v>26352</v>
      </c>
      <c r="J29" s="93">
        <v>674000</v>
      </c>
      <c r="K29" s="94">
        <v>796272</v>
      </c>
      <c r="L29" s="93">
        <v>991000</v>
      </c>
      <c r="M29" s="94">
        <v>-193157</v>
      </c>
      <c r="N29" s="93">
        <v>2950000</v>
      </c>
      <c r="O29" s="94">
        <v>6362468</v>
      </c>
      <c r="P29" s="93">
        <f>$H29      +$J29      +$L29      +$N29</f>
        <v>5432000</v>
      </c>
      <c r="Q29" s="94">
        <f>$I29      +$K29      +$M29      +$O29</f>
        <v>6991935</v>
      </c>
      <c r="R29" s="48">
        <f>IF(($L29      =0),0,((($N29      -$L29      )/$L29      )*100))</f>
        <v>197.67911200807265</v>
      </c>
      <c r="S29" s="49">
        <f>IF(($M29      =0),0,((($O29      -$M29      )/$M29      )*100))</f>
        <v>-3393.936020957045</v>
      </c>
      <c r="T29" s="48">
        <f>IF(($E29      =0),0,(($P29      /$E29      )*100))</f>
        <v>77.644368210405943</v>
      </c>
      <c r="U29" s="50">
        <f>IF(($E29      =0),0,(($Q29      /$E29      )*100))</f>
        <v>99.94189536878217</v>
      </c>
      <c r="V29" s="93">
        <v>0</v>
      </c>
      <c r="W29" s="94">
        <v>0</v>
      </c>
    </row>
    <row r="30" spans="1:23" ht="12.95" customHeight="1" x14ac:dyDescent="0.2">
      <c r="A30" s="51" t="s">
        <v>41</v>
      </c>
      <c r="B30" s="95">
        <f>SUM(B26:B29)</f>
        <v>6996000</v>
      </c>
      <c r="C30" s="95">
        <f>SUM(C26:C29)</f>
        <v>198256000</v>
      </c>
      <c r="D30" s="95"/>
      <c r="E30" s="95">
        <f>$B30      +$C30      +$D30</f>
        <v>205252000</v>
      </c>
      <c r="F30" s="96">
        <f t="shared" ref="F30:O30" si="16">SUM(F26:F29)</f>
        <v>205252000</v>
      </c>
      <c r="G30" s="97">
        <f t="shared" si="16"/>
        <v>205252000</v>
      </c>
      <c r="H30" s="96">
        <f t="shared" si="16"/>
        <v>817000</v>
      </c>
      <c r="I30" s="97">
        <f t="shared" si="16"/>
        <v>26352</v>
      </c>
      <c r="J30" s="96">
        <f t="shared" si="16"/>
        <v>674000</v>
      </c>
      <c r="K30" s="97">
        <f t="shared" si="16"/>
        <v>796272</v>
      </c>
      <c r="L30" s="96">
        <f t="shared" si="16"/>
        <v>991000</v>
      </c>
      <c r="M30" s="97">
        <f t="shared" si="16"/>
        <v>-193157</v>
      </c>
      <c r="N30" s="96">
        <f t="shared" si="16"/>
        <v>2950000</v>
      </c>
      <c r="O30" s="97">
        <f t="shared" si="16"/>
        <v>38913616</v>
      </c>
      <c r="P30" s="96">
        <f>$H30      +$J30      +$L30      +$N30</f>
        <v>5432000</v>
      </c>
      <c r="Q30" s="97">
        <f>$I30      +$K30      +$M30      +$O30</f>
        <v>39543083</v>
      </c>
      <c r="R30" s="52">
        <f>IF(($L30      =0),0,((($N30      -$L30      )/$L30      )*100))</f>
        <v>197.67911200807265</v>
      </c>
      <c r="S30" s="53">
        <f>IF(($M30      =0),0,((($O30      -$M30      )/$M30      )*100))</f>
        <v>-20246.107052811964</v>
      </c>
      <c r="T30" s="52">
        <f>IF($E30   =0,0,($P30   /$E30   )*100)</f>
        <v>2.6465028355387523</v>
      </c>
      <c r="U30" s="54">
        <f>IF($E30   =0,0,($Q30   /$E30   )*100)</f>
        <v>19.265626157114184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59874000</v>
      </c>
      <c r="C32" s="92">
        <v>0</v>
      </c>
      <c r="D32" s="92"/>
      <c r="E32" s="92">
        <f>$B32      +$C32      +$D32</f>
        <v>59874000</v>
      </c>
      <c r="F32" s="93">
        <v>59874000</v>
      </c>
      <c r="G32" s="94">
        <v>59874000</v>
      </c>
      <c r="H32" s="93">
        <v>24746000</v>
      </c>
      <c r="I32" s="94">
        <v>9713751</v>
      </c>
      <c r="J32" s="93">
        <v>17917000</v>
      </c>
      <c r="K32" s="94">
        <v>8511749</v>
      </c>
      <c r="L32" s="93">
        <v>5371000</v>
      </c>
      <c r="M32" s="94">
        <v>266041</v>
      </c>
      <c r="N32" s="93">
        <v>4970000</v>
      </c>
      <c r="O32" s="94">
        <v>12611514</v>
      </c>
      <c r="P32" s="93">
        <f>$H32      +$J32      +$L32      +$N32</f>
        <v>53004000</v>
      </c>
      <c r="Q32" s="94">
        <f>$I32      +$K32      +$M32      +$O32</f>
        <v>31103055</v>
      </c>
      <c r="R32" s="48">
        <f>IF(($L32      =0),0,((($N32      -$L32      )/$L32      )*100))</f>
        <v>-7.466021225097748</v>
      </c>
      <c r="S32" s="49">
        <f>IF(($M32      =0),0,((($O32      -$M32      )/$M32      )*100))</f>
        <v>4640.440007367285</v>
      </c>
      <c r="T32" s="48">
        <f>IF(($E32      =0),0,(($P32      /$E32      )*100))</f>
        <v>88.525904399238399</v>
      </c>
      <c r="U32" s="50">
        <f>IF(($E32      =0),0,(($Q32      /$E32      )*100))</f>
        <v>51.947514781040184</v>
      </c>
      <c r="V32" s="93">
        <v>0</v>
      </c>
      <c r="W32" s="94">
        <v>0</v>
      </c>
    </row>
    <row r="33" spans="1:23" ht="12.95" customHeight="1" x14ac:dyDescent="0.2">
      <c r="A33" s="51" t="s">
        <v>41</v>
      </c>
      <c r="B33" s="95">
        <f>B32</f>
        <v>59874000</v>
      </c>
      <c r="C33" s="95">
        <f>C32</f>
        <v>0</v>
      </c>
      <c r="D33" s="95"/>
      <c r="E33" s="95">
        <f>$B33      +$C33      +$D33</f>
        <v>59874000</v>
      </c>
      <c r="F33" s="96">
        <f t="shared" ref="F33:O33" si="17">F32</f>
        <v>59874000</v>
      </c>
      <c r="G33" s="97">
        <f t="shared" si="17"/>
        <v>59874000</v>
      </c>
      <c r="H33" s="96">
        <f t="shared" si="17"/>
        <v>24746000</v>
      </c>
      <c r="I33" s="97">
        <f t="shared" si="17"/>
        <v>9713751</v>
      </c>
      <c r="J33" s="96">
        <f t="shared" si="17"/>
        <v>17917000</v>
      </c>
      <c r="K33" s="97">
        <f t="shared" si="17"/>
        <v>8511749</v>
      </c>
      <c r="L33" s="96">
        <f t="shared" si="17"/>
        <v>5371000</v>
      </c>
      <c r="M33" s="97">
        <f t="shared" si="17"/>
        <v>266041</v>
      </c>
      <c r="N33" s="96">
        <f t="shared" si="17"/>
        <v>4970000</v>
      </c>
      <c r="O33" s="97">
        <f t="shared" si="17"/>
        <v>12611514</v>
      </c>
      <c r="P33" s="96">
        <f>$H33      +$J33      +$L33      +$N33</f>
        <v>53004000</v>
      </c>
      <c r="Q33" s="97">
        <f>$I33      +$K33      +$M33      +$O33</f>
        <v>31103055</v>
      </c>
      <c r="R33" s="52">
        <f>IF(($L33      =0),0,((($N33      -$L33      )/$L33      )*100))</f>
        <v>-7.466021225097748</v>
      </c>
      <c r="S33" s="53">
        <f>IF(($M33      =0),0,((($O33      -$M33      )/$M33      )*100))</f>
        <v>4640.440007367285</v>
      </c>
      <c r="T33" s="52">
        <f>IF($E33   =0,0,($P33   /$E33   )*100)</f>
        <v>88.525904399238399</v>
      </c>
      <c r="U33" s="54">
        <f>IF($E33   =0,0,($Q33   /$E33   )*100)</f>
        <v>51.947514781040184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275381000</v>
      </c>
      <c r="C35" s="92">
        <v>-61000</v>
      </c>
      <c r="D35" s="92"/>
      <c r="E35" s="92">
        <f t="shared" ref="E35:E40" si="18">$B35      +$C35      +$D35</f>
        <v>275320000</v>
      </c>
      <c r="F35" s="93">
        <v>275320000</v>
      </c>
      <c r="G35" s="94">
        <v>275320000</v>
      </c>
      <c r="H35" s="93">
        <v>42200000</v>
      </c>
      <c r="I35" s="94">
        <v>16552270</v>
      </c>
      <c r="J35" s="93">
        <v>70266000</v>
      </c>
      <c r="K35" s="94">
        <v>43373387</v>
      </c>
      <c r="L35" s="93">
        <v>35531000</v>
      </c>
      <c r="M35" s="94">
        <v>18225403</v>
      </c>
      <c r="N35" s="93">
        <v>99641000</v>
      </c>
      <c r="O35" s="94">
        <v>68880346</v>
      </c>
      <c r="P35" s="93">
        <f t="shared" ref="P35:P40" si="19">$H35      +$J35      +$L35      +$N35</f>
        <v>247638000</v>
      </c>
      <c r="Q35" s="94">
        <f t="shared" ref="Q35:Q40" si="20">$I35      +$K35      +$M35      +$O35</f>
        <v>147031406</v>
      </c>
      <c r="R35" s="48">
        <f t="shared" ref="R35:R40" si="21">IF(($L35      =0),0,((($N35      -$L35      )/$L35      )*100))</f>
        <v>180.43398722242549</v>
      </c>
      <c r="S35" s="49">
        <f t="shared" ref="S35:S40" si="22">IF(($M35      =0),0,((($O35      -$M35      )/$M35      )*100))</f>
        <v>277.93592822062698</v>
      </c>
      <c r="T35" s="48">
        <f t="shared" ref="T35:T39" si="23">IF(($E35      =0),0,(($P35      /$E35      )*100))</f>
        <v>89.945517942757519</v>
      </c>
      <c r="U35" s="50">
        <f t="shared" ref="U35:U39" si="24">IF(($E35      =0),0,(($Q35      /$E35      )*100))</f>
        <v>53.40382318756356</v>
      </c>
      <c r="V35" s="93">
        <v>19478000</v>
      </c>
      <c r="W35" s="94">
        <v>0</v>
      </c>
    </row>
    <row r="36" spans="1:23" ht="12.95" customHeight="1" x14ac:dyDescent="0.2">
      <c r="A36" s="47" t="s">
        <v>60</v>
      </c>
      <c r="B36" s="92">
        <v>285000000</v>
      </c>
      <c r="C36" s="92">
        <v>0</v>
      </c>
      <c r="D36" s="92"/>
      <c r="E36" s="92">
        <f t="shared" si="18"/>
        <v>285000000</v>
      </c>
      <c r="F36" s="93">
        <v>285000000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25200000</v>
      </c>
      <c r="C38" s="92">
        <v>0</v>
      </c>
      <c r="D38" s="92"/>
      <c r="E38" s="92">
        <f t="shared" si="18"/>
        <v>25200000</v>
      </c>
      <c r="F38" s="93">
        <v>25200000</v>
      </c>
      <c r="G38" s="94">
        <v>25200000</v>
      </c>
      <c r="H38" s="93"/>
      <c r="I38" s="94">
        <v>4921472</v>
      </c>
      <c r="J38" s="93">
        <v>9266000</v>
      </c>
      <c r="K38" s="94">
        <v>2764716</v>
      </c>
      <c r="L38" s="93">
        <v>7813000</v>
      </c>
      <c r="M38" s="94">
        <v>262080</v>
      </c>
      <c r="N38" s="93">
        <v>7383000</v>
      </c>
      <c r="O38" s="94">
        <v>5307513</v>
      </c>
      <c r="P38" s="93">
        <f t="shared" si="19"/>
        <v>24462000</v>
      </c>
      <c r="Q38" s="94">
        <f t="shared" si="20"/>
        <v>13255781</v>
      </c>
      <c r="R38" s="48">
        <f t="shared" si="21"/>
        <v>-5.5036477665429411</v>
      </c>
      <c r="S38" s="49">
        <f t="shared" si="22"/>
        <v>1925.1499542124541</v>
      </c>
      <c r="T38" s="48">
        <f t="shared" si="23"/>
        <v>97.071428571428569</v>
      </c>
      <c r="U38" s="50">
        <f t="shared" si="24"/>
        <v>52.602305555555553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41</v>
      </c>
      <c r="B40" s="95">
        <f>SUM(B35:B39)</f>
        <v>585581000</v>
      </c>
      <c r="C40" s="95">
        <f>SUM(C35:C39)</f>
        <v>-61000</v>
      </c>
      <c r="D40" s="95"/>
      <c r="E40" s="95">
        <f t="shared" si="18"/>
        <v>585520000</v>
      </c>
      <c r="F40" s="96">
        <f t="shared" ref="F40:O40" si="25">SUM(F35:F39)</f>
        <v>585520000</v>
      </c>
      <c r="G40" s="97">
        <f t="shared" si="25"/>
        <v>300520000</v>
      </c>
      <c r="H40" s="96">
        <f t="shared" si="25"/>
        <v>42200000</v>
      </c>
      <c r="I40" s="97">
        <f t="shared" si="25"/>
        <v>21473742</v>
      </c>
      <c r="J40" s="96">
        <f t="shared" si="25"/>
        <v>79532000</v>
      </c>
      <c r="K40" s="97">
        <f t="shared" si="25"/>
        <v>46138103</v>
      </c>
      <c r="L40" s="96">
        <f t="shared" si="25"/>
        <v>43344000</v>
      </c>
      <c r="M40" s="97">
        <f t="shared" si="25"/>
        <v>18487483</v>
      </c>
      <c r="N40" s="96">
        <f t="shared" si="25"/>
        <v>107024000</v>
      </c>
      <c r="O40" s="97">
        <f t="shared" si="25"/>
        <v>74187859</v>
      </c>
      <c r="P40" s="96">
        <f t="shared" si="19"/>
        <v>272100000</v>
      </c>
      <c r="Q40" s="97">
        <f t="shared" si="20"/>
        <v>160287187</v>
      </c>
      <c r="R40" s="52">
        <f t="shared" si="21"/>
        <v>146.91768180140272</v>
      </c>
      <c r="S40" s="53">
        <f t="shared" si="22"/>
        <v>301.28696264386019</v>
      </c>
      <c r="T40" s="52">
        <f>IF((+$E35+$E38) =0,0,(P40   /(+$E35+$E38) )*100)</f>
        <v>90.543058698256345</v>
      </c>
      <c r="U40" s="54">
        <f>IF((+$E35+$E38) =0,0,(Q40   /(+$E35+$E38) )*100)</f>
        <v>53.336612205510448</v>
      </c>
      <c r="V40" s="96">
        <f>SUM(V35:V39)</f>
        <v>19478000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IF(($L42      =0),0,((($N42      -$L42      )/$L42      )*100))</f>
        <v>0</v>
      </c>
      <c r="S42" s="49">
        <f t="shared" ref="S42:S53" si="30">IF(($M42      =0),0,((($O42      -$M42      )/$M42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411080000</v>
      </c>
      <c r="C43" s="92">
        <v>150000000</v>
      </c>
      <c r="D43" s="92"/>
      <c r="E43" s="92">
        <f t="shared" si="26"/>
        <v>561080000</v>
      </c>
      <c r="F43" s="93">
        <v>561080000</v>
      </c>
      <c r="G43" s="94">
        <v>561080000</v>
      </c>
      <c r="H43" s="93">
        <v>127158000</v>
      </c>
      <c r="I43" s="94">
        <v>6857865</v>
      </c>
      <c r="J43" s="93">
        <v>100166000</v>
      </c>
      <c r="K43" s="94">
        <v>190751986</v>
      </c>
      <c r="L43" s="93">
        <v>2101000</v>
      </c>
      <c r="M43" s="94">
        <v>34639042</v>
      </c>
      <c r="N43" s="93">
        <v>324424000</v>
      </c>
      <c r="O43" s="94">
        <v>99761453</v>
      </c>
      <c r="P43" s="93">
        <f t="shared" si="27"/>
        <v>553849000</v>
      </c>
      <c r="Q43" s="94">
        <f t="shared" si="28"/>
        <v>332010346</v>
      </c>
      <c r="R43" s="48">
        <f t="shared" si="29"/>
        <v>15341.408852927176</v>
      </c>
      <c r="S43" s="49">
        <f t="shared" si="30"/>
        <v>188.002921674335</v>
      </c>
      <c r="T43" s="48">
        <f t="shared" si="31"/>
        <v>98.711235474442148</v>
      </c>
      <c r="U43" s="50">
        <f t="shared" si="32"/>
        <v>59.173441576958716</v>
      </c>
      <c r="V43" s="93">
        <v>57204000</v>
      </c>
      <c r="W43" s="94">
        <v>0</v>
      </c>
    </row>
    <row r="44" spans="1:23" ht="12.95" customHeight="1" x14ac:dyDescent="0.2">
      <c r="A44" s="47" t="s">
        <v>67</v>
      </c>
      <c r="B44" s="92">
        <v>332057000</v>
      </c>
      <c r="C44" s="92">
        <v>0</v>
      </c>
      <c r="D44" s="92"/>
      <c r="E44" s="92">
        <f t="shared" si="26"/>
        <v>332057000</v>
      </c>
      <c r="F44" s="93">
        <v>332057000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571000000</v>
      </c>
      <c r="C51" s="92">
        <v>-36000000</v>
      </c>
      <c r="D51" s="92"/>
      <c r="E51" s="92">
        <f t="shared" si="26"/>
        <v>535000000</v>
      </c>
      <c r="F51" s="93">
        <v>535000000</v>
      </c>
      <c r="G51" s="94">
        <v>535000000</v>
      </c>
      <c r="H51" s="93">
        <v>62062000</v>
      </c>
      <c r="I51" s="94">
        <v>7082022</v>
      </c>
      <c r="J51" s="93">
        <v>124881000</v>
      </c>
      <c r="K51" s="94">
        <v>84927459</v>
      </c>
      <c r="L51" s="93">
        <v>102423000</v>
      </c>
      <c r="M51" s="94">
        <v>17546473</v>
      </c>
      <c r="N51" s="93">
        <v>190126000</v>
      </c>
      <c r="O51" s="94">
        <v>163555819</v>
      </c>
      <c r="P51" s="93">
        <f t="shared" si="27"/>
        <v>479492000</v>
      </c>
      <c r="Q51" s="94">
        <f t="shared" si="28"/>
        <v>273111773</v>
      </c>
      <c r="R51" s="48">
        <f t="shared" si="29"/>
        <v>85.628228034718774</v>
      </c>
      <c r="S51" s="49">
        <f t="shared" si="30"/>
        <v>832.12931738475311</v>
      </c>
      <c r="T51" s="48">
        <f t="shared" si="31"/>
        <v>89.624672897196263</v>
      </c>
      <c r="U51" s="50">
        <f t="shared" si="32"/>
        <v>51.048929532710282</v>
      </c>
      <c r="V51" s="93">
        <v>16606000</v>
      </c>
      <c r="W51" s="94">
        <v>0</v>
      </c>
    </row>
    <row r="52" spans="1:23" ht="12.95" customHeight="1" x14ac:dyDescent="0.2">
      <c r="A52" s="47" t="s">
        <v>75</v>
      </c>
      <c r="B52" s="92">
        <v>150000000</v>
      </c>
      <c r="C52" s="92">
        <v>-55000000</v>
      </c>
      <c r="D52" s="92"/>
      <c r="E52" s="92">
        <f t="shared" si="26"/>
        <v>95000000</v>
      </c>
      <c r="F52" s="93">
        <v>95000000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41</v>
      </c>
      <c r="B53" s="95">
        <f>SUM(B42:B52)</f>
        <v>1464137000</v>
      </c>
      <c r="C53" s="95">
        <f>SUM(C42:C52)</f>
        <v>59000000</v>
      </c>
      <c r="D53" s="95"/>
      <c r="E53" s="95">
        <f t="shared" si="26"/>
        <v>1523137000</v>
      </c>
      <c r="F53" s="96">
        <f t="shared" ref="F53:O53" si="33">SUM(F42:F52)</f>
        <v>1523137000</v>
      </c>
      <c r="G53" s="97">
        <f t="shared" si="33"/>
        <v>1096080000</v>
      </c>
      <c r="H53" s="96">
        <f t="shared" si="33"/>
        <v>189220000</v>
      </c>
      <c r="I53" s="97">
        <f t="shared" si="33"/>
        <v>13939887</v>
      </c>
      <c r="J53" s="96">
        <f t="shared" si="33"/>
        <v>225047000</v>
      </c>
      <c r="K53" s="97">
        <f t="shared" si="33"/>
        <v>275679445</v>
      </c>
      <c r="L53" s="96">
        <f t="shared" si="33"/>
        <v>104524000</v>
      </c>
      <c r="M53" s="97">
        <f t="shared" si="33"/>
        <v>52185515</v>
      </c>
      <c r="N53" s="96">
        <f t="shared" si="33"/>
        <v>514550000</v>
      </c>
      <c r="O53" s="97">
        <f t="shared" si="33"/>
        <v>263317272</v>
      </c>
      <c r="P53" s="96">
        <f t="shared" si="27"/>
        <v>1033341000</v>
      </c>
      <c r="Q53" s="97">
        <f t="shared" si="28"/>
        <v>605122119</v>
      </c>
      <c r="R53" s="52">
        <f t="shared" si="29"/>
        <v>392.2792851402549</v>
      </c>
      <c r="S53" s="53">
        <f t="shared" si="30"/>
        <v>404.57923429518712</v>
      </c>
      <c r="T53" s="52">
        <f>IF((+$E43+$E45+$E47+$E48+$E51) =0,0,(P53   /(+$E43+$E45+$E47+$E48+$E51) )*100)</f>
        <v>94.276056492226843</v>
      </c>
      <c r="U53" s="54">
        <f>IF((+$E43+$E45+$E47+$E48+$E51) =0,0,(Q53   /(+$E43+$E45+$E47+$E48+$E51) )*100)</f>
        <v>55.20784240201445</v>
      </c>
      <c r="V53" s="96">
        <f>SUM(V42:V52)</f>
        <v>73810000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IF(($L55      =0),0,((($N55      -$L55      )/$L55      )*100))</f>
        <v>0</v>
      </c>
      <c r="S55" s="49">
        <f>IF(($M55      =0),0,((($O55      -$M55      )/$M55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IF(($L56      =0),0,((($N56      -$L56      )/$L56      )*100))</f>
        <v>0</v>
      </c>
      <c r="S56" s="49">
        <f>IF(($M56      =0),0,((($O56      -$M56      )/$M56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IF(($L57      =0),0,((($N57      -$L57      )/$L57      )*100))</f>
        <v>0</v>
      </c>
      <c r="S57" s="49">
        <f>IF(($M57      =0),0,((($O57      -$M57      )/$M57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IF(($L58      =0),0,((($N58      -$L58      )/$L58      )*100))</f>
        <v>0</v>
      </c>
      <c r="S58" s="49">
        <f>IF(($M58      =0),0,((($O58      -$M58      )/$M58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41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IF(($L59      =0),0,((($N59      -$L59      )/$L59      )*100))</f>
        <v>0</v>
      </c>
      <c r="S59" s="58">
        <f>IF(($M59      =0),0,((($O59      -$M59      )/$M59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IF(($L61      =0),0,((($N61      -$L61      )/$L61      )*100))</f>
        <v>0</v>
      </c>
      <c r="S61" s="49">
        <f t="shared" ref="S61:S67" si="39">IF(($M61      =0),0,((($O61      -$M61      )/$M61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41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2336091000</v>
      </c>
      <c r="C67" s="104">
        <f>SUM(C9:C14,C17:C23,C26:C29,C32,C35:C39,C42:C52,C55:C58,C61:C65)</f>
        <v>238348000</v>
      </c>
      <c r="D67" s="104"/>
      <c r="E67" s="104">
        <f t="shared" si="35"/>
        <v>2574439000</v>
      </c>
      <c r="F67" s="105">
        <f t="shared" ref="F67:O67" si="43">SUM(F9:F14,F17:F23,F26:F29,F32,F35:F39,F42:F52,F55:F58,F61:F65)</f>
        <v>2574439000</v>
      </c>
      <c r="G67" s="106">
        <f t="shared" si="43"/>
        <v>1830507000</v>
      </c>
      <c r="H67" s="105">
        <f t="shared" si="43"/>
        <v>296542000</v>
      </c>
      <c r="I67" s="106">
        <f t="shared" si="43"/>
        <v>49647186</v>
      </c>
      <c r="J67" s="105">
        <f t="shared" si="43"/>
        <v>359340000</v>
      </c>
      <c r="K67" s="106">
        <f t="shared" si="43"/>
        <v>336892705</v>
      </c>
      <c r="L67" s="105">
        <f t="shared" si="43"/>
        <v>191879000</v>
      </c>
      <c r="M67" s="106">
        <f t="shared" si="43"/>
        <v>84499920</v>
      </c>
      <c r="N67" s="105">
        <f t="shared" si="43"/>
        <v>673249000</v>
      </c>
      <c r="O67" s="106">
        <f t="shared" si="43"/>
        <v>412879925</v>
      </c>
      <c r="P67" s="105">
        <f t="shared" si="36"/>
        <v>1521010000</v>
      </c>
      <c r="Q67" s="106">
        <f t="shared" si="37"/>
        <v>883919736</v>
      </c>
      <c r="R67" s="61">
        <f t="shared" si="38"/>
        <v>250.87164306672435</v>
      </c>
      <c r="S67" s="62">
        <f t="shared" si="39"/>
        <v>388.61575845278907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83.092279898410652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48.288246698865393</v>
      </c>
      <c r="V67" s="105">
        <f>SUM(V9:V14,V17:V23,V26:V29,V32,V35:V39,V42:V52,V55:V58,V61:V65)</f>
        <v>93668000</v>
      </c>
      <c r="W67" s="106">
        <f>SUM(W9:W14,W17:W23,W26:W29,W32,W35:W39,W42:W52,W55:W58,W61:W65)</f>
        <v>0</v>
      </c>
    </row>
    <row r="68" spans="1:23" ht="12.95" customHeight="1" x14ac:dyDescent="0.2">
      <c r="A68" s="40" t="s">
        <v>42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1843894000</v>
      </c>
      <c r="C69" s="92">
        <v>45736000</v>
      </c>
      <c r="D69" s="92"/>
      <c r="E69" s="92">
        <f>$B69      +$C69      +$D69</f>
        <v>1889630000</v>
      </c>
      <c r="F69" s="93">
        <v>1868100000</v>
      </c>
      <c r="G69" s="94">
        <v>1868100000</v>
      </c>
      <c r="H69" s="93">
        <v>447499000</v>
      </c>
      <c r="I69" s="94">
        <v>214902006</v>
      </c>
      <c r="J69" s="93">
        <v>516790000</v>
      </c>
      <c r="K69" s="94">
        <v>286303917</v>
      </c>
      <c r="L69" s="93">
        <v>291326000</v>
      </c>
      <c r="M69" s="94">
        <v>157173599</v>
      </c>
      <c r="N69" s="93">
        <v>568744000</v>
      </c>
      <c r="O69" s="94">
        <v>526242172</v>
      </c>
      <c r="P69" s="93">
        <f>$H69      +$J69      +$L69      +$N69</f>
        <v>1824359000</v>
      </c>
      <c r="Q69" s="94">
        <f>$I69      +$K69      +$M69      +$O69</f>
        <v>1184621694</v>
      </c>
      <c r="R69" s="48">
        <f>IF(($L69      =0),0,((($N69      -$L69      )/$L69      )*100))</f>
        <v>95.225966786349318</v>
      </c>
      <c r="S69" s="49">
        <f>IF(($M69      =0),0,((($O69      -$M69      )/$M69      )*100))</f>
        <v>234.81588215079304</v>
      </c>
      <c r="T69" s="48">
        <f>IF(($E69      =0),0,(($P69      /$E69      )*100))</f>
        <v>96.545831723670773</v>
      </c>
      <c r="U69" s="50">
        <f>IF(($E69      =0),0,(($Q69      /$E69      )*100))</f>
        <v>62.690669284463098</v>
      </c>
      <c r="V69" s="93">
        <v>8812000</v>
      </c>
      <c r="W69" s="94">
        <v>0</v>
      </c>
    </row>
    <row r="70" spans="1:23" ht="12.95" customHeight="1" x14ac:dyDescent="0.2">
      <c r="A70" s="56" t="s">
        <v>41</v>
      </c>
      <c r="B70" s="101">
        <f>B69</f>
        <v>1843894000</v>
      </c>
      <c r="C70" s="101">
        <f>C69</f>
        <v>45736000</v>
      </c>
      <c r="D70" s="101"/>
      <c r="E70" s="101">
        <f>$B70      +$C70      +$D70</f>
        <v>1889630000</v>
      </c>
      <c r="F70" s="102">
        <f t="shared" ref="F70:O70" si="44">F69</f>
        <v>1868100000</v>
      </c>
      <c r="G70" s="103">
        <f t="shared" si="44"/>
        <v>1868100000</v>
      </c>
      <c r="H70" s="102">
        <f t="shared" si="44"/>
        <v>447499000</v>
      </c>
      <c r="I70" s="103">
        <f t="shared" si="44"/>
        <v>214902006</v>
      </c>
      <c r="J70" s="102">
        <f t="shared" si="44"/>
        <v>516790000</v>
      </c>
      <c r="K70" s="103">
        <f t="shared" si="44"/>
        <v>286303917</v>
      </c>
      <c r="L70" s="102">
        <f t="shared" si="44"/>
        <v>291326000</v>
      </c>
      <c r="M70" s="103">
        <f t="shared" si="44"/>
        <v>157173599</v>
      </c>
      <c r="N70" s="102">
        <f t="shared" si="44"/>
        <v>568744000</v>
      </c>
      <c r="O70" s="103">
        <f t="shared" si="44"/>
        <v>526242172</v>
      </c>
      <c r="P70" s="102">
        <f>$H70      +$J70      +$L70      +$N70</f>
        <v>1824359000</v>
      </c>
      <c r="Q70" s="103">
        <f>$I70      +$K70      +$M70      +$O70</f>
        <v>1184621694</v>
      </c>
      <c r="R70" s="57">
        <f>IF(($L70      =0),0,((($N70      -$L70      )/$L70      )*100))</f>
        <v>95.225966786349318</v>
      </c>
      <c r="S70" s="58">
        <f>IF(($M70      =0),0,((($O70      -$M70      )/$M70      )*100))</f>
        <v>234.81588215079304</v>
      </c>
      <c r="T70" s="57">
        <f>IF($E70   =0,0,($P70   /$E70   )*100)</f>
        <v>96.545831723670773</v>
      </c>
      <c r="U70" s="59">
        <f>IF($E70   =0,0,($Q70   /$E70 )*100)</f>
        <v>62.690669284463098</v>
      </c>
      <c r="V70" s="102">
        <f>V69</f>
        <v>8812000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1843894000</v>
      </c>
      <c r="C71" s="104">
        <f>C69</f>
        <v>45736000</v>
      </c>
      <c r="D71" s="104"/>
      <c r="E71" s="104">
        <f>$B71      +$C71      +$D71</f>
        <v>1889630000</v>
      </c>
      <c r="F71" s="105">
        <f t="shared" ref="F71:O71" si="45">F69</f>
        <v>1868100000</v>
      </c>
      <c r="G71" s="106">
        <f t="shared" si="45"/>
        <v>1868100000</v>
      </c>
      <c r="H71" s="105">
        <f t="shared" si="45"/>
        <v>447499000</v>
      </c>
      <c r="I71" s="106">
        <f t="shared" si="45"/>
        <v>214902006</v>
      </c>
      <c r="J71" s="105">
        <f t="shared" si="45"/>
        <v>516790000</v>
      </c>
      <c r="K71" s="106">
        <f t="shared" si="45"/>
        <v>286303917</v>
      </c>
      <c r="L71" s="105">
        <f t="shared" si="45"/>
        <v>291326000</v>
      </c>
      <c r="M71" s="106">
        <f t="shared" si="45"/>
        <v>157173599</v>
      </c>
      <c r="N71" s="105">
        <f t="shared" si="45"/>
        <v>568744000</v>
      </c>
      <c r="O71" s="106">
        <f t="shared" si="45"/>
        <v>526242172</v>
      </c>
      <c r="P71" s="105">
        <f>$H71      +$J71      +$L71      +$N71</f>
        <v>1824359000</v>
      </c>
      <c r="Q71" s="106">
        <f>$I71      +$K71      +$M71      +$O71</f>
        <v>1184621694</v>
      </c>
      <c r="R71" s="61">
        <f>IF(($L71      =0),0,((($N71      -$L71      )/$L71      )*100))</f>
        <v>95.225966786349318</v>
      </c>
      <c r="S71" s="62">
        <f>IF(($M71      =0),0,((($O71      -$M71      )/$M71      )*100))</f>
        <v>234.81588215079304</v>
      </c>
      <c r="T71" s="61">
        <f>IF($E71   =0,0,($P71   /$E71   )*100)</f>
        <v>96.545831723670773</v>
      </c>
      <c r="U71" s="65">
        <f>IF($E71   =0,0,($Q71   /$E71   )*100)</f>
        <v>62.690669284463098</v>
      </c>
      <c r="V71" s="105">
        <f>V69</f>
        <v>8812000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4179985000</v>
      </c>
      <c r="C72" s="104">
        <f>SUM(C9:C14,C17:C23,C26:C29,C32,C35:C39,C42:C52,C55:C58,C61:C65,C69)</f>
        <v>284084000</v>
      </c>
      <c r="D72" s="104"/>
      <c r="E72" s="104">
        <f>$B72      +$C72      +$D72</f>
        <v>4464069000</v>
      </c>
      <c r="F72" s="105">
        <f t="shared" ref="F72:O72" si="46">SUM(F9:F14,F17:F23,F26:F29,F32,F35:F39,F42:F52,F55:F58,F61:F65,F69)</f>
        <v>4442539000</v>
      </c>
      <c r="G72" s="106">
        <f t="shared" si="46"/>
        <v>3698607000</v>
      </c>
      <c r="H72" s="105">
        <f t="shared" si="46"/>
        <v>744041000</v>
      </c>
      <c r="I72" s="106">
        <f t="shared" si="46"/>
        <v>264549192</v>
      </c>
      <c r="J72" s="105">
        <f t="shared" si="46"/>
        <v>876130000</v>
      </c>
      <c r="K72" s="106">
        <f t="shared" si="46"/>
        <v>623196622</v>
      </c>
      <c r="L72" s="105">
        <f t="shared" si="46"/>
        <v>483205000</v>
      </c>
      <c r="M72" s="106">
        <f t="shared" si="46"/>
        <v>241673519</v>
      </c>
      <c r="N72" s="105">
        <f t="shared" si="46"/>
        <v>1241993000</v>
      </c>
      <c r="O72" s="106">
        <f t="shared" si="46"/>
        <v>939122097</v>
      </c>
      <c r="P72" s="105">
        <f>$H72      +$J72      +$L72      +$N72</f>
        <v>3345369000</v>
      </c>
      <c r="Q72" s="106">
        <f>$I72      +$K72      +$M72      +$O72</f>
        <v>2068541430</v>
      </c>
      <c r="R72" s="61">
        <f>IF(($L72      =0),0,((($N72      -$L72      )/$L72      )*100))</f>
        <v>157.03231547686801</v>
      </c>
      <c r="S72" s="62">
        <f>IF(($M72      =0),0,((($O72      -$M72      )/$M72      )*100))</f>
        <v>288.59122873118753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89.925962404072763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55.603904641146286</v>
      </c>
      <c r="V72" s="105">
        <f>SUM(V9:V14,V17:V23,V26:V29,V32,V35:V39,V42:V52,V55:V58,V61:V65,V69)</f>
        <v>102480000</v>
      </c>
      <c r="W72" s="106">
        <f>SUM(W9:W14,W17:W23,W26:W29,W32,W35:W39,W42:W52,W55:W58,W61:W65,W69)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5" t="s">
        <v>10</v>
      </c>
      <c r="Q74" s="136"/>
      <c r="R74" s="137" t="s">
        <v>11</v>
      </c>
      <c r="S74" s="136"/>
      <c r="T74" s="137" t="s">
        <v>12</v>
      </c>
      <c r="U74" s="136"/>
      <c r="V74" s="135"/>
      <c r="W74" s="136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131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132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133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134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135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136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IF(($L86      =0),0,((($N86      -$L86      )/$L86      )*100))</f>
        <v>0</v>
      </c>
      <c r="S86" s="90">
        <f t="shared" ref="S86:S93" si="52">IF(($M86      =0),0,((($O86      -$M86      )/$M86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137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138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139</v>
      </c>
    </row>
    <row r="116" spans="1:23" x14ac:dyDescent="0.2">
      <c r="A116" s="29" t="s">
        <v>140</v>
      </c>
    </row>
    <row r="117" spans="1:23" x14ac:dyDescent="0.2">
      <c r="A117" s="29" t="s">
        <v>141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142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144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bGgqqbhfEH5pLKUCuO0oM4VmXBXNPFGcOPKBFDzT4q0bePC1DbYJHS8xrIb4BNDY+V+FnXylZoen7mPu+ViAXg==" saltValue="G+DR532nxBra1IUp+cWohw==" spinCount="100000" sheet="1" objects="1" scenarios="1"/>
  <mergeCells count="18">
    <mergeCell ref="P74:Q74"/>
    <mergeCell ref="R74:S74"/>
    <mergeCell ref="T74:U74"/>
    <mergeCell ref="V74:W74"/>
    <mergeCell ref="P6:Q6"/>
    <mergeCell ref="R6:S6"/>
    <mergeCell ref="T6:U6"/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</mergeCells>
  <printOptions horizontalCentered="1"/>
  <pageMargins left="0.5" right="0.25" top="0.5" bottom="0.5" header="0.5" footer="0.5"/>
  <pageSetup paperSize="9" scale="38" orientation="landscape" r:id="rId1"/>
  <rowBreaks count="2" manualBreakCount="2">
    <brk id="73" max="16383" man="1"/>
    <brk id="95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23" width="13.7109375" customWidth="1"/>
    <col min="24" max="24" width="2.7109375" customWidth="1"/>
  </cols>
  <sheetData>
    <row r="1" spans="1:23" x14ac:dyDescent="0.2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32"/>
      <c r="W1" s="32"/>
    </row>
    <row r="2" spans="1:23" ht="18" x14ac:dyDescent="0.25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33"/>
      <c r="W2" s="33"/>
    </row>
    <row r="3" spans="1:23" ht="18" customHeight="1" x14ac:dyDescent="0.25">
      <c r="A3" s="131" t="s">
        <v>2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33"/>
      <c r="W3" s="33"/>
    </row>
    <row r="4" spans="1:23" ht="18" customHeight="1" x14ac:dyDescent="0.25">
      <c r="A4" s="131" t="s">
        <v>3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33"/>
      <c r="W4" s="33"/>
    </row>
    <row r="5" spans="1:23" ht="15" customHeight="1" x14ac:dyDescent="0.25">
      <c r="A5" s="132" t="s">
        <v>119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IF(($L9       =0),0,((($N9       -$L9       )/$L9       )*100))</f>
        <v>0</v>
      </c>
      <c r="S9" s="49">
        <f>IF(($M9       =0),0,((($O9       -$M9       )/$M9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2800000</v>
      </c>
      <c r="C10" s="92">
        <v>0</v>
      </c>
      <c r="D10" s="92"/>
      <c r="E10" s="92">
        <f t="shared" ref="E10:E15" si="0">$B10      +$C10      +$D10</f>
        <v>2800000</v>
      </c>
      <c r="F10" s="93">
        <v>2800000</v>
      </c>
      <c r="G10" s="94">
        <v>2800000</v>
      </c>
      <c r="H10" s="93">
        <v>259000</v>
      </c>
      <c r="I10" s="94">
        <v>182600</v>
      </c>
      <c r="J10" s="93">
        <v>742000</v>
      </c>
      <c r="K10" s="94"/>
      <c r="L10" s="93">
        <v>1712000</v>
      </c>
      <c r="M10" s="94">
        <v>373600</v>
      </c>
      <c r="N10" s="93">
        <v>87000</v>
      </c>
      <c r="O10" s="94">
        <v>84000</v>
      </c>
      <c r="P10" s="93">
        <f t="shared" ref="P10:P15" si="1">$H10      +$J10      +$L10      +$N10</f>
        <v>2800000</v>
      </c>
      <c r="Q10" s="94">
        <f t="shared" ref="Q10:Q15" si="2">$I10      +$K10      +$M10      +$O10</f>
        <v>640200</v>
      </c>
      <c r="R10" s="48">
        <f t="shared" ref="R10:R15" si="3">IF(($L10      =0),0,((($N10      -$L10      )/$L10      )*100))</f>
        <v>-94.918224299065429</v>
      </c>
      <c r="S10" s="49">
        <f t="shared" ref="S10:S15" si="4">IF(($M10      =0),0,((($O10      -$M10      )/$M10      )*100))</f>
        <v>-77.516059957173439</v>
      </c>
      <c r="T10" s="48">
        <f t="shared" ref="T10:T14" si="5">IF(($E10      =0),0,(($P10      /$E10      )*100))</f>
        <v>100</v>
      </c>
      <c r="U10" s="50">
        <f t="shared" ref="U10:U14" si="6">IF(($E10      =0),0,(($Q10      /$E10      )*100))</f>
        <v>22.864285714285714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51" t="s">
        <v>41</v>
      </c>
      <c r="B15" s="95">
        <f>SUM(B9:B14)</f>
        <v>2800000</v>
      </c>
      <c r="C15" s="95">
        <f>SUM(C9:C14)</f>
        <v>0</v>
      </c>
      <c r="D15" s="95"/>
      <c r="E15" s="95">
        <f t="shared" si="0"/>
        <v>2800000</v>
      </c>
      <c r="F15" s="96">
        <f t="shared" ref="F15:O15" si="7">SUM(F9:F14)</f>
        <v>2800000</v>
      </c>
      <c r="G15" s="97">
        <f t="shared" si="7"/>
        <v>2800000</v>
      </c>
      <c r="H15" s="96">
        <f t="shared" si="7"/>
        <v>259000</v>
      </c>
      <c r="I15" s="97">
        <f t="shared" si="7"/>
        <v>182600</v>
      </c>
      <c r="J15" s="96">
        <f t="shared" si="7"/>
        <v>742000</v>
      </c>
      <c r="K15" s="97">
        <f t="shared" si="7"/>
        <v>0</v>
      </c>
      <c r="L15" s="96">
        <f t="shared" si="7"/>
        <v>1712000</v>
      </c>
      <c r="M15" s="97">
        <f t="shared" si="7"/>
        <v>373600</v>
      </c>
      <c r="N15" s="96">
        <f t="shared" si="7"/>
        <v>87000</v>
      </c>
      <c r="O15" s="97">
        <f t="shared" si="7"/>
        <v>84000</v>
      </c>
      <c r="P15" s="96">
        <f t="shared" si="1"/>
        <v>2800000</v>
      </c>
      <c r="Q15" s="97">
        <f t="shared" si="2"/>
        <v>640200</v>
      </c>
      <c r="R15" s="52">
        <f t="shared" si="3"/>
        <v>-94.918224299065429</v>
      </c>
      <c r="S15" s="53">
        <f t="shared" si="4"/>
        <v>-77.516059957173439</v>
      </c>
      <c r="T15" s="52">
        <f>IF((SUM($E9:$E13))=0,0,(P15/(SUM($E9:$E13))*100))</f>
        <v>100</v>
      </c>
      <c r="U15" s="54">
        <f>IF((SUM($E9:$E13))=0,0,(Q15/(SUM($E9:$E13))*100))</f>
        <v>22.864285714285714</v>
      </c>
      <c r="V15" s="96">
        <f>SUM(V9:V14)</f>
        <v>0</v>
      </c>
      <c r="W15" s="97">
        <f>SUM(W9:W14)</f>
        <v>0</v>
      </c>
    </row>
    <row r="16" spans="1:23" ht="12.95" customHeight="1" x14ac:dyDescent="0.2">
      <c r="A16" s="40" t="s">
        <v>42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43</v>
      </c>
      <c r="B17" s="92">
        <v>0</v>
      </c>
      <c r="C17" s="92">
        <v>0</v>
      </c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IF(($L17      =0),0,((($N17      -$L17      )/$L17      )*100))</f>
        <v>0</v>
      </c>
      <c r="S17" s="49">
        <f t="shared" ref="S17:S24" si="12">IF(($M17      =0),0,((($O17      -$M17      )/$M17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>
        <v>0</v>
      </c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41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>
        <f>SUM(W17:W23)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IF(($L26      =0),0,((($N26      -$L26      )/$L26      )*100))</f>
        <v>0</v>
      </c>
      <c r="S26" s="49">
        <f>IF(($M26      =0),0,((($O26      -$M26      )/$M26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IF(($L27      =0),0,((($N27      -$L27      )/$L27      )*100))</f>
        <v>0</v>
      </c>
      <c r="S27" s="49">
        <f>IF(($M27      =0),0,((($O27      -$M27      )/$M27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IF(($L28      =0),0,((($N28      -$L28      )/$L28      )*100))</f>
        <v>0</v>
      </c>
      <c r="S28" s="49">
        <f>IF(($M28      =0),0,((($O28      -$M28      )/$M28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IF(($L29      =0),0,((($N29      -$L29      )/$L29      )*100))</f>
        <v>0</v>
      </c>
      <c r="S29" s="49">
        <f>IF(($M29      =0),0,((($O29      -$M29      )/$M29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41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IF(($L30      =0),0,((($N30      -$L30      )/$L30      )*100))</f>
        <v>0</v>
      </c>
      <c r="S30" s="53">
        <f>IF(($M30      =0),0,((($O30      -$M30      )/$M30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1485000</v>
      </c>
      <c r="C32" s="92">
        <v>0</v>
      </c>
      <c r="D32" s="92"/>
      <c r="E32" s="92">
        <f>$B32      +$C32      +$D32</f>
        <v>1485000</v>
      </c>
      <c r="F32" s="93">
        <v>1485000</v>
      </c>
      <c r="G32" s="94">
        <v>1485000</v>
      </c>
      <c r="H32" s="93">
        <v>227000</v>
      </c>
      <c r="I32" s="94">
        <v>-372000</v>
      </c>
      <c r="J32" s="93">
        <v>371000</v>
      </c>
      <c r="K32" s="94"/>
      <c r="L32" s="93">
        <v>120000</v>
      </c>
      <c r="M32" s="94">
        <v>156810</v>
      </c>
      <c r="N32" s="93">
        <v>399000</v>
      </c>
      <c r="O32" s="94">
        <v>289190</v>
      </c>
      <c r="P32" s="93">
        <f>$H32      +$J32      +$L32      +$N32</f>
        <v>1117000</v>
      </c>
      <c r="Q32" s="94">
        <f>$I32      +$K32      +$M32      +$O32</f>
        <v>74000</v>
      </c>
      <c r="R32" s="48">
        <f>IF(($L32      =0),0,((($N32      -$L32      )/$L32      )*100))</f>
        <v>232.50000000000003</v>
      </c>
      <c r="S32" s="49">
        <f>IF(($M32      =0),0,((($O32      -$M32      )/$M32      )*100))</f>
        <v>84.420636439002621</v>
      </c>
      <c r="T32" s="48">
        <f>IF(($E32      =0),0,(($P32      /$E32      )*100))</f>
        <v>75.218855218855225</v>
      </c>
      <c r="U32" s="50">
        <f>IF(($E32      =0),0,(($Q32      /$E32      )*100))</f>
        <v>4.9831649831649827</v>
      </c>
      <c r="V32" s="93">
        <v>0</v>
      </c>
      <c r="W32" s="94">
        <v>0</v>
      </c>
    </row>
    <row r="33" spans="1:23" ht="12.95" customHeight="1" x14ac:dyDescent="0.2">
      <c r="A33" s="51" t="s">
        <v>41</v>
      </c>
      <c r="B33" s="95">
        <f>B32</f>
        <v>1485000</v>
      </c>
      <c r="C33" s="95">
        <f>C32</f>
        <v>0</v>
      </c>
      <c r="D33" s="95"/>
      <c r="E33" s="95">
        <f>$B33      +$C33      +$D33</f>
        <v>1485000</v>
      </c>
      <c r="F33" s="96">
        <f t="shared" ref="F33:O33" si="17">F32</f>
        <v>1485000</v>
      </c>
      <c r="G33" s="97">
        <f t="shared" si="17"/>
        <v>1485000</v>
      </c>
      <c r="H33" s="96">
        <f t="shared" si="17"/>
        <v>227000</v>
      </c>
      <c r="I33" s="97">
        <f t="shared" si="17"/>
        <v>-372000</v>
      </c>
      <c r="J33" s="96">
        <f t="shared" si="17"/>
        <v>371000</v>
      </c>
      <c r="K33" s="97">
        <f t="shared" si="17"/>
        <v>0</v>
      </c>
      <c r="L33" s="96">
        <f t="shared" si="17"/>
        <v>120000</v>
      </c>
      <c r="M33" s="97">
        <f t="shared" si="17"/>
        <v>156810</v>
      </c>
      <c r="N33" s="96">
        <f t="shared" si="17"/>
        <v>399000</v>
      </c>
      <c r="O33" s="97">
        <f t="shared" si="17"/>
        <v>289190</v>
      </c>
      <c r="P33" s="96">
        <f>$H33      +$J33      +$L33      +$N33</f>
        <v>1117000</v>
      </c>
      <c r="Q33" s="97">
        <f>$I33      +$K33      +$M33      +$O33</f>
        <v>74000</v>
      </c>
      <c r="R33" s="52">
        <f>IF(($L33      =0),0,((($N33      -$L33      )/$L33      )*100))</f>
        <v>232.50000000000003</v>
      </c>
      <c r="S33" s="53">
        <f>IF(($M33      =0),0,((($O33      -$M33      )/$M33      )*100))</f>
        <v>84.420636439002621</v>
      </c>
      <c r="T33" s="52">
        <f>IF($E33   =0,0,($P33   /$E33   )*100)</f>
        <v>75.218855218855225</v>
      </c>
      <c r="U33" s="54">
        <f>IF($E33   =0,0,($Q33   /$E33   )*100)</f>
        <v>4.9831649831649827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31797000</v>
      </c>
      <c r="C35" s="92">
        <v>4500000</v>
      </c>
      <c r="D35" s="92"/>
      <c r="E35" s="92">
        <f t="shared" ref="E35:E40" si="18">$B35      +$C35      +$D35</f>
        <v>36297000</v>
      </c>
      <c r="F35" s="93">
        <v>36297000</v>
      </c>
      <c r="G35" s="94">
        <v>36297000</v>
      </c>
      <c r="H35" s="93">
        <v>8521000</v>
      </c>
      <c r="I35" s="94">
        <v>10740987</v>
      </c>
      <c r="J35" s="93">
        <v>14932000</v>
      </c>
      <c r="K35" s="94"/>
      <c r="L35" s="93">
        <v>7231000</v>
      </c>
      <c r="M35" s="94">
        <v>15382692</v>
      </c>
      <c r="N35" s="93">
        <v>5613000</v>
      </c>
      <c r="O35" s="94">
        <v>8636847</v>
      </c>
      <c r="P35" s="93">
        <f t="shared" ref="P35:P40" si="19">$H35      +$J35      +$L35      +$N35</f>
        <v>36297000</v>
      </c>
      <c r="Q35" s="94">
        <f t="shared" ref="Q35:Q40" si="20">$I35      +$K35      +$M35      +$O35</f>
        <v>34760526</v>
      </c>
      <c r="R35" s="48">
        <f t="shared" ref="R35:R40" si="21">IF(($L35      =0),0,((($N35      -$L35      )/$L35      )*100))</f>
        <v>-22.375881620799337</v>
      </c>
      <c r="S35" s="49">
        <f t="shared" ref="S35:S40" si="22">IF(($M35      =0),0,((($O35      -$M35      )/$M35      )*100))</f>
        <v>-43.853475061452187</v>
      </c>
      <c r="T35" s="48">
        <f t="shared" ref="T35:T39" si="23">IF(($E35      =0),0,(($P35      /$E35      )*100))</f>
        <v>100</v>
      </c>
      <c r="U35" s="50">
        <f t="shared" ref="U35:U39" si="24">IF(($E35      =0),0,(($Q35      /$E35      )*100))</f>
        <v>95.766939416480696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1728000</v>
      </c>
      <c r="C36" s="92">
        <v>0</v>
      </c>
      <c r="D36" s="92"/>
      <c r="E36" s="92">
        <f t="shared" si="18"/>
        <v>1728000</v>
      </c>
      <c r="F36" s="93">
        <v>1728000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3000000</v>
      </c>
      <c r="C38" s="92">
        <v>0</v>
      </c>
      <c r="D38" s="92"/>
      <c r="E38" s="92">
        <f t="shared" si="18"/>
        <v>3000000</v>
      </c>
      <c r="F38" s="93">
        <v>3000000</v>
      </c>
      <c r="G38" s="94">
        <v>3000000</v>
      </c>
      <c r="H38" s="93"/>
      <c r="I38" s="94"/>
      <c r="J38" s="93">
        <v>1719000</v>
      </c>
      <c r="K38" s="94">
        <v>1686188</v>
      </c>
      <c r="L38" s="93"/>
      <c r="M38" s="94"/>
      <c r="N38" s="93"/>
      <c r="O38" s="94">
        <v>1307513</v>
      </c>
      <c r="P38" s="93">
        <f t="shared" si="19"/>
        <v>1719000</v>
      </c>
      <c r="Q38" s="94">
        <f t="shared" si="20"/>
        <v>2993701</v>
      </c>
      <c r="R38" s="48">
        <f t="shared" si="21"/>
        <v>0</v>
      </c>
      <c r="S38" s="49">
        <f t="shared" si="22"/>
        <v>0</v>
      </c>
      <c r="T38" s="48">
        <f t="shared" si="23"/>
        <v>57.3</v>
      </c>
      <c r="U38" s="50">
        <f t="shared" si="24"/>
        <v>99.790033333333326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41</v>
      </c>
      <c r="B40" s="95">
        <f>SUM(B35:B39)</f>
        <v>36525000</v>
      </c>
      <c r="C40" s="95">
        <f>SUM(C35:C39)</f>
        <v>4500000</v>
      </c>
      <c r="D40" s="95"/>
      <c r="E40" s="95">
        <f t="shared" si="18"/>
        <v>41025000</v>
      </c>
      <c r="F40" s="96">
        <f t="shared" ref="F40:O40" si="25">SUM(F35:F39)</f>
        <v>41025000</v>
      </c>
      <c r="G40" s="97">
        <f t="shared" si="25"/>
        <v>39297000</v>
      </c>
      <c r="H40" s="96">
        <f t="shared" si="25"/>
        <v>8521000</v>
      </c>
      <c r="I40" s="97">
        <f t="shared" si="25"/>
        <v>10740987</v>
      </c>
      <c r="J40" s="96">
        <f t="shared" si="25"/>
        <v>16651000</v>
      </c>
      <c r="K40" s="97">
        <f t="shared" si="25"/>
        <v>1686188</v>
      </c>
      <c r="L40" s="96">
        <f t="shared" si="25"/>
        <v>7231000</v>
      </c>
      <c r="M40" s="97">
        <f t="shared" si="25"/>
        <v>15382692</v>
      </c>
      <c r="N40" s="96">
        <f t="shared" si="25"/>
        <v>5613000</v>
      </c>
      <c r="O40" s="97">
        <f t="shared" si="25"/>
        <v>9944360</v>
      </c>
      <c r="P40" s="96">
        <f t="shared" si="19"/>
        <v>38016000</v>
      </c>
      <c r="Q40" s="97">
        <f t="shared" si="20"/>
        <v>37754227</v>
      </c>
      <c r="R40" s="52">
        <f t="shared" si="21"/>
        <v>-22.375881620799337</v>
      </c>
      <c r="S40" s="53">
        <f t="shared" si="22"/>
        <v>-35.353577904309596</v>
      </c>
      <c r="T40" s="52">
        <f>IF((+$E35+$E38) =0,0,(P40   /(+$E35+$E38) )*100)</f>
        <v>96.740209176272998</v>
      </c>
      <c r="U40" s="54">
        <f>IF((+$E35+$E38) =0,0,(Q40   /(+$E35+$E38) )*100)</f>
        <v>96.074069267374099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IF(($L42      =0),0,((($N42      -$L42      )/$L42      )*100))</f>
        <v>0</v>
      </c>
      <c r="S42" s="49">
        <f t="shared" ref="S42:S53" si="30">IF(($M42      =0),0,((($O42      -$M42      )/$M42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102000000</v>
      </c>
      <c r="C44" s="92">
        <v>0</v>
      </c>
      <c r="D44" s="92"/>
      <c r="E44" s="92">
        <f t="shared" si="26"/>
        <v>102000000</v>
      </c>
      <c r="F44" s="93">
        <v>102000000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0</v>
      </c>
      <c r="C51" s="92">
        <v>0</v>
      </c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41</v>
      </c>
      <c r="B53" s="95">
        <f>SUM(B42:B52)</f>
        <v>102000000</v>
      </c>
      <c r="C53" s="95">
        <f>SUM(C42:C52)</f>
        <v>0</v>
      </c>
      <c r="D53" s="95"/>
      <c r="E53" s="95">
        <f t="shared" si="26"/>
        <v>102000000</v>
      </c>
      <c r="F53" s="96">
        <f t="shared" ref="F53:O53" si="33">SUM(F42:F52)</f>
        <v>102000000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IF(($L55      =0),0,((($N55      -$L55      )/$L55      )*100))</f>
        <v>0</v>
      </c>
      <c r="S55" s="49">
        <f>IF(($M55      =0),0,((($O55      -$M55      )/$M55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IF(($L56      =0),0,((($N56      -$L56      )/$L56      )*100))</f>
        <v>0</v>
      </c>
      <c r="S56" s="49">
        <f>IF(($M56      =0),0,((($O56      -$M56      )/$M56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IF(($L57      =0),0,((($N57      -$L57      )/$L57      )*100))</f>
        <v>0</v>
      </c>
      <c r="S57" s="49">
        <f>IF(($M57      =0),0,((($O57      -$M57      )/$M57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IF(($L58      =0),0,((($N58      -$L58      )/$L58      )*100))</f>
        <v>0</v>
      </c>
      <c r="S58" s="49">
        <f>IF(($M58      =0),0,((($O58      -$M58      )/$M58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41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IF(($L59      =0),0,((($N59      -$L59      )/$L59      )*100))</f>
        <v>0</v>
      </c>
      <c r="S59" s="58">
        <f>IF(($M59      =0),0,((($O59      -$M59      )/$M59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IF(($L61      =0),0,((($N61      -$L61      )/$L61      )*100))</f>
        <v>0</v>
      </c>
      <c r="S61" s="49">
        <f t="shared" ref="S61:S67" si="39">IF(($M61      =0),0,((($O61      -$M61      )/$M61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41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142810000</v>
      </c>
      <c r="C67" s="104">
        <f>SUM(C9:C14,C17:C23,C26:C29,C32,C35:C39,C42:C52,C55:C58,C61:C65)</f>
        <v>4500000</v>
      </c>
      <c r="D67" s="104"/>
      <c r="E67" s="104">
        <f t="shared" si="35"/>
        <v>147310000</v>
      </c>
      <c r="F67" s="105">
        <f t="shared" ref="F67:O67" si="43">SUM(F9:F14,F17:F23,F26:F29,F32,F35:F39,F42:F52,F55:F58,F61:F65)</f>
        <v>147310000</v>
      </c>
      <c r="G67" s="106">
        <f t="shared" si="43"/>
        <v>43582000</v>
      </c>
      <c r="H67" s="105">
        <f t="shared" si="43"/>
        <v>9007000</v>
      </c>
      <c r="I67" s="106">
        <f t="shared" si="43"/>
        <v>10551587</v>
      </c>
      <c r="J67" s="105">
        <f t="shared" si="43"/>
        <v>17764000</v>
      </c>
      <c r="K67" s="106">
        <f t="shared" si="43"/>
        <v>1686188</v>
      </c>
      <c r="L67" s="105">
        <f t="shared" si="43"/>
        <v>9063000</v>
      </c>
      <c r="M67" s="106">
        <f t="shared" si="43"/>
        <v>15913102</v>
      </c>
      <c r="N67" s="105">
        <f t="shared" si="43"/>
        <v>6099000</v>
      </c>
      <c r="O67" s="106">
        <f t="shared" si="43"/>
        <v>10317550</v>
      </c>
      <c r="P67" s="105">
        <f t="shared" si="36"/>
        <v>41933000</v>
      </c>
      <c r="Q67" s="106">
        <f t="shared" si="37"/>
        <v>38468427</v>
      </c>
      <c r="R67" s="61">
        <f t="shared" si="38"/>
        <v>-32.704402515723267</v>
      </c>
      <c r="S67" s="62">
        <f t="shared" si="39"/>
        <v>-35.163175602091911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96.216327841769527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88.266777568721039</v>
      </c>
      <c r="V67" s="105">
        <f>SUM(V9:V14,V17:V23,V26:V29,V32,V35:V39,V42:V52,V55:V58,V61:V65)</f>
        <v>0</v>
      </c>
      <c r="W67" s="106">
        <f>SUM(W9:W14,W17:W23,W26:W29,W32,W35:W39,W42:W52,W55:W58,W61:W65)</f>
        <v>0</v>
      </c>
    </row>
    <row r="68" spans="1:23" ht="12.95" customHeight="1" x14ac:dyDescent="0.2">
      <c r="A68" s="40" t="s">
        <v>42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19664000</v>
      </c>
      <c r="C69" s="92">
        <v>7753000</v>
      </c>
      <c r="D69" s="92"/>
      <c r="E69" s="92">
        <f>$B69      +$C69      +$D69</f>
        <v>27417000</v>
      </c>
      <c r="F69" s="93">
        <v>27417000</v>
      </c>
      <c r="G69" s="94">
        <v>27417000</v>
      </c>
      <c r="H69" s="93">
        <v>8196000</v>
      </c>
      <c r="I69" s="94">
        <v>2286388</v>
      </c>
      <c r="J69" s="93">
        <v>8071000</v>
      </c>
      <c r="K69" s="94"/>
      <c r="L69" s="93">
        <v>1468000</v>
      </c>
      <c r="M69" s="94">
        <v>10902738</v>
      </c>
      <c r="N69" s="93">
        <v>5127000</v>
      </c>
      <c r="O69" s="94">
        <v>6842925</v>
      </c>
      <c r="P69" s="93">
        <f>$H69      +$J69      +$L69      +$N69</f>
        <v>22862000</v>
      </c>
      <c r="Q69" s="94">
        <f>$I69      +$K69      +$M69      +$O69</f>
        <v>20032051</v>
      </c>
      <c r="R69" s="48">
        <f>IF(($L69      =0),0,((($N69      -$L69      )/$L69      )*100))</f>
        <v>249.25068119891009</v>
      </c>
      <c r="S69" s="49">
        <f>IF(($M69      =0),0,((($O69      -$M69      )/$M69      )*100))</f>
        <v>-37.236637255705865</v>
      </c>
      <c r="T69" s="48">
        <f>IF(($E69      =0),0,(($P69      /$E69      )*100))</f>
        <v>83.386220228325499</v>
      </c>
      <c r="U69" s="50">
        <f>IF(($E69      =0),0,(($Q69      /$E69      )*100))</f>
        <v>73.064343290659082</v>
      </c>
      <c r="V69" s="93">
        <v>0</v>
      </c>
      <c r="W69" s="94">
        <v>0</v>
      </c>
    </row>
    <row r="70" spans="1:23" ht="12.95" customHeight="1" x14ac:dyDescent="0.2">
      <c r="A70" s="56" t="s">
        <v>41</v>
      </c>
      <c r="B70" s="101">
        <f>B69</f>
        <v>19664000</v>
      </c>
      <c r="C70" s="101">
        <f>C69</f>
        <v>7753000</v>
      </c>
      <c r="D70" s="101"/>
      <c r="E70" s="101">
        <f>$B70      +$C70      +$D70</f>
        <v>27417000</v>
      </c>
      <c r="F70" s="102">
        <f t="shared" ref="F70:O70" si="44">F69</f>
        <v>27417000</v>
      </c>
      <c r="G70" s="103">
        <f t="shared" si="44"/>
        <v>27417000</v>
      </c>
      <c r="H70" s="102">
        <f t="shared" si="44"/>
        <v>8196000</v>
      </c>
      <c r="I70" s="103">
        <f t="shared" si="44"/>
        <v>2286388</v>
      </c>
      <c r="J70" s="102">
        <f t="shared" si="44"/>
        <v>8071000</v>
      </c>
      <c r="K70" s="103">
        <f t="shared" si="44"/>
        <v>0</v>
      </c>
      <c r="L70" s="102">
        <f t="shared" si="44"/>
        <v>1468000</v>
      </c>
      <c r="M70" s="103">
        <f t="shared" si="44"/>
        <v>10902738</v>
      </c>
      <c r="N70" s="102">
        <f t="shared" si="44"/>
        <v>5127000</v>
      </c>
      <c r="O70" s="103">
        <f t="shared" si="44"/>
        <v>6842925</v>
      </c>
      <c r="P70" s="102">
        <f>$H70      +$J70      +$L70      +$N70</f>
        <v>22862000</v>
      </c>
      <c r="Q70" s="103">
        <f>$I70      +$K70      +$M70      +$O70</f>
        <v>20032051</v>
      </c>
      <c r="R70" s="57">
        <f>IF(($L70      =0),0,((($N70      -$L70      )/$L70      )*100))</f>
        <v>249.25068119891009</v>
      </c>
      <c r="S70" s="58">
        <f>IF(($M70      =0),0,((($O70      -$M70      )/$M70      )*100))</f>
        <v>-37.236637255705865</v>
      </c>
      <c r="T70" s="57">
        <f>IF($E70   =0,0,($P70   /$E70   )*100)</f>
        <v>83.386220228325499</v>
      </c>
      <c r="U70" s="59">
        <f>IF($E70   =0,0,($Q70   /$E70 )*100)</f>
        <v>73.064343290659082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19664000</v>
      </c>
      <c r="C71" s="104">
        <f>C69</f>
        <v>7753000</v>
      </c>
      <c r="D71" s="104"/>
      <c r="E71" s="104">
        <f>$B71      +$C71      +$D71</f>
        <v>27417000</v>
      </c>
      <c r="F71" s="105">
        <f t="shared" ref="F71:O71" si="45">F69</f>
        <v>27417000</v>
      </c>
      <c r="G71" s="106">
        <f t="shared" si="45"/>
        <v>27417000</v>
      </c>
      <c r="H71" s="105">
        <f t="shared" si="45"/>
        <v>8196000</v>
      </c>
      <c r="I71" s="106">
        <f t="shared" si="45"/>
        <v>2286388</v>
      </c>
      <c r="J71" s="105">
        <f t="shared" si="45"/>
        <v>8071000</v>
      </c>
      <c r="K71" s="106">
        <f t="shared" si="45"/>
        <v>0</v>
      </c>
      <c r="L71" s="105">
        <f t="shared" si="45"/>
        <v>1468000</v>
      </c>
      <c r="M71" s="106">
        <f t="shared" si="45"/>
        <v>10902738</v>
      </c>
      <c r="N71" s="105">
        <f t="shared" si="45"/>
        <v>5127000</v>
      </c>
      <c r="O71" s="106">
        <f t="shared" si="45"/>
        <v>6842925</v>
      </c>
      <c r="P71" s="105">
        <f>$H71      +$J71      +$L71      +$N71</f>
        <v>22862000</v>
      </c>
      <c r="Q71" s="106">
        <f>$I71      +$K71      +$M71      +$O71</f>
        <v>20032051</v>
      </c>
      <c r="R71" s="61">
        <f>IF(($L71      =0),0,((($N71      -$L71      )/$L71      )*100))</f>
        <v>249.25068119891009</v>
      </c>
      <c r="S71" s="62">
        <f>IF(($M71      =0),0,((($O71      -$M71      )/$M71      )*100))</f>
        <v>-37.236637255705865</v>
      </c>
      <c r="T71" s="61">
        <f>IF($E71   =0,0,($P71   /$E71   )*100)</f>
        <v>83.386220228325499</v>
      </c>
      <c r="U71" s="65">
        <f>IF($E71   =0,0,($Q71   /$E71   )*100)</f>
        <v>73.064343290659082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162474000</v>
      </c>
      <c r="C72" s="104">
        <f>SUM(C9:C14,C17:C23,C26:C29,C32,C35:C39,C42:C52,C55:C58,C61:C65,C69)</f>
        <v>12253000</v>
      </c>
      <c r="D72" s="104"/>
      <c r="E72" s="104">
        <f>$B72      +$C72      +$D72</f>
        <v>174727000</v>
      </c>
      <c r="F72" s="105">
        <f t="shared" ref="F72:O72" si="46">SUM(F9:F14,F17:F23,F26:F29,F32,F35:F39,F42:F52,F55:F58,F61:F65,F69)</f>
        <v>174727000</v>
      </c>
      <c r="G72" s="106">
        <f t="shared" si="46"/>
        <v>70999000</v>
      </c>
      <c r="H72" s="105">
        <f t="shared" si="46"/>
        <v>17203000</v>
      </c>
      <c r="I72" s="106">
        <f t="shared" si="46"/>
        <v>12837975</v>
      </c>
      <c r="J72" s="105">
        <f t="shared" si="46"/>
        <v>25835000</v>
      </c>
      <c r="K72" s="106">
        <f t="shared" si="46"/>
        <v>1686188</v>
      </c>
      <c r="L72" s="105">
        <f t="shared" si="46"/>
        <v>10531000</v>
      </c>
      <c r="M72" s="106">
        <f t="shared" si="46"/>
        <v>26815840</v>
      </c>
      <c r="N72" s="105">
        <f t="shared" si="46"/>
        <v>11226000</v>
      </c>
      <c r="O72" s="106">
        <f t="shared" si="46"/>
        <v>17160475</v>
      </c>
      <c r="P72" s="105">
        <f>$H72      +$J72      +$L72      +$N72</f>
        <v>64795000</v>
      </c>
      <c r="Q72" s="106">
        <f>$I72      +$K72      +$M72      +$O72</f>
        <v>58500478</v>
      </c>
      <c r="R72" s="61">
        <f>IF(($L72      =0),0,((($N72      -$L72      )/$L72      )*100))</f>
        <v>6.5995631943785025</v>
      </c>
      <c r="S72" s="62">
        <f>IF(($M72      =0),0,((($O72      -$M72      )/$M72      )*100))</f>
        <v>-36.006200066826175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91.261848758433217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82.39619994647812</v>
      </c>
      <c r="V72" s="105">
        <f>SUM(V9:V14,V17:V23,V26:V29,V32,V35:V39,V42:V52,V55:V58,V61:V65,V69)</f>
        <v>0</v>
      </c>
      <c r="W72" s="106">
        <f>SUM(W9:W14,W17:W23,W26:W29,W32,W35:W39,W42:W52,W55:W58,W61:W65,W69)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5" t="s">
        <v>10</v>
      </c>
      <c r="Q74" s="136"/>
      <c r="R74" s="137" t="s">
        <v>11</v>
      </c>
      <c r="S74" s="136"/>
      <c r="T74" s="137" t="s">
        <v>12</v>
      </c>
      <c r="U74" s="136"/>
      <c r="V74" s="135"/>
      <c r="W74" s="136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131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132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133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134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135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136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IF(($L86      =0),0,((($N86      -$L86      )/$L86      )*100))</f>
        <v>0</v>
      </c>
      <c r="S86" s="90">
        <f t="shared" ref="S86:S93" si="52">IF(($M86      =0),0,((($O86      -$M86      )/$M86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137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138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139</v>
      </c>
    </row>
    <row r="116" spans="1:23" x14ac:dyDescent="0.2">
      <c r="A116" s="29" t="s">
        <v>140</v>
      </c>
    </row>
    <row r="117" spans="1:23" x14ac:dyDescent="0.2">
      <c r="A117" s="29" t="s">
        <v>141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142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144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djRGuUhmPuBr2tAaVXn8+gfclcsFijbS9fmDappg2j83klpVln0lS0aOlHVNkx6aMyYvEIMrDunjy+qUe5YuuQ==" saltValue="dJIJ2b2QQBLGEkEx1gEwQQ==" spinCount="100000" sheet="1" objects="1" scenarios="1"/>
  <mergeCells count="18">
    <mergeCell ref="P74:Q74"/>
    <mergeCell ref="R74:S74"/>
    <mergeCell ref="T74:U74"/>
    <mergeCell ref="V74:W74"/>
    <mergeCell ref="P6:Q6"/>
    <mergeCell ref="R6:S6"/>
    <mergeCell ref="T6:U6"/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</mergeCells>
  <printOptions horizontalCentered="1"/>
  <pageMargins left="0.5" right="0.25" top="0.5" bottom="0.5" header="0.5" footer="0.5"/>
  <pageSetup paperSize="9" scale="38" orientation="landscape" r:id="rId1"/>
  <rowBreaks count="2" manualBreakCount="2">
    <brk id="73" max="16383" man="1"/>
    <brk id="95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23" width="13.7109375" customWidth="1"/>
    <col min="24" max="24" width="2.7109375" customWidth="1"/>
  </cols>
  <sheetData>
    <row r="1" spans="1:23" x14ac:dyDescent="0.2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32"/>
      <c r="W1" s="32"/>
    </row>
    <row r="2" spans="1:23" ht="18" x14ac:dyDescent="0.25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33"/>
      <c r="W2" s="33"/>
    </row>
    <row r="3" spans="1:23" ht="18" customHeight="1" x14ac:dyDescent="0.25">
      <c r="A3" s="131" t="s">
        <v>2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33"/>
      <c r="W3" s="33"/>
    </row>
    <row r="4" spans="1:23" ht="18" customHeight="1" x14ac:dyDescent="0.25">
      <c r="A4" s="131" t="s">
        <v>3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33"/>
      <c r="W4" s="33"/>
    </row>
    <row r="5" spans="1:23" ht="15" customHeight="1" x14ac:dyDescent="0.25">
      <c r="A5" s="132" t="s">
        <v>120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IF(($L9       =0),0,((($N9       -$L9       )/$L9       )*100))</f>
        <v>0</v>
      </c>
      <c r="S9" s="49">
        <f>IF(($M9       =0),0,((($O9       -$M9       )/$M9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2100000</v>
      </c>
      <c r="C10" s="92">
        <v>0</v>
      </c>
      <c r="D10" s="92"/>
      <c r="E10" s="92">
        <f t="shared" ref="E10:E15" si="0">$B10      +$C10      +$D10</f>
        <v>2100000</v>
      </c>
      <c r="F10" s="93">
        <v>2100000</v>
      </c>
      <c r="G10" s="94">
        <v>2100000</v>
      </c>
      <c r="H10" s="93">
        <v>134000</v>
      </c>
      <c r="I10" s="94">
        <v>134355</v>
      </c>
      <c r="J10" s="93">
        <v>122000</v>
      </c>
      <c r="K10" s="94">
        <v>53186</v>
      </c>
      <c r="L10" s="93">
        <v>613000</v>
      </c>
      <c r="M10" s="94">
        <v>285532</v>
      </c>
      <c r="N10" s="93">
        <v>250000</v>
      </c>
      <c r="O10" s="94">
        <v>601937</v>
      </c>
      <c r="P10" s="93">
        <f t="shared" ref="P10:P15" si="1">$H10      +$J10      +$L10      +$N10</f>
        <v>1119000</v>
      </c>
      <c r="Q10" s="94">
        <f t="shared" ref="Q10:Q15" si="2">$I10      +$K10      +$M10      +$O10</f>
        <v>1075010</v>
      </c>
      <c r="R10" s="48">
        <f t="shared" ref="R10:R15" si="3">IF(($L10      =0),0,((($N10      -$L10      )/$L10      )*100))</f>
        <v>-59.216965742251226</v>
      </c>
      <c r="S10" s="49">
        <f t="shared" ref="S10:S15" si="4">IF(($M10      =0),0,((($O10      -$M10      )/$M10      )*100))</f>
        <v>110.81244834204223</v>
      </c>
      <c r="T10" s="48">
        <f t="shared" ref="T10:T14" si="5">IF(($E10      =0),0,(($P10      /$E10      )*100))</f>
        <v>53.285714285714278</v>
      </c>
      <c r="U10" s="50">
        <f t="shared" ref="U10:U14" si="6">IF(($E10      =0),0,(($Q10      /$E10      )*100))</f>
        <v>51.190952380952382</v>
      </c>
      <c r="V10" s="93">
        <v>380000</v>
      </c>
      <c r="W10" s="94">
        <v>0</v>
      </c>
    </row>
    <row r="11" spans="1:23" ht="12.95" customHeight="1" x14ac:dyDescent="0.2">
      <c r="A11" s="47" t="s">
        <v>37</v>
      </c>
      <c r="B11" s="92">
        <v>24500000</v>
      </c>
      <c r="C11" s="92">
        <v>0</v>
      </c>
      <c r="D11" s="92"/>
      <c r="E11" s="92">
        <f t="shared" si="0"/>
        <v>24500000</v>
      </c>
      <c r="F11" s="93">
        <v>24500000</v>
      </c>
      <c r="G11" s="94">
        <v>24500000</v>
      </c>
      <c r="H11" s="93">
        <v>5988000</v>
      </c>
      <c r="I11" s="94"/>
      <c r="J11" s="93">
        <v>5766000</v>
      </c>
      <c r="K11" s="94"/>
      <c r="L11" s="93">
        <v>6103000</v>
      </c>
      <c r="M11" s="94"/>
      <c r="N11" s="93">
        <v>4956000</v>
      </c>
      <c r="O11" s="94">
        <v>11500000</v>
      </c>
      <c r="P11" s="93">
        <f t="shared" si="1"/>
        <v>22813000</v>
      </c>
      <c r="Q11" s="94">
        <f t="shared" si="2"/>
        <v>11500000</v>
      </c>
      <c r="R11" s="48">
        <f t="shared" si="3"/>
        <v>-18.794035720137636</v>
      </c>
      <c r="S11" s="49">
        <f t="shared" si="4"/>
        <v>0</v>
      </c>
      <c r="T11" s="48">
        <f t="shared" si="5"/>
        <v>93.114285714285714</v>
      </c>
      <c r="U11" s="50">
        <f t="shared" si="6"/>
        <v>46.938775510204081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51" t="s">
        <v>41</v>
      </c>
      <c r="B15" s="95">
        <f>SUM(B9:B14)</f>
        <v>26600000</v>
      </c>
      <c r="C15" s="95">
        <f>SUM(C9:C14)</f>
        <v>0</v>
      </c>
      <c r="D15" s="95"/>
      <c r="E15" s="95">
        <f t="shared" si="0"/>
        <v>26600000</v>
      </c>
      <c r="F15" s="96">
        <f t="shared" ref="F15:O15" si="7">SUM(F9:F14)</f>
        <v>26600000</v>
      </c>
      <c r="G15" s="97">
        <f t="shared" si="7"/>
        <v>26600000</v>
      </c>
      <c r="H15" s="96">
        <f t="shared" si="7"/>
        <v>6122000</v>
      </c>
      <c r="I15" s="97">
        <f t="shared" si="7"/>
        <v>134355</v>
      </c>
      <c r="J15" s="96">
        <f t="shared" si="7"/>
        <v>5888000</v>
      </c>
      <c r="K15" s="97">
        <f t="shared" si="7"/>
        <v>53186</v>
      </c>
      <c r="L15" s="96">
        <f t="shared" si="7"/>
        <v>6716000</v>
      </c>
      <c r="M15" s="97">
        <f t="shared" si="7"/>
        <v>285532</v>
      </c>
      <c r="N15" s="96">
        <f t="shared" si="7"/>
        <v>5206000</v>
      </c>
      <c r="O15" s="97">
        <f t="shared" si="7"/>
        <v>12101937</v>
      </c>
      <c r="P15" s="96">
        <f t="shared" si="1"/>
        <v>23932000</v>
      </c>
      <c r="Q15" s="97">
        <f t="shared" si="2"/>
        <v>12575010</v>
      </c>
      <c r="R15" s="52">
        <f t="shared" si="3"/>
        <v>-22.48362120309708</v>
      </c>
      <c r="S15" s="53">
        <f t="shared" si="4"/>
        <v>4138.382037740078</v>
      </c>
      <c r="T15" s="52">
        <f>IF((SUM($E9:$E13))=0,0,(P15/(SUM($E9:$E13))*100))</f>
        <v>89.969924812030072</v>
      </c>
      <c r="U15" s="54">
        <f>IF((SUM($E9:$E13))=0,0,(Q15/(SUM($E9:$E13))*100))</f>
        <v>47.274473684210527</v>
      </c>
      <c r="V15" s="96">
        <f>SUM(V9:V14)</f>
        <v>380000</v>
      </c>
      <c r="W15" s="97">
        <f>SUM(W9:W14)</f>
        <v>0</v>
      </c>
    </row>
    <row r="16" spans="1:23" ht="12.95" customHeight="1" x14ac:dyDescent="0.2">
      <c r="A16" s="40" t="s">
        <v>42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43</v>
      </c>
      <c r="B17" s="92">
        <v>0</v>
      </c>
      <c r="C17" s="92">
        <v>0</v>
      </c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IF(($L17      =0),0,((($N17      -$L17      )/$L17      )*100))</f>
        <v>0</v>
      </c>
      <c r="S17" s="49">
        <f t="shared" ref="S17:S24" si="12">IF(($M17      =0),0,((($O17      -$M17      )/$M17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>
        <v>0</v>
      </c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41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>
        <f>SUM(W17:W23)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IF(($L26      =0),0,((($N26      -$L26      )/$L26      )*100))</f>
        <v>0</v>
      </c>
      <c r="S26" s="49">
        <f>IF(($M26      =0),0,((($O26      -$M26      )/$M26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IF(($L27      =0),0,((($N27      -$L27      )/$L27      )*100))</f>
        <v>0</v>
      </c>
      <c r="S27" s="49">
        <f>IF(($M27      =0),0,((($O27      -$M27      )/$M27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IF(($L28      =0),0,((($N28      -$L28      )/$L28      )*100))</f>
        <v>0</v>
      </c>
      <c r="S28" s="49">
        <f>IF(($M28      =0),0,((($O28      -$M28      )/$M28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IF(($L29      =0),0,((($N29      -$L29      )/$L29      )*100))</f>
        <v>0</v>
      </c>
      <c r="S29" s="49">
        <f>IF(($M29      =0),0,((($O29      -$M29      )/$M29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41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IF(($L30      =0),0,((($N30      -$L30      )/$L30      )*100))</f>
        <v>0</v>
      </c>
      <c r="S30" s="53">
        <f>IF(($M30      =0),0,((($O30      -$M30      )/$M30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1677000</v>
      </c>
      <c r="C32" s="92">
        <v>0</v>
      </c>
      <c r="D32" s="92"/>
      <c r="E32" s="92">
        <f>$B32      +$C32      +$D32</f>
        <v>1677000</v>
      </c>
      <c r="F32" s="93">
        <v>1677000</v>
      </c>
      <c r="G32" s="94">
        <v>1677000</v>
      </c>
      <c r="H32" s="93">
        <v>1677000</v>
      </c>
      <c r="I32" s="94">
        <v>1677000</v>
      </c>
      <c r="J32" s="93"/>
      <c r="K32" s="94"/>
      <c r="L32" s="93"/>
      <c r="M32" s="94"/>
      <c r="N32" s="93"/>
      <c r="O32" s="94"/>
      <c r="P32" s="93">
        <f>$H32      +$J32      +$L32      +$N32</f>
        <v>1677000</v>
      </c>
      <c r="Q32" s="94">
        <f>$I32      +$K32      +$M32      +$O32</f>
        <v>1677000</v>
      </c>
      <c r="R32" s="48">
        <f>IF(($L32      =0),0,((($N32      -$L32      )/$L32      )*100))</f>
        <v>0</v>
      </c>
      <c r="S32" s="49">
        <f>IF(($M32      =0),0,((($O32      -$M32      )/$M32      )*100))</f>
        <v>0</v>
      </c>
      <c r="T32" s="48">
        <f>IF(($E32      =0),0,(($P32      /$E32      )*100))</f>
        <v>100</v>
      </c>
      <c r="U32" s="50">
        <f>IF(($E32      =0),0,(($Q32      /$E32      )*100))</f>
        <v>100</v>
      </c>
      <c r="V32" s="93">
        <v>0</v>
      </c>
      <c r="W32" s="94">
        <v>0</v>
      </c>
    </row>
    <row r="33" spans="1:23" ht="12.95" customHeight="1" x14ac:dyDescent="0.2">
      <c r="A33" s="51" t="s">
        <v>41</v>
      </c>
      <c r="B33" s="95">
        <f>B32</f>
        <v>1677000</v>
      </c>
      <c r="C33" s="95">
        <f>C32</f>
        <v>0</v>
      </c>
      <c r="D33" s="95"/>
      <c r="E33" s="95">
        <f>$B33      +$C33      +$D33</f>
        <v>1677000</v>
      </c>
      <c r="F33" s="96">
        <f t="shared" ref="F33:O33" si="17">F32</f>
        <v>1677000</v>
      </c>
      <c r="G33" s="97">
        <f t="shared" si="17"/>
        <v>1677000</v>
      </c>
      <c r="H33" s="96">
        <f t="shared" si="17"/>
        <v>1677000</v>
      </c>
      <c r="I33" s="97">
        <f t="shared" si="17"/>
        <v>1677000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1677000</v>
      </c>
      <c r="Q33" s="97">
        <f>$I33      +$K33      +$M33      +$O33</f>
        <v>1677000</v>
      </c>
      <c r="R33" s="52">
        <f>IF(($L33      =0),0,((($N33      -$L33      )/$L33      )*100))</f>
        <v>0</v>
      </c>
      <c r="S33" s="53">
        <f>IF(($M33      =0),0,((($O33      -$M33      )/$M33      )*100))</f>
        <v>0</v>
      </c>
      <c r="T33" s="52">
        <f>IF($E33   =0,0,($P33   /$E33   )*100)</f>
        <v>100</v>
      </c>
      <c r="U33" s="54">
        <f>IF($E33   =0,0,($Q33   /$E33   )*100)</f>
        <v>100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7650000</v>
      </c>
      <c r="C35" s="92">
        <v>10093000</v>
      </c>
      <c r="D35" s="92"/>
      <c r="E35" s="92">
        <f t="shared" ref="E35:E40" si="18">$B35      +$C35      +$D35</f>
        <v>17743000</v>
      </c>
      <c r="F35" s="93">
        <v>17743000</v>
      </c>
      <c r="G35" s="94">
        <v>17743000</v>
      </c>
      <c r="H35" s="93">
        <v>25000</v>
      </c>
      <c r="I35" s="94"/>
      <c r="J35" s="93">
        <v>1672000</v>
      </c>
      <c r="K35" s="94">
        <v>10904590</v>
      </c>
      <c r="L35" s="93">
        <v>288000</v>
      </c>
      <c r="M35" s="94"/>
      <c r="N35" s="93">
        <v>3199000</v>
      </c>
      <c r="O35" s="94">
        <v>9408372</v>
      </c>
      <c r="P35" s="93">
        <f t="shared" ref="P35:P40" si="19">$H35      +$J35      +$L35      +$N35</f>
        <v>5184000</v>
      </c>
      <c r="Q35" s="94">
        <f t="shared" ref="Q35:Q40" si="20">$I35      +$K35      +$M35      +$O35</f>
        <v>20312962</v>
      </c>
      <c r="R35" s="48">
        <f t="shared" ref="R35:R40" si="21">IF(($L35      =0),0,((($N35      -$L35      )/$L35      )*100))</f>
        <v>1010.7638888888889</v>
      </c>
      <c r="S35" s="49">
        <f t="shared" ref="S35:S40" si="22">IF(($M35      =0),0,((($O35      -$M35      )/$M35      )*100))</f>
        <v>0</v>
      </c>
      <c r="T35" s="48">
        <f t="shared" ref="T35:T39" si="23">IF(($E35      =0),0,(($P35      /$E35      )*100))</f>
        <v>29.217156061545396</v>
      </c>
      <c r="U35" s="50">
        <f t="shared" ref="U35:U39" si="24">IF(($E35      =0),0,(($Q35      /$E35      )*100))</f>
        <v>114.48437130135829</v>
      </c>
      <c r="V35" s="93">
        <v>10931000</v>
      </c>
      <c r="W35" s="94">
        <v>0</v>
      </c>
    </row>
    <row r="36" spans="1:23" ht="12.95" customHeight="1" x14ac:dyDescent="0.2">
      <c r="A36" s="47" t="s">
        <v>60</v>
      </c>
      <c r="B36" s="92">
        <v>2041000</v>
      </c>
      <c r="C36" s="92">
        <v>0</v>
      </c>
      <c r="D36" s="92"/>
      <c r="E36" s="92">
        <f t="shared" si="18"/>
        <v>2041000</v>
      </c>
      <c r="F36" s="93">
        <v>2041000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4200000</v>
      </c>
      <c r="C38" s="92">
        <v>0</v>
      </c>
      <c r="D38" s="92"/>
      <c r="E38" s="92">
        <f t="shared" si="18"/>
        <v>4200000</v>
      </c>
      <c r="F38" s="93">
        <v>4200000</v>
      </c>
      <c r="G38" s="94">
        <v>4200000</v>
      </c>
      <c r="H38" s="93"/>
      <c r="I38" s="94"/>
      <c r="J38" s="93">
        <v>828000</v>
      </c>
      <c r="K38" s="94"/>
      <c r="L38" s="93">
        <v>2427000</v>
      </c>
      <c r="M38" s="94">
        <v>262080</v>
      </c>
      <c r="N38" s="93">
        <v>685000</v>
      </c>
      <c r="O38" s="94"/>
      <c r="P38" s="93">
        <f t="shared" si="19"/>
        <v>3940000</v>
      </c>
      <c r="Q38" s="94">
        <f t="shared" si="20"/>
        <v>262080</v>
      </c>
      <c r="R38" s="48">
        <f t="shared" si="21"/>
        <v>-71.775854964977341</v>
      </c>
      <c r="S38" s="49">
        <f t="shared" si="22"/>
        <v>-100</v>
      </c>
      <c r="T38" s="48">
        <f t="shared" si="23"/>
        <v>93.80952380952381</v>
      </c>
      <c r="U38" s="50">
        <f t="shared" si="24"/>
        <v>6.2399999999999993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41</v>
      </c>
      <c r="B40" s="95">
        <f>SUM(B35:B39)</f>
        <v>13891000</v>
      </c>
      <c r="C40" s="95">
        <f>SUM(C35:C39)</f>
        <v>10093000</v>
      </c>
      <c r="D40" s="95"/>
      <c r="E40" s="95">
        <f t="shared" si="18"/>
        <v>23984000</v>
      </c>
      <c r="F40" s="96">
        <f t="shared" ref="F40:O40" si="25">SUM(F35:F39)</f>
        <v>23984000</v>
      </c>
      <c r="G40" s="97">
        <f t="shared" si="25"/>
        <v>21943000</v>
      </c>
      <c r="H40" s="96">
        <f t="shared" si="25"/>
        <v>25000</v>
      </c>
      <c r="I40" s="97">
        <f t="shared" si="25"/>
        <v>0</v>
      </c>
      <c r="J40" s="96">
        <f t="shared" si="25"/>
        <v>2500000</v>
      </c>
      <c r="K40" s="97">
        <f t="shared" si="25"/>
        <v>10904590</v>
      </c>
      <c r="L40" s="96">
        <f t="shared" si="25"/>
        <v>2715000</v>
      </c>
      <c r="M40" s="97">
        <f t="shared" si="25"/>
        <v>262080</v>
      </c>
      <c r="N40" s="96">
        <f t="shared" si="25"/>
        <v>3884000</v>
      </c>
      <c r="O40" s="97">
        <f t="shared" si="25"/>
        <v>9408372</v>
      </c>
      <c r="P40" s="96">
        <f t="shared" si="19"/>
        <v>9124000</v>
      </c>
      <c r="Q40" s="97">
        <f t="shared" si="20"/>
        <v>20575042</v>
      </c>
      <c r="R40" s="52">
        <f t="shared" si="21"/>
        <v>43.057090239410684</v>
      </c>
      <c r="S40" s="53">
        <f t="shared" si="22"/>
        <v>3489.8855311355314</v>
      </c>
      <c r="T40" s="52">
        <f>IF((+$E35+$E38) =0,0,(P40   /(+$E35+$E38) )*100)</f>
        <v>41.580458460556898</v>
      </c>
      <c r="U40" s="54">
        <f>IF((+$E35+$E38) =0,0,(Q40   /(+$E35+$E38) )*100)</f>
        <v>93.765856993118533</v>
      </c>
      <c r="V40" s="96">
        <f>SUM(V35:V39)</f>
        <v>10931000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IF(($L42      =0),0,((($N42      -$L42      )/$L42      )*100))</f>
        <v>0</v>
      </c>
      <c r="S42" s="49">
        <f t="shared" ref="S42:S53" si="30">IF(($M42      =0),0,((($O42      -$M42      )/$M42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40000000</v>
      </c>
      <c r="C43" s="92">
        <v>-40000000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46596000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16000000</v>
      </c>
      <c r="C51" s="92">
        <v>0</v>
      </c>
      <c r="D51" s="92"/>
      <c r="E51" s="92">
        <f t="shared" si="26"/>
        <v>16000000</v>
      </c>
      <c r="F51" s="93">
        <v>16000000</v>
      </c>
      <c r="G51" s="94">
        <v>16000000</v>
      </c>
      <c r="H51" s="93"/>
      <c r="I51" s="94">
        <v>572749</v>
      </c>
      <c r="J51" s="93"/>
      <c r="K51" s="94">
        <v>783181</v>
      </c>
      <c r="L51" s="93"/>
      <c r="M51" s="94"/>
      <c r="N51" s="93"/>
      <c r="O51" s="94"/>
      <c r="P51" s="93">
        <f t="shared" si="27"/>
        <v>0</v>
      </c>
      <c r="Q51" s="94">
        <f t="shared" si="28"/>
        <v>1355930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8.4745625000000011</v>
      </c>
      <c r="V51" s="93">
        <v>4229000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41</v>
      </c>
      <c r="B53" s="95">
        <f>SUM(B42:B52)</f>
        <v>56000000</v>
      </c>
      <c r="C53" s="95">
        <f>SUM(C42:C52)</f>
        <v>-40000000</v>
      </c>
      <c r="D53" s="95"/>
      <c r="E53" s="95">
        <f t="shared" si="26"/>
        <v>16000000</v>
      </c>
      <c r="F53" s="96">
        <f t="shared" ref="F53:O53" si="33">SUM(F42:F52)</f>
        <v>16000000</v>
      </c>
      <c r="G53" s="97">
        <f t="shared" si="33"/>
        <v>16000000</v>
      </c>
      <c r="H53" s="96">
        <f t="shared" si="33"/>
        <v>0</v>
      </c>
      <c r="I53" s="97">
        <f t="shared" si="33"/>
        <v>572749</v>
      </c>
      <c r="J53" s="96">
        <f t="shared" si="33"/>
        <v>0</v>
      </c>
      <c r="K53" s="97">
        <f t="shared" si="33"/>
        <v>783181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1355930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8.4745625000000011</v>
      </c>
      <c r="V53" s="96">
        <f>SUM(V42:V52)</f>
        <v>50825000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IF(($L55      =0),0,((($N55      -$L55      )/$L55      )*100))</f>
        <v>0</v>
      </c>
      <c r="S55" s="49">
        <f>IF(($M55      =0),0,((($O55      -$M55      )/$M55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IF(($L56      =0),0,((($N56      -$L56      )/$L56      )*100))</f>
        <v>0</v>
      </c>
      <c r="S56" s="49">
        <f>IF(($M56      =0),0,((($O56      -$M56      )/$M56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IF(($L57      =0),0,((($N57      -$L57      )/$L57      )*100))</f>
        <v>0</v>
      </c>
      <c r="S57" s="49">
        <f>IF(($M57      =0),0,((($O57      -$M57      )/$M57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IF(($L58      =0),0,((($N58      -$L58      )/$L58      )*100))</f>
        <v>0</v>
      </c>
      <c r="S58" s="49">
        <f>IF(($M58      =0),0,((($O58      -$M58      )/$M58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41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IF(($L59      =0),0,((($N59      -$L59      )/$L59      )*100))</f>
        <v>0</v>
      </c>
      <c r="S59" s="58">
        <f>IF(($M59      =0),0,((($O59      -$M59      )/$M59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IF(($L61      =0),0,((($N61      -$L61      )/$L61      )*100))</f>
        <v>0</v>
      </c>
      <c r="S61" s="49">
        <f t="shared" ref="S61:S67" si="39">IF(($M61      =0),0,((($O61      -$M61      )/$M61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41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98168000</v>
      </c>
      <c r="C67" s="104">
        <f>SUM(C9:C14,C17:C23,C26:C29,C32,C35:C39,C42:C52,C55:C58,C61:C65)</f>
        <v>-29907000</v>
      </c>
      <c r="D67" s="104"/>
      <c r="E67" s="104">
        <f t="shared" si="35"/>
        <v>68261000</v>
      </c>
      <c r="F67" s="105">
        <f t="shared" ref="F67:O67" si="43">SUM(F9:F14,F17:F23,F26:F29,F32,F35:F39,F42:F52,F55:F58,F61:F65)</f>
        <v>68261000</v>
      </c>
      <c r="G67" s="106">
        <f t="shared" si="43"/>
        <v>66220000</v>
      </c>
      <c r="H67" s="105">
        <f t="shared" si="43"/>
        <v>7824000</v>
      </c>
      <c r="I67" s="106">
        <f t="shared" si="43"/>
        <v>2384104</v>
      </c>
      <c r="J67" s="105">
        <f t="shared" si="43"/>
        <v>8388000</v>
      </c>
      <c r="K67" s="106">
        <f t="shared" si="43"/>
        <v>11740957</v>
      </c>
      <c r="L67" s="105">
        <f t="shared" si="43"/>
        <v>9431000</v>
      </c>
      <c r="M67" s="106">
        <f t="shared" si="43"/>
        <v>547612</v>
      </c>
      <c r="N67" s="105">
        <f t="shared" si="43"/>
        <v>9090000</v>
      </c>
      <c r="O67" s="106">
        <f t="shared" si="43"/>
        <v>21510309</v>
      </c>
      <c r="P67" s="105">
        <f t="shared" si="36"/>
        <v>34733000</v>
      </c>
      <c r="Q67" s="106">
        <f t="shared" si="37"/>
        <v>36182982</v>
      </c>
      <c r="R67" s="61">
        <f t="shared" si="38"/>
        <v>-3.6157353408970416</v>
      </c>
      <c r="S67" s="62">
        <f t="shared" si="39"/>
        <v>3828.0200214750594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52.450921171851405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54.640564784053161</v>
      </c>
      <c r="V67" s="105">
        <f>SUM(V9:V14,V17:V23,V26:V29,V32,V35:V39,V42:V52,V55:V58,V61:V65)</f>
        <v>62136000</v>
      </c>
      <c r="W67" s="106">
        <f>SUM(W9:W14,W17:W23,W26:W29,W32,W35:W39,W42:W52,W55:W58,W61:W65)</f>
        <v>0</v>
      </c>
    </row>
    <row r="68" spans="1:23" ht="12.95" customHeight="1" x14ac:dyDescent="0.2">
      <c r="A68" s="40" t="s">
        <v>42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61043000</v>
      </c>
      <c r="C69" s="92">
        <v>-9517000</v>
      </c>
      <c r="D69" s="92"/>
      <c r="E69" s="92">
        <f>$B69      +$C69      +$D69</f>
        <v>51526000</v>
      </c>
      <c r="F69" s="93">
        <v>29996000</v>
      </c>
      <c r="G69" s="94">
        <v>29996000</v>
      </c>
      <c r="H69" s="93">
        <v>7721000</v>
      </c>
      <c r="I69" s="94">
        <v>7326252</v>
      </c>
      <c r="J69" s="93">
        <v>7179000</v>
      </c>
      <c r="K69" s="94">
        <v>6093572</v>
      </c>
      <c r="L69" s="93">
        <v>5877000</v>
      </c>
      <c r="M69" s="94">
        <v>5305134</v>
      </c>
      <c r="N69" s="93">
        <v>9219000</v>
      </c>
      <c r="O69" s="94">
        <v>13895936</v>
      </c>
      <c r="P69" s="93">
        <f>$H69      +$J69      +$L69      +$N69</f>
        <v>29996000</v>
      </c>
      <c r="Q69" s="94">
        <f>$I69      +$K69      +$M69      +$O69</f>
        <v>32620894</v>
      </c>
      <c r="R69" s="48">
        <f>IF(($L69      =0),0,((($N69      -$L69      )/$L69      )*100))</f>
        <v>56.865747830525784</v>
      </c>
      <c r="S69" s="49">
        <f>IF(($M69      =0),0,((($O69      -$M69      )/$M69      )*100))</f>
        <v>161.93374191867727</v>
      </c>
      <c r="T69" s="48">
        <f>IF(($E69      =0),0,(($P69      /$E69      )*100))</f>
        <v>58.215269960796491</v>
      </c>
      <c r="U69" s="50">
        <f>IF(($E69      =0),0,(($Q69      /$E69      )*100))</f>
        <v>63.30957962970151</v>
      </c>
      <c r="V69" s="93">
        <v>6799000</v>
      </c>
      <c r="W69" s="94">
        <v>0</v>
      </c>
    </row>
    <row r="70" spans="1:23" ht="12.95" customHeight="1" x14ac:dyDescent="0.2">
      <c r="A70" s="56" t="s">
        <v>41</v>
      </c>
      <c r="B70" s="101">
        <f>B69</f>
        <v>61043000</v>
      </c>
      <c r="C70" s="101">
        <f>C69</f>
        <v>-9517000</v>
      </c>
      <c r="D70" s="101"/>
      <c r="E70" s="101">
        <f>$B70      +$C70      +$D70</f>
        <v>51526000</v>
      </c>
      <c r="F70" s="102">
        <f t="shared" ref="F70:O70" si="44">F69</f>
        <v>29996000</v>
      </c>
      <c r="G70" s="103">
        <f t="shared" si="44"/>
        <v>29996000</v>
      </c>
      <c r="H70" s="102">
        <f t="shared" si="44"/>
        <v>7721000</v>
      </c>
      <c r="I70" s="103">
        <f t="shared" si="44"/>
        <v>7326252</v>
      </c>
      <c r="J70" s="102">
        <f t="shared" si="44"/>
        <v>7179000</v>
      </c>
      <c r="K70" s="103">
        <f t="shared" si="44"/>
        <v>6093572</v>
      </c>
      <c r="L70" s="102">
        <f t="shared" si="44"/>
        <v>5877000</v>
      </c>
      <c r="M70" s="103">
        <f t="shared" si="44"/>
        <v>5305134</v>
      </c>
      <c r="N70" s="102">
        <f t="shared" si="44"/>
        <v>9219000</v>
      </c>
      <c r="O70" s="103">
        <f t="shared" si="44"/>
        <v>13895936</v>
      </c>
      <c r="P70" s="102">
        <f>$H70      +$J70      +$L70      +$N70</f>
        <v>29996000</v>
      </c>
      <c r="Q70" s="103">
        <f>$I70      +$K70      +$M70      +$O70</f>
        <v>32620894</v>
      </c>
      <c r="R70" s="57">
        <f>IF(($L70      =0),0,((($N70      -$L70      )/$L70      )*100))</f>
        <v>56.865747830525784</v>
      </c>
      <c r="S70" s="58">
        <f>IF(($M70      =0),0,((($O70      -$M70      )/$M70      )*100))</f>
        <v>161.93374191867727</v>
      </c>
      <c r="T70" s="57">
        <f>IF($E70   =0,0,($P70   /$E70   )*100)</f>
        <v>58.215269960796491</v>
      </c>
      <c r="U70" s="59">
        <f>IF($E70   =0,0,($Q70   /$E70 )*100)</f>
        <v>63.30957962970151</v>
      </c>
      <c r="V70" s="102">
        <f>V69</f>
        <v>6799000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61043000</v>
      </c>
      <c r="C71" s="104">
        <f>C69</f>
        <v>-9517000</v>
      </c>
      <c r="D71" s="104"/>
      <c r="E71" s="104">
        <f>$B71      +$C71      +$D71</f>
        <v>51526000</v>
      </c>
      <c r="F71" s="105">
        <f t="shared" ref="F71:O71" si="45">F69</f>
        <v>29996000</v>
      </c>
      <c r="G71" s="106">
        <f t="shared" si="45"/>
        <v>29996000</v>
      </c>
      <c r="H71" s="105">
        <f t="shared" si="45"/>
        <v>7721000</v>
      </c>
      <c r="I71" s="106">
        <f t="shared" si="45"/>
        <v>7326252</v>
      </c>
      <c r="J71" s="105">
        <f t="shared" si="45"/>
        <v>7179000</v>
      </c>
      <c r="K71" s="106">
        <f t="shared" si="45"/>
        <v>6093572</v>
      </c>
      <c r="L71" s="105">
        <f t="shared" si="45"/>
        <v>5877000</v>
      </c>
      <c r="M71" s="106">
        <f t="shared" si="45"/>
        <v>5305134</v>
      </c>
      <c r="N71" s="105">
        <f t="shared" si="45"/>
        <v>9219000</v>
      </c>
      <c r="O71" s="106">
        <f t="shared" si="45"/>
        <v>13895936</v>
      </c>
      <c r="P71" s="105">
        <f>$H71      +$J71      +$L71      +$N71</f>
        <v>29996000</v>
      </c>
      <c r="Q71" s="106">
        <f>$I71      +$K71      +$M71      +$O71</f>
        <v>32620894</v>
      </c>
      <c r="R71" s="61">
        <f>IF(($L71      =0),0,((($N71      -$L71      )/$L71      )*100))</f>
        <v>56.865747830525784</v>
      </c>
      <c r="S71" s="62">
        <f>IF(($M71      =0),0,((($O71      -$M71      )/$M71      )*100))</f>
        <v>161.93374191867727</v>
      </c>
      <c r="T71" s="61">
        <f>IF($E71   =0,0,($P71   /$E71   )*100)</f>
        <v>58.215269960796491</v>
      </c>
      <c r="U71" s="65">
        <f>IF($E71   =0,0,($Q71   /$E71   )*100)</f>
        <v>63.30957962970151</v>
      </c>
      <c r="V71" s="105">
        <f>V69</f>
        <v>6799000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159211000</v>
      </c>
      <c r="C72" s="104">
        <f>SUM(C9:C14,C17:C23,C26:C29,C32,C35:C39,C42:C52,C55:C58,C61:C65,C69)</f>
        <v>-39424000</v>
      </c>
      <c r="D72" s="104"/>
      <c r="E72" s="104">
        <f>$B72      +$C72      +$D72</f>
        <v>119787000</v>
      </c>
      <c r="F72" s="105">
        <f t="shared" ref="F72:O72" si="46">SUM(F9:F14,F17:F23,F26:F29,F32,F35:F39,F42:F52,F55:F58,F61:F65,F69)</f>
        <v>98257000</v>
      </c>
      <c r="G72" s="106">
        <f t="shared" si="46"/>
        <v>96216000</v>
      </c>
      <c r="H72" s="105">
        <f t="shared" si="46"/>
        <v>15545000</v>
      </c>
      <c r="I72" s="106">
        <f t="shared" si="46"/>
        <v>9710356</v>
      </c>
      <c r="J72" s="105">
        <f t="shared" si="46"/>
        <v>15567000</v>
      </c>
      <c r="K72" s="106">
        <f t="shared" si="46"/>
        <v>17834529</v>
      </c>
      <c r="L72" s="105">
        <f t="shared" si="46"/>
        <v>15308000</v>
      </c>
      <c r="M72" s="106">
        <f t="shared" si="46"/>
        <v>5852746</v>
      </c>
      <c r="N72" s="105">
        <f t="shared" si="46"/>
        <v>18309000</v>
      </c>
      <c r="O72" s="106">
        <f t="shared" si="46"/>
        <v>35406245</v>
      </c>
      <c r="P72" s="105">
        <f>$H72      +$J72      +$L72      +$N72</f>
        <v>64729000</v>
      </c>
      <c r="Q72" s="106">
        <f>$I72      +$K72      +$M72      +$O72</f>
        <v>68803876</v>
      </c>
      <c r="R72" s="61">
        <f>IF(($L72      =0),0,((($N72      -$L72      )/$L72      )*100))</f>
        <v>19.604128560229945</v>
      </c>
      <c r="S72" s="62">
        <f>IF(($M72      =0),0,((($O72      -$M72      )/$M72      )*100))</f>
        <v>504.95099223509783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54.973417356003594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58.434151478606488</v>
      </c>
      <c r="V72" s="105">
        <f>SUM(V9:V14,V17:V23,V26:V29,V32,V35:V39,V42:V52,V55:V58,V61:V65,V69)</f>
        <v>68935000</v>
      </c>
      <c r="W72" s="106">
        <f>SUM(W9:W14,W17:W23,W26:W29,W32,W35:W39,W42:W52,W55:W58,W61:W65,W69)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5" t="s">
        <v>10</v>
      </c>
      <c r="Q74" s="136"/>
      <c r="R74" s="137" t="s">
        <v>11</v>
      </c>
      <c r="S74" s="136"/>
      <c r="T74" s="137" t="s">
        <v>12</v>
      </c>
      <c r="U74" s="136"/>
      <c r="V74" s="135"/>
      <c r="W74" s="136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131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132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133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134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135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136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IF(($L86      =0),0,((($N86      -$L86      )/$L86      )*100))</f>
        <v>0</v>
      </c>
      <c r="S86" s="90">
        <f t="shared" ref="S86:S93" si="52">IF(($M86      =0),0,((($O86      -$M86      )/$M86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137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138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139</v>
      </c>
    </row>
    <row r="116" spans="1:23" x14ac:dyDescent="0.2">
      <c r="A116" s="29" t="s">
        <v>140</v>
      </c>
    </row>
    <row r="117" spans="1:23" x14ac:dyDescent="0.2">
      <c r="A117" s="29" t="s">
        <v>141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142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144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XzHiGf3QeH/45ylbnXlOG3CGnGWDlQTVdlKeWvWGjaGPnS8F2R4XGm3LYmvQd7HQr6h60e3BcXzIi5PlkUPfDg==" saltValue="K2CVgH0n0vqLlSNPTM2HBQ==" spinCount="100000" sheet="1" objects="1" scenarios="1"/>
  <mergeCells count="18">
    <mergeCell ref="P74:Q74"/>
    <mergeCell ref="R74:S74"/>
    <mergeCell ref="T74:U74"/>
    <mergeCell ref="V74:W74"/>
    <mergeCell ref="P6:Q6"/>
    <mergeCell ref="R6:S6"/>
    <mergeCell ref="T6:U6"/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</mergeCells>
  <printOptions horizontalCentered="1"/>
  <pageMargins left="0.5" right="0.25" top="0.5" bottom="0.5" header="0.5" footer="0.5"/>
  <pageSetup paperSize="9" scale="38" orientation="landscape" r:id="rId1"/>
  <rowBreaks count="2" manualBreakCount="2">
    <brk id="73" max="16383" man="1"/>
    <brk id="95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23" width="13.7109375" customWidth="1"/>
    <col min="24" max="24" width="2.7109375" customWidth="1"/>
  </cols>
  <sheetData>
    <row r="1" spans="1:23" x14ac:dyDescent="0.2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32"/>
      <c r="W1" s="32"/>
    </row>
    <row r="2" spans="1:23" ht="18" x14ac:dyDescent="0.25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33"/>
      <c r="W2" s="33"/>
    </row>
    <row r="3" spans="1:23" ht="18" customHeight="1" x14ac:dyDescent="0.25">
      <c r="A3" s="131" t="s">
        <v>2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33"/>
      <c r="W3" s="33"/>
    </row>
    <row r="4" spans="1:23" ht="18" customHeight="1" x14ac:dyDescent="0.25">
      <c r="A4" s="131" t="s">
        <v>3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33"/>
      <c r="W4" s="33"/>
    </row>
    <row r="5" spans="1:23" ht="15" customHeight="1" x14ac:dyDescent="0.25">
      <c r="A5" s="132" t="s">
        <v>121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IF(($L9       =0),0,((($N9       -$L9       )/$L9       )*100))</f>
        <v>0</v>
      </c>
      <c r="S9" s="49">
        <f>IF(($M9       =0),0,((($O9       -$M9       )/$M9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1720000</v>
      </c>
      <c r="C10" s="92">
        <v>0</v>
      </c>
      <c r="D10" s="92"/>
      <c r="E10" s="92">
        <f t="shared" ref="E10:E15" si="0">$B10      +$C10      +$D10</f>
        <v>1720000</v>
      </c>
      <c r="F10" s="93">
        <v>1720000</v>
      </c>
      <c r="G10" s="94">
        <v>1720000</v>
      </c>
      <c r="H10" s="93">
        <v>135000</v>
      </c>
      <c r="I10" s="94"/>
      <c r="J10" s="93">
        <v>524000</v>
      </c>
      <c r="K10" s="94"/>
      <c r="L10" s="93">
        <v>676000</v>
      </c>
      <c r="M10" s="94"/>
      <c r="N10" s="93">
        <v>212000</v>
      </c>
      <c r="O10" s="94">
        <v>1720000</v>
      </c>
      <c r="P10" s="93">
        <f t="shared" ref="P10:P15" si="1">$H10      +$J10      +$L10      +$N10</f>
        <v>1547000</v>
      </c>
      <c r="Q10" s="94">
        <f t="shared" ref="Q10:Q15" si="2">$I10      +$K10      +$M10      +$O10</f>
        <v>1720000</v>
      </c>
      <c r="R10" s="48">
        <f t="shared" ref="R10:R15" si="3">IF(($L10      =0),0,((($N10      -$L10      )/$L10      )*100))</f>
        <v>-68.639053254437869</v>
      </c>
      <c r="S10" s="49">
        <f t="shared" ref="S10:S15" si="4">IF(($M10      =0),0,((($O10      -$M10      )/$M10      )*100))</f>
        <v>0</v>
      </c>
      <c r="T10" s="48">
        <f t="shared" ref="T10:T14" si="5">IF(($E10      =0),0,(($P10      /$E10      )*100))</f>
        <v>89.941860465116278</v>
      </c>
      <c r="U10" s="50">
        <f t="shared" ref="U10:U14" si="6">IF(($E10      =0),0,(($Q10      /$E10      )*100))</f>
        <v>100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51" t="s">
        <v>41</v>
      </c>
      <c r="B15" s="95">
        <f>SUM(B9:B14)</f>
        <v>1720000</v>
      </c>
      <c r="C15" s="95">
        <f>SUM(C9:C14)</f>
        <v>0</v>
      </c>
      <c r="D15" s="95"/>
      <c r="E15" s="95">
        <f t="shared" si="0"/>
        <v>1720000</v>
      </c>
      <c r="F15" s="96">
        <f t="shared" ref="F15:O15" si="7">SUM(F9:F14)</f>
        <v>1720000</v>
      </c>
      <c r="G15" s="97">
        <f t="shared" si="7"/>
        <v>1720000</v>
      </c>
      <c r="H15" s="96">
        <f t="shared" si="7"/>
        <v>135000</v>
      </c>
      <c r="I15" s="97">
        <f t="shared" si="7"/>
        <v>0</v>
      </c>
      <c r="J15" s="96">
        <f t="shared" si="7"/>
        <v>524000</v>
      </c>
      <c r="K15" s="97">
        <f t="shared" si="7"/>
        <v>0</v>
      </c>
      <c r="L15" s="96">
        <f t="shared" si="7"/>
        <v>676000</v>
      </c>
      <c r="M15" s="97">
        <f t="shared" si="7"/>
        <v>0</v>
      </c>
      <c r="N15" s="96">
        <f t="shared" si="7"/>
        <v>212000</v>
      </c>
      <c r="O15" s="97">
        <f t="shared" si="7"/>
        <v>1720000</v>
      </c>
      <c r="P15" s="96">
        <f t="shared" si="1"/>
        <v>1547000</v>
      </c>
      <c r="Q15" s="97">
        <f t="shared" si="2"/>
        <v>1720000</v>
      </c>
      <c r="R15" s="52">
        <f t="shared" si="3"/>
        <v>-68.639053254437869</v>
      </c>
      <c r="S15" s="53">
        <f t="shared" si="4"/>
        <v>0</v>
      </c>
      <c r="T15" s="52">
        <f>IF((SUM($E9:$E13))=0,0,(P15/(SUM($E9:$E13))*100))</f>
        <v>89.941860465116278</v>
      </c>
      <c r="U15" s="54">
        <f>IF((SUM($E9:$E13))=0,0,(Q15/(SUM($E9:$E13))*100))</f>
        <v>100</v>
      </c>
      <c r="V15" s="96">
        <f>SUM(V9:V14)</f>
        <v>0</v>
      </c>
      <c r="W15" s="97">
        <f>SUM(W9:W14)</f>
        <v>0</v>
      </c>
    </row>
    <row r="16" spans="1:23" ht="12.95" customHeight="1" x14ac:dyDescent="0.2">
      <c r="A16" s="40" t="s">
        <v>42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43</v>
      </c>
      <c r="B17" s="92">
        <v>0</v>
      </c>
      <c r="C17" s="92">
        <v>0</v>
      </c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IF(($L17      =0),0,((($N17      -$L17      )/$L17      )*100))</f>
        <v>0</v>
      </c>
      <c r="S17" s="49">
        <f t="shared" ref="S17:S24" si="12">IF(($M17      =0),0,((($O17      -$M17      )/$M17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>
        <v>0</v>
      </c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41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>
        <f>SUM(W17:W23)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IF(($L26      =0),0,((($N26      -$L26      )/$L26      )*100))</f>
        <v>0</v>
      </c>
      <c r="S26" s="49">
        <f>IF(($M26      =0),0,((($O26      -$M26      )/$M26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IF(($L27      =0),0,((($N27      -$L27      )/$L27      )*100))</f>
        <v>0</v>
      </c>
      <c r="S27" s="49">
        <f>IF(($M27      =0),0,((($O27      -$M27      )/$M27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IF(($L28      =0),0,((($N28      -$L28      )/$L28      )*100))</f>
        <v>0</v>
      </c>
      <c r="S28" s="49">
        <f>IF(($M28      =0),0,((($O28      -$M28      )/$M28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IF(($L29      =0),0,((($N29      -$L29      )/$L29      )*100))</f>
        <v>0</v>
      </c>
      <c r="S29" s="49">
        <f>IF(($M29      =0),0,((($O29      -$M29      )/$M29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41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IF(($L30      =0),0,((($N30      -$L30      )/$L30      )*100))</f>
        <v>0</v>
      </c>
      <c r="S30" s="53">
        <f>IF(($M30      =0),0,((($O30      -$M30      )/$M30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3191000</v>
      </c>
      <c r="C32" s="92">
        <v>0</v>
      </c>
      <c r="D32" s="92"/>
      <c r="E32" s="92">
        <f>$B32      +$C32      +$D32</f>
        <v>3191000</v>
      </c>
      <c r="F32" s="93">
        <v>3191000</v>
      </c>
      <c r="G32" s="94">
        <v>3191000</v>
      </c>
      <c r="H32" s="93">
        <v>890000</v>
      </c>
      <c r="I32" s="94"/>
      <c r="J32" s="93">
        <v>1275000</v>
      </c>
      <c r="K32" s="94"/>
      <c r="L32" s="93">
        <v>425000</v>
      </c>
      <c r="M32" s="94"/>
      <c r="N32" s="93"/>
      <c r="O32" s="94"/>
      <c r="P32" s="93">
        <f>$H32      +$J32      +$L32      +$N32</f>
        <v>2590000</v>
      </c>
      <c r="Q32" s="94">
        <f>$I32      +$K32      +$M32      +$O32</f>
        <v>0</v>
      </c>
      <c r="R32" s="48">
        <f>IF(($L32      =0),0,((($N32      -$L32      )/$L32      )*100))</f>
        <v>-100</v>
      </c>
      <c r="S32" s="49">
        <f>IF(($M32      =0),0,((($O32      -$M32      )/$M32      )*100))</f>
        <v>0</v>
      </c>
      <c r="T32" s="48">
        <f>IF(($E32      =0),0,(($P32      /$E32      )*100))</f>
        <v>81.165778752742085</v>
      </c>
      <c r="U32" s="50">
        <f>IF(($E32      =0),0,(($Q32      /$E32      )*100))</f>
        <v>0</v>
      </c>
      <c r="V32" s="93">
        <v>0</v>
      </c>
      <c r="W32" s="94">
        <v>0</v>
      </c>
    </row>
    <row r="33" spans="1:23" ht="12.95" customHeight="1" x14ac:dyDescent="0.2">
      <c r="A33" s="51" t="s">
        <v>41</v>
      </c>
      <c r="B33" s="95">
        <f>B32</f>
        <v>3191000</v>
      </c>
      <c r="C33" s="95">
        <f>C32</f>
        <v>0</v>
      </c>
      <c r="D33" s="95"/>
      <c r="E33" s="95">
        <f>$B33      +$C33      +$D33</f>
        <v>3191000</v>
      </c>
      <c r="F33" s="96">
        <f t="shared" ref="F33:O33" si="17">F32</f>
        <v>3191000</v>
      </c>
      <c r="G33" s="97">
        <f t="shared" si="17"/>
        <v>3191000</v>
      </c>
      <c r="H33" s="96">
        <f t="shared" si="17"/>
        <v>890000</v>
      </c>
      <c r="I33" s="97">
        <f t="shared" si="17"/>
        <v>0</v>
      </c>
      <c r="J33" s="96">
        <f t="shared" si="17"/>
        <v>1275000</v>
      </c>
      <c r="K33" s="97">
        <f t="shared" si="17"/>
        <v>0</v>
      </c>
      <c r="L33" s="96">
        <f t="shared" si="17"/>
        <v>425000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2590000</v>
      </c>
      <c r="Q33" s="97">
        <f>$I33      +$K33      +$M33      +$O33</f>
        <v>0</v>
      </c>
      <c r="R33" s="52">
        <f>IF(($L33      =0),0,((($N33      -$L33      )/$L33      )*100))</f>
        <v>-100</v>
      </c>
      <c r="S33" s="53">
        <f>IF(($M33      =0),0,((($O33      -$M33      )/$M33      )*100))</f>
        <v>0</v>
      </c>
      <c r="T33" s="52">
        <f>IF($E33   =0,0,($P33   /$E33   )*100)</f>
        <v>81.165778752742085</v>
      </c>
      <c r="U33" s="54">
        <f>IF($E33   =0,0,($Q33   /$E33   )*100)</f>
        <v>0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0</v>
      </c>
      <c r="C35" s="92">
        <v>0</v>
      </c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IF(($L35      =0),0,((($N35      -$L35      )/$L35      )*100))</f>
        <v>0</v>
      </c>
      <c r="S35" s="49">
        <f t="shared" ref="S35:S40" si="22">IF(($M35      =0),0,((($O35      -$M35      )/$M35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13201000</v>
      </c>
      <c r="C36" s="92">
        <v>0</v>
      </c>
      <c r="D36" s="92"/>
      <c r="E36" s="92">
        <f t="shared" si="18"/>
        <v>13201000</v>
      </c>
      <c r="F36" s="93">
        <v>13201000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41</v>
      </c>
      <c r="B40" s="95">
        <f>SUM(B35:B39)</f>
        <v>13201000</v>
      </c>
      <c r="C40" s="95">
        <f>SUM(C35:C39)</f>
        <v>0</v>
      </c>
      <c r="D40" s="95"/>
      <c r="E40" s="95">
        <f t="shared" si="18"/>
        <v>13201000</v>
      </c>
      <c r="F40" s="96">
        <f t="shared" ref="F40:O40" si="25">SUM(F35:F39)</f>
        <v>13201000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IF(($L42      =0),0,((($N42      -$L42      )/$L42      )*100))</f>
        <v>0</v>
      </c>
      <c r="S42" s="49">
        <f t="shared" ref="S42:S53" si="30">IF(($M42      =0),0,((($O42      -$M42      )/$M42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0</v>
      </c>
      <c r="C51" s="92">
        <v>0</v>
      </c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30000000</v>
      </c>
      <c r="C52" s="92">
        <v>-5000000</v>
      </c>
      <c r="D52" s="92"/>
      <c r="E52" s="92">
        <f t="shared" si="26"/>
        <v>25000000</v>
      </c>
      <c r="F52" s="93">
        <v>25000000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41</v>
      </c>
      <c r="B53" s="95">
        <f>SUM(B42:B52)</f>
        <v>30000000</v>
      </c>
      <c r="C53" s="95">
        <f>SUM(C42:C52)</f>
        <v>-5000000</v>
      </c>
      <c r="D53" s="95"/>
      <c r="E53" s="95">
        <f t="shared" si="26"/>
        <v>25000000</v>
      </c>
      <c r="F53" s="96">
        <f t="shared" ref="F53:O53" si="33">SUM(F42:F52)</f>
        <v>25000000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IF(($L55      =0),0,((($N55      -$L55      )/$L55      )*100))</f>
        <v>0</v>
      </c>
      <c r="S55" s="49">
        <f>IF(($M55      =0),0,((($O55      -$M55      )/$M55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IF(($L56      =0),0,((($N56      -$L56      )/$L56      )*100))</f>
        <v>0</v>
      </c>
      <c r="S56" s="49">
        <f>IF(($M56      =0),0,((($O56      -$M56      )/$M56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IF(($L57      =0),0,((($N57      -$L57      )/$L57      )*100))</f>
        <v>0</v>
      </c>
      <c r="S57" s="49">
        <f>IF(($M57      =0),0,((($O57      -$M57      )/$M57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IF(($L58      =0),0,((($N58      -$L58      )/$L58      )*100))</f>
        <v>0</v>
      </c>
      <c r="S58" s="49">
        <f>IF(($M58      =0),0,((($O58      -$M58      )/$M58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41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IF(($L59      =0),0,((($N59      -$L59      )/$L59      )*100))</f>
        <v>0</v>
      </c>
      <c r="S59" s="58">
        <f>IF(($M59      =0),0,((($O59      -$M59      )/$M59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IF(($L61      =0),0,((($N61      -$L61      )/$L61      )*100))</f>
        <v>0</v>
      </c>
      <c r="S61" s="49">
        <f t="shared" ref="S61:S67" si="39">IF(($M61      =0),0,((($O61      -$M61      )/$M61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41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48112000</v>
      </c>
      <c r="C67" s="104">
        <f>SUM(C9:C14,C17:C23,C26:C29,C32,C35:C39,C42:C52,C55:C58,C61:C65)</f>
        <v>-5000000</v>
      </c>
      <c r="D67" s="104"/>
      <c r="E67" s="104">
        <f t="shared" si="35"/>
        <v>43112000</v>
      </c>
      <c r="F67" s="105">
        <f t="shared" ref="F67:O67" si="43">SUM(F9:F14,F17:F23,F26:F29,F32,F35:F39,F42:F52,F55:F58,F61:F65)</f>
        <v>43112000</v>
      </c>
      <c r="G67" s="106">
        <f t="shared" si="43"/>
        <v>4911000</v>
      </c>
      <c r="H67" s="105">
        <f t="shared" si="43"/>
        <v>1025000</v>
      </c>
      <c r="I67" s="106">
        <f t="shared" si="43"/>
        <v>0</v>
      </c>
      <c r="J67" s="105">
        <f t="shared" si="43"/>
        <v>1799000</v>
      </c>
      <c r="K67" s="106">
        <f t="shared" si="43"/>
        <v>0</v>
      </c>
      <c r="L67" s="105">
        <f t="shared" si="43"/>
        <v>1101000</v>
      </c>
      <c r="M67" s="106">
        <f t="shared" si="43"/>
        <v>0</v>
      </c>
      <c r="N67" s="105">
        <f t="shared" si="43"/>
        <v>212000</v>
      </c>
      <c r="O67" s="106">
        <f t="shared" si="43"/>
        <v>1720000</v>
      </c>
      <c r="P67" s="105">
        <f t="shared" si="36"/>
        <v>4137000</v>
      </c>
      <c r="Q67" s="106">
        <f t="shared" si="37"/>
        <v>1720000</v>
      </c>
      <c r="R67" s="61">
        <f t="shared" si="38"/>
        <v>-80.744777475022715</v>
      </c>
      <c r="S67" s="62">
        <f t="shared" si="39"/>
        <v>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84.239462431276721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35.023416819385055</v>
      </c>
      <c r="V67" s="105">
        <f>SUM(V9:V14,V17:V23,V26:V29,V32,V35:V39,V42:V52,V55:V58,V61:V65)</f>
        <v>0</v>
      </c>
      <c r="W67" s="106">
        <f>SUM(W9:W14,W17:W23,W26:W29,W32,W35:W39,W42:W52,W55:W58,W61:W65)</f>
        <v>0</v>
      </c>
    </row>
    <row r="68" spans="1:23" ht="12.95" customHeight="1" x14ac:dyDescent="0.2">
      <c r="A68" s="40" t="s">
        <v>42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26134000</v>
      </c>
      <c r="C69" s="92">
        <v>0</v>
      </c>
      <c r="D69" s="92"/>
      <c r="E69" s="92">
        <f>$B69      +$C69      +$D69</f>
        <v>26134000</v>
      </c>
      <c r="F69" s="93">
        <v>26134000</v>
      </c>
      <c r="G69" s="94">
        <v>26134000</v>
      </c>
      <c r="H69" s="93">
        <v>214000</v>
      </c>
      <c r="I69" s="94"/>
      <c r="J69" s="93">
        <v>10662000</v>
      </c>
      <c r="K69" s="94"/>
      <c r="L69" s="93">
        <v>2872000</v>
      </c>
      <c r="M69" s="94"/>
      <c r="N69" s="93">
        <v>12386000</v>
      </c>
      <c r="O69" s="94">
        <v>26134000</v>
      </c>
      <c r="P69" s="93">
        <f>$H69      +$J69      +$L69      +$N69</f>
        <v>26134000</v>
      </c>
      <c r="Q69" s="94">
        <f>$I69      +$K69      +$M69      +$O69</f>
        <v>26134000</v>
      </c>
      <c r="R69" s="48">
        <f>IF(($L69      =0),0,((($N69      -$L69      )/$L69      )*100))</f>
        <v>331.26740947075206</v>
      </c>
      <c r="S69" s="49">
        <f>IF(($M69      =0),0,((($O69      -$M69      )/$M69      )*100))</f>
        <v>0</v>
      </c>
      <c r="T69" s="48">
        <f>IF(($E69      =0),0,(($P69      /$E69      )*100))</f>
        <v>100</v>
      </c>
      <c r="U69" s="50">
        <f>IF(($E69      =0),0,(($Q69      /$E69      )*100))</f>
        <v>100</v>
      </c>
      <c r="V69" s="93">
        <v>0</v>
      </c>
      <c r="W69" s="94">
        <v>0</v>
      </c>
    </row>
    <row r="70" spans="1:23" ht="12.95" customHeight="1" x14ac:dyDescent="0.2">
      <c r="A70" s="56" t="s">
        <v>41</v>
      </c>
      <c r="B70" s="101">
        <f>B69</f>
        <v>26134000</v>
      </c>
      <c r="C70" s="101">
        <f>C69</f>
        <v>0</v>
      </c>
      <c r="D70" s="101"/>
      <c r="E70" s="101">
        <f>$B70      +$C70      +$D70</f>
        <v>26134000</v>
      </c>
      <c r="F70" s="102">
        <f t="shared" ref="F70:O70" si="44">F69</f>
        <v>26134000</v>
      </c>
      <c r="G70" s="103">
        <f t="shared" si="44"/>
        <v>26134000</v>
      </c>
      <c r="H70" s="102">
        <f t="shared" si="44"/>
        <v>214000</v>
      </c>
      <c r="I70" s="103">
        <f t="shared" si="44"/>
        <v>0</v>
      </c>
      <c r="J70" s="102">
        <f t="shared" si="44"/>
        <v>10662000</v>
      </c>
      <c r="K70" s="103">
        <f t="shared" si="44"/>
        <v>0</v>
      </c>
      <c r="L70" s="102">
        <f t="shared" si="44"/>
        <v>2872000</v>
      </c>
      <c r="M70" s="103">
        <f t="shared" si="44"/>
        <v>0</v>
      </c>
      <c r="N70" s="102">
        <f t="shared" si="44"/>
        <v>12386000</v>
      </c>
      <c r="O70" s="103">
        <f t="shared" si="44"/>
        <v>26134000</v>
      </c>
      <c r="P70" s="102">
        <f>$H70      +$J70      +$L70      +$N70</f>
        <v>26134000</v>
      </c>
      <c r="Q70" s="103">
        <f>$I70      +$K70      +$M70      +$O70</f>
        <v>26134000</v>
      </c>
      <c r="R70" s="57">
        <f>IF(($L70      =0),0,((($N70      -$L70      )/$L70      )*100))</f>
        <v>331.26740947075206</v>
      </c>
      <c r="S70" s="58">
        <f>IF(($M70      =0),0,((($O70      -$M70      )/$M70      )*100))</f>
        <v>0</v>
      </c>
      <c r="T70" s="57">
        <f>IF($E70   =0,0,($P70   /$E70   )*100)</f>
        <v>100</v>
      </c>
      <c r="U70" s="59">
        <f>IF($E70   =0,0,($Q70   /$E70 )*100)</f>
        <v>100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26134000</v>
      </c>
      <c r="C71" s="104">
        <f>C69</f>
        <v>0</v>
      </c>
      <c r="D71" s="104"/>
      <c r="E71" s="104">
        <f>$B71      +$C71      +$D71</f>
        <v>26134000</v>
      </c>
      <c r="F71" s="105">
        <f t="shared" ref="F71:O71" si="45">F69</f>
        <v>26134000</v>
      </c>
      <c r="G71" s="106">
        <f t="shared" si="45"/>
        <v>26134000</v>
      </c>
      <c r="H71" s="105">
        <f t="shared" si="45"/>
        <v>214000</v>
      </c>
      <c r="I71" s="106">
        <f t="shared" si="45"/>
        <v>0</v>
      </c>
      <c r="J71" s="105">
        <f t="shared" si="45"/>
        <v>10662000</v>
      </c>
      <c r="K71" s="106">
        <f t="shared" si="45"/>
        <v>0</v>
      </c>
      <c r="L71" s="105">
        <f t="shared" si="45"/>
        <v>2872000</v>
      </c>
      <c r="M71" s="106">
        <f t="shared" si="45"/>
        <v>0</v>
      </c>
      <c r="N71" s="105">
        <f t="shared" si="45"/>
        <v>12386000</v>
      </c>
      <c r="O71" s="106">
        <f t="shared" si="45"/>
        <v>26134000</v>
      </c>
      <c r="P71" s="105">
        <f>$H71      +$J71      +$L71      +$N71</f>
        <v>26134000</v>
      </c>
      <c r="Q71" s="106">
        <f>$I71      +$K71      +$M71      +$O71</f>
        <v>26134000</v>
      </c>
      <c r="R71" s="61">
        <f>IF(($L71      =0),0,((($N71      -$L71      )/$L71      )*100))</f>
        <v>331.26740947075206</v>
      </c>
      <c r="S71" s="62">
        <f>IF(($M71      =0),0,((($O71      -$M71      )/$M71      )*100))</f>
        <v>0</v>
      </c>
      <c r="T71" s="61">
        <f>IF($E71   =0,0,($P71   /$E71   )*100)</f>
        <v>100</v>
      </c>
      <c r="U71" s="65">
        <f>IF($E71   =0,0,($Q71   /$E71   )*100)</f>
        <v>100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74246000</v>
      </c>
      <c r="C72" s="104">
        <f>SUM(C9:C14,C17:C23,C26:C29,C32,C35:C39,C42:C52,C55:C58,C61:C65,C69)</f>
        <v>-5000000</v>
      </c>
      <c r="D72" s="104"/>
      <c r="E72" s="104">
        <f>$B72      +$C72      +$D72</f>
        <v>69246000</v>
      </c>
      <c r="F72" s="105">
        <f t="shared" ref="F72:O72" si="46">SUM(F9:F14,F17:F23,F26:F29,F32,F35:F39,F42:F52,F55:F58,F61:F65,F69)</f>
        <v>69246000</v>
      </c>
      <c r="G72" s="106">
        <f t="shared" si="46"/>
        <v>31045000</v>
      </c>
      <c r="H72" s="105">
        <f t="shared" si="46"/>
        <v>1239000</v>
      </c>
      <c r="I72" s="106">
        <f t="shared" si="46"/>
        <v>0</v>
      </c>
      <c r="J72" s="105">
        <f t="shared" si="46"/>
        <v>12461000</v>
      </c>
      <c r="K72" s="106">
        <f t="shared" si="46"/>
        <v>0</v>
      </c>
      <c r="L72" s="105">
        <f t="shared" si="46"/>
        <v>3973000</v>
      </c>
      <c r="M72" s="106">
        <f t="shared" si="46"/>
        <v>0</v>
      </c>
      <c r="N72" s="105">
        <f t="shared" si="46"/>
        <v>12598000</v>
      </c>
      <c r="O72" s="106">
        <f t="shared" si="46"/>
        <v>27854000</v>
      </c>
      <c r="P72" s="105">
        <f>$H72      +$J72      +$L72      +$N72</f>
        <v>30271000</v>
      </c>
      <c r="Q72" s="106">
        <f>$I72      +$K72      +$M72      +$O72</f>
        <v>27854000</v>
      </c>
      <c r="R72" s="61">
        <f>IF(($L72      =0),0,((($N72      -$L72      )/$L72      )*100))</f>
        <v>217.09035992952428</v>
      </c>
      <c r="S72" s="62">
        <f>IF(($M72      =0),0,((($O72      -$M72      )/$M72      )*100))</f>
        <v>0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97.5068449025608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89.721372201642779</v>
      </c>
      <c r="V72" s="105">
        <f>SUM(V9:V14,V17:V23,V26:V29,V32,V35:V39,V42:V52,V55:V58,V61:V65,V69)</f>
        <v>0</v>
      </c>
      <c r="W72" s="106">
        <f>SUM(W9:W14,W17:W23,W26:W29,W32,W35:W39,W42:W52,W55:W58,W61:W65,W69)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5" t="s">
        <v>10</v>
      </c>
      <c r="Q74" s="136"/>
      <c r="R74" s="137" t="s">
        <v>11</v>
      </c>
      <c r="S74" s="136"/>
      <c r="T74" s="137" t="s">
        <v>12</v>
      </c>
      <c r="U74" s="136"/>
      <c r="V74" s="135"/>
      <c r="W74" s="136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131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132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133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134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135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136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IF(($L86      =0),0,((($N86      -$L86      )/$L86      )*100))</f>
        <v>0</v>
      </c>
      <c r="S86" s="90">
        <f t="shared" ref="S86:S93" si="52">IF(($M86      =0),0,((($O86      -$M86      )/$M86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137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138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139</v>
      </c>
    </row>
    <row r="116" spans="1:23" x14ac:dyDescent="0.2">
      <c r="A116" s="29" t="s">
        <v>140</v>
      </c>
    </row>
    <row r="117" spans="1:23" x14ac:dyDescent="0.2">
      <c r="A117" s="29" t="s">
        <v>141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142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144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XlMVlEz+mqCowtXeAJzSH0dCGS/Wr+4AlkTa3y0TahDmxLuy336B+nqRtcyvjuUh6quZUJvLPG8XYopLEV8wEw==" saltValue="whKh5njRXEqoon9ddnP39w==" spinCount="100000" sheet="1" objects="1" scenarios="1"/>
  <mergeCells count="18">
    <mergeCell ref="P74:Q74"/>
    <mergeCell ref="R74:S74"/>
    <mergeCell ref="T74:U74"/>
    <mergeCell ref="V74:W74"/>
    <mergeCell ref="P6:Q6"/>
    <mergeCell ref="R6:S6"/>
    <mergeCell ref="T6:U6"/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</mergeCells>
  <printOptions horizontalCentered="1"/>
  <pageMargins left="0.5" right="0.25" top="0.5" bottom="0.5" header="0.5" footer="0.5"/>
  <pageSetup paperSize="9" scale="38" orientation="landscape" r:id="rId1"/>
  <rowBreaks count="2" manualBreakCount="2">
    <brk id="73" max="16383" man="1"/>
    <brk id="95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23" width="13.7109375" customWidth="1"/>
    <col min="24" max="24" width="2.7109375" customWidth="1"/>
  </cols>
  <sheetData>
    <row r="1" spans="1:23" x14ac:dyDescent="0.2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32"/>
      <c r="W1" s="32"/>
    </row>
    <row r="2" spans="1:23" ht="18" x14ac:dyDescent="0.25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33"/>
      <c r="W2" s="33"/>
    </row>
    <row r="3" spans="1:23" ht="18" customHeight="1" x14ac:dyDescent="0.25">
      <c r="A3" s="131" t="s">
        <v>2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33"/>
      <c r="W3" s="33"/>
    </row>
    <row r="4" spans="1:23" ht="18" customHeight="1" x14ac:dyDescent="0.25">
      <c r="A4" s="131" t="s">
        <v>3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33"/>
      <c r="W4" s="33"/>
    </row>
    <row r="5" spans="1:23" ht="15" customHeight="1" x14ac:dyDescent="0.25">
      <c r="A5" s="132" t="s">
        <v>122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IF(($L9       =0),0,((($N9       -$L9       )/$L9       )*100))</f>
        <v>0</v>
      </c>
      <c r="S9" s="49">
        <f>IF(($M9       =0),0,((($O9       -$M9       )/$M9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3000000</v>
      </c>
      <c r="C10" s="92">
        <v>0</v>
      </c>
      <c r="D10" s="92"/>
      <c r="E10" s="92">
        <f t="shared" ref="E10:E15" si="0">$B10      +$C10      +$D10</f>
        <v>3000000</v>
      </c>
      <c r="F10" s="93">
        <v>3000000</v>
      </c>
      <c r="G10" s="94">
        <v>3000000</v>
      </c>
      <c r="H10" s="93">
        <v>159000</v>
      </c>
      <c r="I10" s="94"/>
      <c r="J10" s="93">
        <v>173000</v>
      </c>
      <c r="K10" s="94"/>
      <c r="L10" s="93">
        <v>978000</v>
      </c>
      <c r="M10" s="94"/>
      <c r="N10" s="93">
        <v>1690000</v>
      </c>
      <c r="O10" s="94"/>
      <c r="P10" s="93">
        <f t="shared" ref="P10:P15" si="1">$H10      +$J10      +$L10      +$N10</f>
        <v>3000000</v>
      </c>
      <c r="Q10" s="94">
        <f t="shared" ref="Q10:Q15" si="2">$I10      +$K10      +$M10      +$O10</f>
        <v>0</v>
      </c>
      <c r="R10" s="48">
        <f t="shared" ref="R10:R15" si="3">IF(($L10      =0),0,((($N10      -$L10      )/$L10      )*100))</f>
        <v>72.801635991820049</v>
      </c>
      <c r="S10" s="49">
        <f t="shared" ref="S10:S15" si="4">IF(($M10      =0),0,((($O10      -$M10      )/$M10      )*100))</f>
        <v>0</v>
      </c>
      <c r="T10" s="48">
        <f t="shared" ref="T10:T14" si="5">IF(($E10      =0),0,(($P10      /$E10      )*100))</f>
        <v>100</v>
      </c>
      <c r="U10" s="50">
        <f t="shared" ref="U10:U14" si="6">IF(($E10      =0),0,(($Q10      /$E10      )*100))</f>
        <v>0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20000000</v>
      </c>
      <c r="C14" s="92">
        <v>0</v>
      </c>
      <c r="D14" s="92"/>
      <c r="E14" s="92">
        <f t="shared" si="0"/>
        <v>20000000</v>
      </c>
      <c r="F14" s="93">
        <v>20000000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51" t="s">
        <v>41</v>
      </c>
      <c r="B15" s="95">
        <f>SUM(B9:B14)</f>
        <v>23000000</v>
      </c>
      <c r="C15" s="95">
        <f>SUM(C9:C14)</f>
        <v>0</v>
      </c>
      <c r="D15" s="95"/>
      <c r="E15" s="95">
        <f t="shared" si="0"/>
        <v>23000000</v>
      </c>
      <c r="F15" s="96">
        <f t="shared" ref="F15:O15" si="7">SUM(F9:F14)</f>
        <v>23000000</v>
      </c>
      <c r="G15" s="97">
        <f t="shared" si="7"/>
        <v>3000000</v>
      </c>
      <c r="H15" s="96">
        <f t="shared" si="7"/>
        <v>159000</v>
      </c>
      <c r="I15" s="97">
        <f t="shared" si="7"/>
        <v>0</v>
      </c>
      <c r="J15" s="96">
        <f t="shared" si="7"/>
        <v>173000</v>
      </c>
      <c r="K15" s="97">
        <f t="shared" si="7"/>
        <v>0</v>
      </c>
      <c r="L15" s="96">
        <f t="shared" si="7"/>
        <v>978000</v>
      </c>
      <c r="M15" s="97">
        <f t="shared" si="7"/>
        <v>0</v>
      </c>
      <c r="N15" s="96">
        <f t="shared" si="7"/>
        <v>1690000</v>
      </c>
      <c r="O15" s="97">
        <f t="shared" si="7"/>
        <v>0</v>
      </c>
      <c r="P15" s="96">
        <f t="shared" si="1"/>
        <v>3000000</v>
      </c>
      <c r="Q15" s="97">
        <f t="shared" si="2"/>
        <v>0</v>
      </c>
      <c r="R15" s="52">
        <f t="shared" si="3"/>
        <v>72.801635991820049</v>
      </c>
      <c r="S15" s="53">
        <f t="shared" si="4"/>
        <v>0</v>
      </c>
      <c r="T15" s="52">
        <f>IF((SUM($E9:$E13))=0,0,(P15/(SUM($E9:$E13))*100))</f>
        <v>100</v>
      </c>
      <c r="U15" s="54">
        <f>IF((SUM($E9:$E13))=0,0,(Q15/(SUM($E9:$E13))*100))</f>
        <v>0</v>
      </c>
      <c r="V15" s="96">
        <f>SUM(V9:V14)</f>
        <v>0</v>
      </c>
      <c r="W15" s="97">
        <f>SUM(W9:W14)</f>
        <v>0</v>
      </c>
    </row>
    <row r="16" spans="1:23" ht="12.95" customHeight="1" x14ac:dyDescent="0.2">
      <c r="A16" s="40" t="s">
        <v>42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43</v>
      </c>
      <c r="B17" s="92">
        <v>0</v>
      </c>
      <c r="C17" s="92">
        <v>0</v>
      </c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IF(($L17      =0),0,((($N17      -$L17      )/$L17      )*100))</f>
        <v>0</v>
      </c>
      <c r="S17" s="49">
        <f t="shared" ref="S17:S24" si="12">IF(($M17      =0),0,((($O17      -$M17      )/$M17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>
        <v>0</v>
      </c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41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>
        <f>SUM(W17:W23)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IF(($L26      =0),0,((($N26      -$L26      )/$L26      )*100))</f>
        <v>0</v>
      </c>
      <c r="S26" s="49">
        <f>IF(($M26      =0),0,((($O26      -$M26      )/$M26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IF(($L27      =0),0,((($N27      -$L27      )/$L27      )*100))</f>
        <v>0</v>
      </c>
      <c r="S27" s="49">
        <f>IF(($M27      =0),0,((($O27      -$M27      )/$M27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IF(($L28      =0),0,((($N28      -$L28      )/$L28      )*100))</f>
        <v>0</v>
      </c>
      <c r="S28" s="49">
        <f>IF(($M28      =0),0,((($O28      -$M28      )/$M28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IF(($L29      =0),0,((($N29      -$L29      )/$L29      )*100))</f>
        <v>0</v>
      </c>
      <c r="S29" s="49">
        <f>IF(($M29      =0),0,((($O29      -$M29      )/$M29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41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IF(($L30      =0),0,((($N30      -$L30      )/$L30      )*100))</f>
        <v>0</v>
      </c>
      <c r="S30" s="53">
        <f>IF(($M30      =0),0,((($O30      -$M30      )/$M30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6015000</v>
      </c>
      <c r="C32" s="92">
        <v>0</v>
      </c>
      <c r="D32" s="92"/>
      <c r="E32" s="92">
        <f>$B32      +$C32      +$D32</f>
        <v>6015000</v>
      </c>
      <c r="F32" s="93">
        <v>6015000</v>
      </c>
      <c r="G32" s="94">
        <v>6015000</v>
      </c>
      <c r="H32" s="93">
        <v>5547000</v>
      </c>
      <c r="I32" s="94"/>
      <c r="J32" s="93">
        <v>468000</v>
      </c>
      <c r="K32" s="94"/>
      <c r="L32" s="93"/>
      <c r="M32" s="94"/>
      <c r="N32" s="93"/>
      <c r="O32" s="94"/>
      <c r="P32" s="93">
        <f>$H32      +$J32      +$L32      +$N32</f>
        <v>6015000</v>
      </c>
      <c r="Q32" s="94">
        <f>$I32      +$K32      +$M32      +$O32</f>
        <v>0</v>
      </c>
      <c r="R32" s="48">
        <f>IF(($L32      =0),0,((($N32      -$L32      )/$L32      )*100))</f>
        <v>0</v>
      </c>
      <c r="S32" s="49">
        <f>IF(($M32      =0),0,((($O32      -$M32      )/$M32      )*100))</f>
        <v>0</v>
      </c>
      <c r="T32" s="48">
        <f>IF(($E32      =0),0,(($P32      /$E32      )*100))</f>
        <v>100</v>
      </c>
      <c r="U32" s="50">
        <f>IF(($E32      =0),0,(($Q32      /$E32      )*100))</f>
        <v>0</v>
      </c>
      <c r="V32" s="93">
        <v>0</v>
      </c>
      <c r="W32" s="94">
        <v>0</v>
      </c>
    </row>
    <row r="33" spans="1:23" ht="12.95" customHeight="1" x14ac:dyDescent="0.2">
      <c r="A33" s="51" t="s">
        <v>41</v>
      </c>
      <c r="B33" s="95">
        <f>B32</f>
        <v>6015000</v>
      </c>
      <c r="C33" s="95">
        <f>C32</f>
        <v>0</v>
      </c>
      <c r="D33" s="95"/>
      <c r="E33" s="95">
        <f>$B33      +$C33      +$D33</f>
        <v>6015000</v>
      </c>
      <c r="F33" s="96">
        <f t="shared" ref="F33:O33" si="17">F32</f>
        <v>6015000</v>
      </c>
      <c r="G33" s="97">
        <f t="shared" si="17"/>
        <v>6015000</v>
      </c>
      <c r="H33" s="96">
        <f t="shared" si="17"/>
        <v>5547000</v>
      </c>
      <c r="I33" s="97">
        <f t="shared" si="17"/>
        <v>0</v>
      </c>
      <c r="J33" s="96">
        <f t="shared" si="17"/>
        <v>468000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6015000</v>
      </c>
      <c r="Q33" s="97">
        <f>$I33      +$K33      +$M33      +$O33</f>
        <v>0</v>
      </c>
      <c r="R33" s="52">
        <f>IF(($L33      =0),0,((($N33      -$L33      )/$L33      )*100))</f>
        <v>0</v>
      </c>
      <c r="S33" s="53">
        <f>IF(($M33      =0),0,((($O33      -$M33      )/$M33      )*100))</f>
        <v>0</v>
      </c>
      <c r="T33" s="52">
        <f>IF($E33   =0,0,($P33   /$E33   )*100)</f>
        <v>100</v>
      </c>
      <c r="U33" s="54">
        <f>IF($E33   =0,0,($Q33   /$E33   )*100)</f>
        <v>0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47500000</v>
      </c>
      <c r="C35" s="92">
        <v>-10000000</v>
      </c>
      <c r="D35" s="92"/>
      <c r="E35" s="92">
        <f t="shared" ref="E35:E40" si="18">$B35      +$C35      +$D35</f>
        <v>37500000</v>
      </c>
      <c r="F35" s="93">
        <v>37500000</v>
      </c>
      <c r="G35" s="94">
        <v>37500000</v>
      </c>
      <c r="H35" s="93">
        <v>2095000</v>
      </c>
      <c r="I35" s="94"/>
      <c r="J35" s="93"/>
      <c r="K35" s="94"/>
      <c r="L35" s="93">
        <v>8633000</v>
      </c>
      <c r="M35" s="94"/>
      <c r="N35" s="93">
        <v>13898000</v>
      </c>
      <c r="O35" s="94"/>
      <c r="P35" s="93">
        <f t="shared" ref="P35:P40" si="19">$H35      +$J35      +$L35      +$N35</f>
        <v>24626000</v>
      </c>
      <c r="Q35" s="94">
        <f t="shared" ref="Q35:Q40" si="20">$I35      +$K35      +$M35      +$O35</f>
        <v>0</v>
      </c>
      <c r="R35" s="48">
        <f t="shared" ref="R35:R40" si="21">IF(($L35      =0),0,((($N35      -$L35      )/$L35      )*100))</f>
        <v>60.986910691532493</v>
      </c>
      <c r="S35" s="49">
        <f t="shared" ref="S35:S40" si="22">IF(($M35      =0),0,((($O35      -$M35      )/$M35      )*100))</f>
        <v>0</v>
      </c>
      <c r="T35" s="48">
        <f t="shared" ref="T35:T39" si="23">IF(($E35      =0),0,(($P35      /$E35      )*100))</f>
        <v>65.669333333333341</v>
      </c>
      <c r="U35" s="50">
        <f t="shared" ref="U35:U39" si="24">IF(($E35      =0),0,(($Q35      /$E35      )*100))</f>
        <v>0</v>
      </c>
      <c r="V35" s="93">
        <v>8547000</v>
      </c>
      <c r="W35" s="94">
        <v>0</v>
      </c>
    </row>
    <row r="36" spans="1:23" ht="12.95" customHeight="1" x14ac:dyDescent="0.2">
      <c r="A36" s="47" t="s">
        <v>60</v>
      </c>
      <c r="B36" s="92">
        <v>755000</v>
      </c>
      <c r="C36" s="92">
        <v>0</v>
      </c>
      <c r="D36" s="92"/>
      <c r="E36" s="92">
        <f t="shared" si="18"/>
        <v>755000</v>
      </c>
      <c r="F36" s="93">
        <v>755000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41</v>
      </c>
      <c r="B40" s="95">
        <f>SUM(B35:B39)</f>
        <v>48255000</v>
      </c>
      <c r="C40" s="95">
        <f>SUM(C35:C39)</f>
        <v>-10000000</v>
      </c>
      <c r="D40" s="95"/>
      <c r="E40" s="95">
        <f t="shared" si="18"/>
        <v>38255000</v>
      </c>
      <c r="F40" s="96">
        <f t="shared" ref="F40:O40" si="25">SUM(F35:F39)</f>
        <v>38255000</v>
      </c>
      <c r="G40" s="97">
        <f t="shared" si="25"/>
        <v>37500000</v>
      </c>
      <c r="H40" s="96">
        <f t="shared" si="25"/>
        <v>2095000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8633000</v>
      </c>
      <c r="M40" s="97">
        <f t="shared" si="25"/>
        <v>0</v>
      </c>
      <c r="N40" s="96">
        <f t="shared" si="25"/>
        <v>13898000</v>
      </c>
      <c r="O40" s="97">
        <f t="shared" si="25"/>
        <v>0</v>
      </c>
      <c r="P40" s="96">
        <f t="shared" si="19"/>
        <v>24626000</v>
      </c>
      <c r="Q40" s="97">
        <f t="shared" si="20"/>
        <v>0</v>
      </c>
      <c r="R40" s="52">
        <f t="shared" si="21"/>
        <v>60.986910691532493</v>
      </c>
      <c r="S40" s="53">
        <f t="shared" si="22"/>
        <v>0</v>
      </c>
      <c r="T40" s="52">
        <f>IF((+$E35+$E38) =0,0,(P40   /(+$E35+$E38) )*100)</f>
        <v>65.669333333333341</v>
      </c>
      <c r="U40" s="54">
        <f>IF((+$E35+$E38) =0,0,(Q40   /(+$E35+$E38) )*100)</f>
        <v>0</v>
      </c>
      <c r="V40" s="96">
        <f>SUM(V35:V39)</f>
        <v>8547000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IF(($L42      =0),0,((($N42      -$L42      )/$L42      )*100))</f>
        <v>0</v>
      </c>
      <c r="S42" s="49">
        <f t="shared" ref="S42:S53" si="30">IF(($M42      =0),0,((($O42      -$M42      )/$M42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0</v>
      </c>
      <c r="C51" s="92">
        <v>0</v>
      </c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41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IF(($L55      =0),0,((($N55      -$L55      )/$L55      )*100))</f>
        <v>0</v>
      </c>
      <c r="S55" s="49">
        <f>IF(($M55      =0),0,((($O55      -$M55      )/$M55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IF(($L56      =0),0,((($N56      -$L56      )/$L56      )*100))</f>
        <v>0</v>
      </c>
      <c r="S56" s="49">
        <f>IF(($M56      =0),0,((($O56      -$M56      )/$M56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IF(($L57      =0),0,((($N57      -$L57      )/$L57      )*100))</f>
        <v>0</v>
      </c>
      <c r="S57" s="49">
        <f>IF(($M57      =0),0,((($O57      -$M57      )/$M57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IF(($L58      =0),0,((($N58      -$L58      )/$L58      )*100))</f>
        <v>0</v>
      </c>
      <c r="S58" s="49">
        <f>IF(($M58      =0),0,((($O58      -$M58      )/$M58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41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IF(($L59      =0),0,((($N59      -$L59      )/$L59      )*100))</f>
        <v>0</v>
      </c>
      <c r="S59" s="58">
        <f>IF(($M59      =0),0,((($O59      -$M59      )/$M59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IF(($L61      =0),0,((($N61      -$L61      )/$L61      )*100))</f>
        <v>0</v>
      </c>
      <c r="S61" s="49">
        <f t="shared" ref="S61:S67" si="39">IF(($M61      =0),0,((($O61      -$M61      )/$M61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41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77270000</v>
      </c>
      <c r="C67" s="104">
        <f>SUM(C9:C14,C17:C23,C26:C29,C32,C35:C39,C42:C52,C55:C58,C61:C65)</f>
        <v>-10000000</v>
      </c>
      <c r="D67" s="104"/>
      <c r="E67" s="104">
        <f t="shared" si="35"/>
        <v>67270000</v>
      </c>
      <c r="F67" s="105">
        <f t="shared" ref="F67:O67" si="43">SUM(F9:F14,F17:F23,F26:F29,F32,F35:F39,F42:F52,F55:F58,F61:F65)</f>
        <v>67270000</v>
      </c>
      <c r="G67" s="106">
        <f t="shared" si="43"/>
        <v>46515000</v>
      </c>
      <c r="H67" s="105">
        <f t="shared" si="43"/>
        <v>7801000</v>
      </c>
      <c r="I67" s="106">
        <f t="shared" si="43"/>
        <v>0</v>
      </c>
      <c r="J67" s="105">
        <f t="shared" si="43"/>
        <v>641000</v>
      </c>
      <c r="K67" s="106">
        <f t="shared" si="43"/>
        <v>0</v>
      </c>
      <c r="L67" s="105">
        <f t="shared" si="43"/>
        <v>9611000</v>
      </c>
      <c r="M67" s="106">
        <f t="shared" si="43"/>
        <v>0</v>
      </c>
      <c r="N67" s="105">
        <f t="shared" si="43"/>
        <v>15588000</v>
      </c>
      <c r="O67" s="106">
        <f t="shared" si="43"/>
        <v>0</v>
      </c>
      <c r="P67" s="105">
        <f t="shared" si="36"/>
        <v>33641000</v>
      </c>
      <c r="Q67" s="106">
        <f t="shared" si="37"/>
        <v>0</v>
      </c>
      <c r="R67" s="61">
        <f t="shared" si="38"/>
        <v>62.189158256164809</v>
      </c>
      <c r="S67" s="62">
        <f t="shared" si="39"/>
        <v>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72.322906589272279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0</v>
      </c>
      <c r="V67" s="105">
        <f>SUM(V9:V14,V17:V23,V26:V29,V32,V35:V39,V42:V52,V55:V58,V61:V65)</f>
        <v>8547000</v>
      </c>
      <c r="W67" s="106">
        <f>SUM(W9:W14,W17:W23,W26:W29,W32,W35:W39,W42:W52,W55:W58,W61:W65)</f>
        <v>0</v>
      </c>
    </row>
    <row r="68" spans="1:23" ht="12.95" customHeight="1" x14ac:dyDescent="0.2">
      <c r="A68" s="40" t="s">
        <v>42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127032000</v>
      </c>
      <c r="C69" s="92">
        <v>0</v>
      </c>
      <c r="D69" s="92"/>
      <c r="E69" s="92">
        <f>$B69      +$C69      +$D69</f>
        <v>127032000</v>
      </c>
      <c r="F69" s="93">
        <v>127032000</v>
      </c>
      <c r="G69" s="94">
        <v>127032000</v>
      </c>
      <c r="H69" s="93">
        <v>27334000</v>
      </c>
      <c r="I69" s="94"/>
      <c r="J69" s="93">
        <v>46939000</v>
      </c>
      <c r="K69" s="94"/>
      <c r="L69" s="93">
        <v>31365000</v>
      </c>
      <c r="M69" s="94"/>
      <c r="N69" s="93">
        <v>21394000</v>
      </c>
      <c r="O69" s="94"/>
      <c r="P69" s="93">
        <f>$H69      +$J69      +$L69      +$N69</f>
        <v>127032000</v>
      </c>
      <c r="Q69" s="94">
        <f>$I69      +$K69      +$M69      +$O69</f>
        <v>0</v>
      </c>
      <c r="R69" s="48">
        <f>IF(($L69      =0),0,((($N69      -$L69      )/$L69      )*100))</f>
        <v>-31.790212019767257</v>
      </c>
      <c r="S69" s="49">
        <f>IF(($M69      =0),0,((($O69      -$M69      )/$M69      )*100))</f>
        <v>0</v>
      </c>
      <c r="T69" s="48">
        <f>IF(($E69      =0),0,(($P69      /$E69      )*100))</f>
        <v>100</v>
      </c>
      <c r="U69" s="50">
        <f>IF(($E69      =0),0,(($Q69      /$E69      )*100))</f>
        <v>0</v>
      </c>
      <c r="V69" s="93">
        <v>0</v>
      </c>
      <c r="W69" s="94">
        <v>0</v>
      </c>
    </row>
    <row r="70" spans="1:23" ht="12.95" customHeight="1" x14ac:dyDescent="0.2">
      <c r="A70" s="56" t="s">
        <v>41</v>
      </c>
      <c r="B70" s="101">
        <f>B69</f>
        <v>127032000</v>
      </c>
      <c r="C70" s="101">
        <f>C69</f>
        <v>0</v>
      </c>
      <c r="D70" s="101"/>
      <c r="E70" s="101">
        <f>$B70      +$C70      +$D70</f>
        <v>127032000</v>
      </c>
      <c r="F70" s="102">
        <f t="shared" ref="F70:O70" si="44">F69</f>
        <v>127032000</v>
      </c>
      <c r="G70" s="103">
        <f t="shared" si="44"/>
        <v>127032000</v>
      </c>
      <c r="H70" s="102">
        <f t="shared" si="44"/>
        <v>27334000</v>
      </c>
      <c r="I70" s="103">
        <f t="shared" si="44"/>
        <v>0</v>
      </c>
      <c r="J70" s="102">
        <f t="shared" si="44"/>
        <v>46939000</v>
      </c>
      <c r="K70" s="103">
        <f t="shared" si="44"/>
        <v>0</v>
      </c>
      <c r="L70" s="102">
        <f t="shared" si="44"/>
        <v>31365000</v>
      </c>
      <c r="M70" s="103">
        <f t="shared" si="44"/>
        <v>0</v>
      </c>
      <c r="N70" s="102">
        <f t="shared" si="44"/>
        <v>21394000</v>
      </c>
      <c r="O70" s="103">
        <f t="shared" si="44"/>
        <v>0</v>
      </c>
      <c r="P70" s="102">
        <f>$H70      +$J70      +$L70      +$N70</f>
        <v>127032000</v>
      </c>
      <c r="Q70" s="103">
        <f>$I70      +$K70      +$M70      +$O70</f>
        <v>0</v>
      </c>
      <c r="R70" s="57">
        <f>IF(($L70      =0),0,((($N70      -$L70      )/$L70      )*100))</f>
        <v>-31.790212019767257</v>
      </c>
      <c r="S70" s="58">
        <f>IF(($M70      =0),0,((($O70      -$M70      )/$M70      )*100))</f>
        <v>0</v>
      </c>
      <c r="T70" s="57">
        <f>IF($E70   =0,0,($P70   /$E70   )*100)</f>
        <v>100</v>
      </c>
      <c r="U70" s="59">
        <f>IF($E70   =0,0,($Q70   /$E70 )*100)</f>
        <v>0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127032000</v>
      </c>
      <c r="C71" s="104">
        <f>C69</f>
        <v>0</v>
      </c>
      <c r="D71" s="104"/>
      <c r="E71" s="104">
        <f>$B71      +$C71      +$D71</f>
        <v>127032000</v>
      </c>
      <c r="F71" s="105">
        <f t="shared" ref="F71:O71" si="45">F69</f>
        <v>127032000</v>
      </c>
      <c r="G71" s="106">
        <f t="shared" si="45"/>
        <v>127032000</v>
      </c>
      <c r="H71" s="105">
        <f t="shared" si="45"/>
        <v>27334000</v>
      </c>
      <c r="I71" s="106">
        <f t="shared" si="45"/>
        <v>0</v>
      </c>
      <c r="J71" s="105">
        <f t="shared" si="45"/>
        <v>46939000</v>
      </c>
      <c r="K71" s="106">
        <f t="shared" si="45"/>
        <v>0</v>
      </c>
      <c r="L71" s="105">
        <f t="shared" si="45"/>
        <v>31365000</v>
      </c>
      <c r="M71" s="106">
        <f t="shared" si="45"/>
        <v>0</v>
      </c>
      <c r="N71" s="105">
        <f t="shared" si="45"/>
        <v>21394000</v>
      </c>
      <c r="O71" s="106">
        <f t="shared" si="45"/>
        <v>0</v>
      </c>
      <c r="P71" s="105">
        <f>$H71      +$J71      +$L71      +$N71</f>
        <v>127032000</v>
      </c>
      <c r="Q71" s="106">
        <f>$I71      +$K71      +$M71      +$O71</f>
        <v>0</v>
      </c>
      <c r="R71" s="61">
        <f>IF(($L71      =0),0,((($N71      -$L71      )/$L71      )*100))</f>
        <v>-31.790212019767257</v>
      </c>
      <c r="S71" s="62">
        <f>IF(($M71      =0),0,((($O71      -$M71      )/$M71      )*100))</f>
        <v>0</v>
      </c>
      <c r="T71" s="61">
        <f>IF($E71   =0,0,($P71   /$E71   )*100)</f>
        <v>100</v>
      </c>
      <c r="U71" s="65">
        <f>IF($E71   =0,0,($Q71   /$E71   )*100)</f>
        <v>0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204302000</v>
      </c>
      <c r="C72" s="104">
        <f>SUM(C9:C14,C17:C23,C26:C29,C32,C35:C39,C42:C52,C55:C58,C61:C65,C69)</f>
        <v>-10000000</v>
      </c>
      <c r="D72" s="104"/>
      <c r="E72" s="104">
        <f>$B72      +$C72      +$D72</f>
        <v>194302000</v>
      </c>
      <c r="F72" s="105">
        <f t="shared" ref="F72:O72" si="46">SUM(F9:F14,F17:F23,F26:F29,F32,F35:F39,F42:F52,F55:F58,F61:F65,F69)</f>
        <v>194302000</v>
      </c>
      <c r="G72" s="106">
        <f t="shared" si="46"/>
        <v>173547000</v>
      </c>
      <c r="H72" s="105">
        <f t="shared" si="46"/>
        <v>35135000</v>
      </c>
      <c r="I72" s="106">
        <f t="shared" si="46"/>
        <v>0</v>
      </c>
      <c r="J72" s="105">
        <f t="shared" si="46"/>
        <v>47580000</v>
      </c>
      <c r="K72" s="106">
        <f t="shared" si="46"/>
        <v>0</v>
      </c>
      <c r="L72" s="105">
        <f t="shared" si="46"/>
        <v>40976000</v>
      </c>
      <c r="M72" s="106">
        <f t="shared" si="46"/>
        <v>0</v>
      </c>
      <c r="N72" s="105">
        <f t="shared" si="46"/>
        <v>36982000</v>
      </c>
      <c r="O72" s="106">
        <f t="shared" si="46"/>
        <v>0</v>
      </c>
      <c r="P72" s="105">
        <f>$H72      +$J72      +$L72      +$N72</f>
        <v>160673000</v>
      </c>
      <c r="Q72" s="106">
        <f>$I72      +$K72      +$M72      +$O72</f>
        <v>0</v>
      </c>
      <c r="R72" s="61">
        <f>IF(($L72      =0),0,((($N72      -$L72      )/$L72      )*100))</f>
        <v>-9.747169074580242</v>
      </c>
      <c r="S72" s="62">
        <f>IF(($M72      =0),0,((($O72      -$M72      )/$M72      )*100))</f>
        <v>0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92.581836620627271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0</v>
      </c>
      <c r="V72" s="105">
        <f>SUM(V9:V14,V17:V23,V26:V29,V32,V35:V39,V42:V52,V55:V58,V61:V65,V69)</f>
        <v>8547000</v>
      </c>
      <c r="W72" s="106">
        <f>SUM(W9:W14,W17:W23,W26:W29,W32,W35:W39,W42:W52,W55:W58,W61:W65,W69)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5" t="s">
        <v>10</v>
      </c>
      <c r="Q74" s="136"/>
      <c r="R74" s="137" t="s">
        <v>11</v>
      </c>
      <c r="S74" s="136"/>
      <c r="T74" s="137" t="s">
        <v>12</v>
      </c>
      <c r="U74" s="136"/>
      <c r="V74" s="135"/>
      <c r="W74" s="136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131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132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133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134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135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136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IF(($L86      =0),0,((($N86      -$L86      )/$L86      )*100))</f>
        <v>0</v>
      </c>
      <c r="S86" s="90">
        <f t="shared" ref="S86:S93" si="52">IF(($M86      =0),0,((($O86      -$M86      )/$M86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137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138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139</v>
      </c>
    </row>
    <row r="116" spans="1:23" x14ac:dyDescent="0.2">
      <c r="A116" s="29" t="s">
        <v>140</v>
      </c>
    </row>
    <row r="117" spans="1:23" x14ac:dyDescent="0.2">
      <c r="A117" s="29" t="s">
        <v>141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142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144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ig9VLPBe2AuPvd2RoUFeTuaEfozIu8OWb7SOtCZPZVATJVs6dPMtrQtC53VFmiOcE4WpDdjQ3phc66yx5ZHd4w==" saltValue="VXtkG6TJ6yXU1GOaEXLp9A==" spinCount="100000" sheet="1" objects="1" scenarios="1"/>
  <mergeCells count="18">
    <mergeCell ref="P74:Q74"/>
    <mergeCell ref="R74:S74"/>
    <mergeCell ref="T74:U74"/>
    <mergeCell ref="V74:W74"/>
    <mergeCell ref="P6:Q6"/>
    <mergeCell ref="R6:S6"/>
    <mergeCell ref="T6:U6"/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</mergeCells>
  <printOptions horizontalCentered="1"/>
  <pageMargins left="0.5" right="0.25" top="0.5" bottom="0.5" header="0.5" footer="0.5"/>
  <pageSetup paperSize="9" scale="38" orientation="landscape" r:id="rId1"/>
  <rowBreaks count="2" manualBreakCount="2">
    <brk id="73" max="16383" man="1"/>
    <brk id="95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23" width="13.7109375" customWidth="1"/>
    <col min="24" max="24" width="2.7109375" customWidth="1"/>
  </cols>
  <sheetData>
    <row r="1" spans="1:23" x14ac:dyDescent="0.2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32"/>
      <c r="W1" s="32"/>
    </row>
    <row r="2" spans="1:23" ht="18" x14ac:dyDescent="0.25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33"/>
      <c r="W2" s="33"/>
    </row>
    <row r="3" spans="1:23" ht="18" customHeight="1" x14ac:dyDescent="0.25">
      <c r="A3" s="131" t="s">
        <v>2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33"/>
      <c r="W3" s="33"/>
    </row>
    <row r="4" spans="1:23" ht="18" customHeight="1" x14ac:dyDescent="0.25">
      <c r="A4" s="131" t="s">
        <v>3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33"/>
      <c r="W4" s="33"/>
    </row>
    <row r="5" spans="1:23" ht="15" customHeight="1" x14ac:dyDescent="0.25">
      <c r="A5" s="132" t="s">
        <v>123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IF(($L9       =0),0,((($N9       -$L9       )/$L9       )*100))</f>
        <v>0</v>
      </c>
      <c r="S9" s="49">
        <f>IF(($M9       =0),0,((($O9       -$M9       )/$M9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1650000</v>
      </c>
      <c r="C10" s="92">
        <v>0</v>
      </c>
      <c r="D10" s="92"/>
      <c r="E10" s="92">
        <f t="shared" ref="E10:E15" si="0">$B10      +$C10      +$D10</f>
        <v>1650000</v>
      </c>
      <c r="F10" s="93">
        <v>1650000</v>
      </c>
      <c r="G10" s="94">
        <v>1650000</v>
      </c>
      <c r="H10" s="93">
        <v>96000</v>
      </c>
      <c r="I10" s="94"/>
      <c r="J10" s="93">
        <v>126000</v>
      </c>
      <c r="K10" s="94"/>
      <c r="L10" s="93">
        <v>141000</v>
      </c>
      <c r="M10" s="94"/>
      <c r="N10" s="93">
        <v>76000</v>
      </c>
      <c r="O10" s="94"/>
      <c r="P10" s="93">
        <f t="shared" ref="P10:P15" si="1">$H10      +$J10      +$L10      +$N10</f>
        <v>439000</v>
      </c>
      <c r="Q10" s="94">
        <f t="shared" ref="Q10:Q15" si="2">$I10      +$K10      +$M10      +$O10</f>
        <v>0</v>
      </c>
      <c r="R10" s="48">
        <f t="shared" ref="R10:R15" si="3">IF(($L10      =0),0,((($N10      -$L10      )/$L10      )*100))</f>
        <v>-46.099290780141843</v>
      </c>
      <c r="S10" s="49">
        <f t="shared" ref="S10:S15" si="4">IF(($M10      =0),0,((($O10      -$M10      )/$M10      )*100))</f>
        <v>0</v>
      </c>
      <c r="T10" s="48">
        <f t="shared" ref="T10:T14" si="5">IF(($E10      =0),0,(($P10      /$E10      )*100))</f>
        <v>26.606060606060606</v>
      </c>
      <c r="U10" s="50">
        <f t="shared" ref="U10:U14" si="6">IF(($E10      =0),0,(($Q10      /$E10      )*100))</f>
        <v>0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51" t="s">
        <v>41</v>
      </c>
      <c r="B15" s="95">
        <f>SUM(B9:B14)</f>
        <v>1650000</v>
      </c>
      <c r="C15" s="95">
        <f>SUM(C9:C14)</f>
        <v>0</v>
      </c>
      <c r="D15" s="95"/>
      <c r="E15" s="95">
        <f t="shared" si="0"/>
        <v>1650000</v>
      </c>
      <c r="F15" s="96">
        <f t="shared" ref="F15:O15" si="7">SUM(F9:F14)</f>
        <v>1650000</v>
      </c>
      <c r="G15" s="97">
        <f t="shared" si="7"/>
        <v>1650000</v>
      </c>
      <c r="H15" s="96">
        <f t="shared" si="7"/>
        <v>96000</v>
      </c>
      <c r="I15" s="97">
        <f t="shared" si="7"/>
        <v>0</v>
      </c>
      <c r="J15" s="96">
        <f t="shared" si="7"/>
        <v>126000</v>
      </c>
      <c r="K15" s="97">
        <f t="shared" si="7"/>
        <v>0</v>
      </c>
      <c r="L15" s="96">
        <f t="shared" si="7"/>
        <v>141000</v>
      </c>
      <c r="M15" s="97">
        <f t="shared" si="7"/>
        <v>0</v>
      </c>
      <c r="N15" s="96">
        <f t="shared" si="7"/>
        <v>76000</v>
      </c>
      <c r="O15" s="97">
        <f t="shared" si="7"/>
        <v>0</v>
      </c>
      <c r="P15" s="96">
        <f t="shared" si="1"/>
        <v>439000</v>
      </c>
      <c r="Q15" s="97">
        <f t="shared" si="2"/>
        <v>0</v>
      </c>
      <c r="R15" s="52">
        <f t="shared" si="3"/>
        <v>-46.099290780141843</v>
      </c>
      <c r="S15" s="53">
        <f t="shared" si="4"/>
        <v>0</v>
      </c>
      <c r="T15" s="52">
        <f>IF((SUM($E9:$E13))=0,0,(P15/(SUM($E9:$E13))*100))</f>
        <v>26.606060606060606</v>
      </c>
      <c r="U15" s="54">
        <f>IF((SUM($E9:$E13))=0,0,(Q15/(SUM($E9:$E13))*100))</f>
        <v>0</v>
      </c>
      <c r="V15" s="96">
        <f>SUM(V9:V14)</f>
        <v>0</v>
      </c>
      <c r="W15" s="97">
        <f>SUM(W9:W14)</f>
        <v>0</v>
      </c>
    </row>
    <row r="16" spans="1:23" ht="12.95" customHeight="1" x14ac:dyDescent="0.2">
      <c r="A16" s="40" t="s">
        <v>42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43</v>
      </c>
      <c r="B17" s="92">
        <v>75218000</v>
      </c>
      <c r="C17" s="92">
        <v>0</v>
      </c>
      <c r="D17" s="92"/>
      <c r="E17" s="92">
        <f t="shared" ref="E17:E24" si="8">$B17      +$C17      +$D17</f>
        <v>75218000</v>
      </c>
      <c r="F17" s="93">
        <v>75218000</v>
      </c>
      <c r="G17" s="94">
        <v>75218000</v>
      </c>
      <c r="H17" s="93">
        <v>23093000</v>
      </c>
      <c r="I17" s="94"/>
      <c r="J17" s="93">
        <v>16989000</v>
      </c>
      <c r="K17" s="94"/>
      <c r="L17" s="93">
        <v>13290000</v>
      </c>
      <c r="M17" s="94"/>
      <c r="N17" s="93">
        <v>21705000</v>
      </c>
      <c r="O17" s="94"/>
      <c r="P17" s="93">
        <f t="shared" ref="P17:P24" si="9">$H17      +$J17      +$L17      +$N17</f>
        <v>75077000</v>
      </c>
      <c r="Q17" s="94">
        <f t="shared" ref="Q17:Q24" si="10">$I17      +$K17      +$M17      +$O17</f>
        <v>0</v>
      </c>
      <c r="R17" s="48">
        <f t="shared" ref="R17:R24" si="11">IF(($L17      =0),0,((($N17      -$L17      )/$L17      )*100))</f>
        <v>63.318284424379236</v>
      </c>
      <c r="S17" s="49">
        <f t="shared" ref="S17:S24" si="12">IF(($M17      =0),0,((($O17      -$M17      )/$M17      )*100))</f>
        <v>0</v>
      </c>
      <c r="T17" s="48">
        <f t="shared" ref="T17:T23" si="13">IF(($E17      =0),0,(($P17      /$E17      )*100))</f>
        <v>99.812544869579085</v>
      </c>
      <c r="U17" s="50">
        <f t="shared" ref="U17:U23" si="14">IF(($E17      =0),0,(($Q17      /$E17      )*100))</f>
        <v>0</v>
      </c>
      <c r="V17" s="93">
        <v>0</v>
      </c>
      <c r="W17" s="94">
        <v>0</v>
      </c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41</v>
      </c>
      <c r="B24" s="95">
        <f>SUM(B17:B23)</f>
        <v>75218000</v>
      </c>
      <c r="C24" s="95">
        <f>SUM(C17:C23)</f>
        <v>0</v>
      </c>
      <c r="D24" s="95"/>
      <c r="E24" s="95">
        <f t="shared" si="8"/>
        <v>75218000</v>
      </c>
      <c r="F24" s="96">
        <f t="shared" ref="F24:O24" si="15">SUM(F17:F23)</f>
        <v>75218000</v>
      </c>
      <c r="G24" s="97">
        <f t="shared" si="15"/>
        <v>75218000</v>
      </c>
      <c r="H24" s="96">
        <f t="shared" si="15"/>
        <v>23093000</v>
      </c>
      <c r="I24" s="97">
        <f t="shared" si="15"/>
        <v>0</v>
      </c>
      <c r="J24" s="96">
        <f t="shared" si="15"/>
        <v>16989000</v>
      </c>
      <c r="K24" s="97">
        <f t="shared" si="15"/>
        <v>0</v>
      </c>
      <c r="L24" s="96">
        <f t="shared" si="15"/>
        <v>13290000</v>
      </c>
      <c r="M24" s="97">
        <f t="shared" si="15"/>
        <v>0</v>
      </c>
      <c r="N24" s="96">
        <f t="shared" si="15"/>
        <v>21705000</v>
      </c>
      <c r="O24" s="97">
        <f t="shared" si="15"/>
        <v>0</v>
      </c>
      <c r="P24" s="96">
        <f t="shared" si="9"/>
        <v>75077000</v>
      </c>
      <c r="Q24" s="97">
        <f t="shared" si="10"/>
        <v>0</v>
      </c>
      <c r="R24" s="52">
        <f t="shared" si="11"/>
        <v>63.318284424379236</v>
      </c>
      <c r="S24" s="53">
        <f t="shared" si="12"/>
        <v>0</v>
      </c>
      <c r="T24" s="52">
        <f>IF(($E24-$E19-$E23)   =0,0,($P24   /($E24-$E19-$E23)   )*100)</f>
        <v>99.812544869579085</v>
      </c>
      <c r="U24" s="54">
        <f>IF(($E24-$E19-$E23)   =0,0,($Q24   /($E24-$E19-$E23)   )*100)</f>
        <v>0</v>
      </c>
      <c r="V24" s="96">
        <f>SUM(V17:V23)</f>
        <v>0</v>
      </c>
      <c r="W24" s="97">
        <f>SUM(W17:W23)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IF(($L26      =0),0,((($N26      -$L26      )/$L26      )*100))</f>
        <v>0</v>
      </c>
      <c r="S26" s="49">
        <f>IF(($M26      =0),0,((($O26      -$M26      )/$M26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IF(($L27      =0),0,((($N27      -$L27      )/$L27      )*100))</f>
        <v>0</v>
      </c>
      <c r="S27" s="49">
        <f>IF(($M27      =0),0,((($O27      -$M27      )/$M27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IF(($L28      =0),0,((($N28      -$L28      )/$L28      )*100))</f>
        <v>0</v>
      </c>
      <c r="S28" s="49">
        <f>IF(($M28      =0),0,((($O28      -$M28      )/$M28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IF(($L29      =0),0,((($N29      -$L29      )/$L29      )*100))</f>
        <v>0</v>
      </c>
      <c r="S29" s="49">
        <f>IF(($M29      =0),0,((($O29      -$M29      )/$M29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41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IF(($L30      =0),0,((($N30      -$L30      )/$L30      )*100))</f>
        <v>0</v>
      </c>
      <c r="S30" s="53">
        <f>IF(($M30      =0),0,((($O30      -$M30      )/$M30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4590000</v>
      </c>
      <c r="C32" s="92">
        <v>0</v>
      </c>
      <c r="D32" s="92"/>
      <c r="E32" s="92">
        <f>$B32      +$C32      +$D32</f>
        <v>4590000</v>
      </c>
      <c r="F32" s="93">
        <v>4590000</v>
      </c>
      <c r="G32" s="94">
        <v>4590000</v>
      </c>
      <c r="H32" s="93">
        <v>559000</v>
      </c>
      <c r="I32" s="94"/>
      <c r="J32" s="93">
        <v>358000</v>
      </c>
      <c r="K32" s="94"/>
      <c r="L32" s="93">
        <v>728000</v>
      </c>
      <c r="M32" s="94"/>
      <c r="N32" s="93"/>
      <c r="O32" s="94"/>
      <c r="P32" s="93">
        <f>$H32      +$J32      +$L32      +$N32</f>
        <v>1645000</v>
      </c>
      <c r="Q32" s="94">
        <f>$I32      +$K32      +$M32      +$O32</f>
        <v>0</v>
      </c>
      <c r="R32" s="48">
        <f>IF(($L32      =0),0,((($N32      -$L32      )/$L32      )*100))</f>
        <v>-100</v>
      </c>
      <c r="S32" s="49">
        <f>IF(($M32      =0),0,((($O32      -$M32      )/$M32      )*100))</f>
        <v>0</v>
      </c>
      <c r="T32" s="48">
        <f>IF(($E32      =0),0,(($P32      /$E32      )*100))</f>
        <v>35.838779956427011</v>
      </c>
      <c r="U32" s="50">
        <f>IF(($E32      =0),0,(($Q32      /$E32      )*100))</f>
        <v>0</v>
      </c>
      <c r="V32" s="93">
        <v>0</v>
      </c>
      <c r="W32" s="94">
        <v>0</v>
      </c>
    </row>
    <row r="33" spans="1:23" ht="12.95" customHeight="1" x14ac:dyDescent="0.2">
      <c r="A33" s="51" t="s">
        <v>41</v>
      </c>
      <c r="B33" s="95">
        <f>B32</f>
        <v>4590000</v>
      </c>
      <c r="C33" s="95">
        <f>C32</f>
        <v>0</v>
      </c>
      <c r="D33" s="95"/>
      <c r="E33" s="95">
        <f>$B33      +$C33      +$D33</f>
        <v>4590000</v>
      </c>
      <c r="F33" s="96">
        <f t="shared" ref="F33:O33" si="17">F32</f>
        <v>4590000</v>
      </c>
      <c r="G33" s="97">
        <f t="shared" si="17"/>
        <v>4590000</v>
      </c>
      <c r="H33" s="96">
        <f t="shared" si="17"/>
        <v>559000</v>
      </c>
      <c r="I33" s="97">
        <f t="shared" si="17"/>
        <v>0</v>
      </c>
      <c r="J33" s="96">
        <f t="shared" si="17"/>
        <v>358000</v>
      </c>
      <c r="K33" s="97">
        <f t="shared" si="17"/>
        <v>0</v>
      </c>
      <c r="L33" s="96">
        <f t="shared" si="17"/>
        <v>728000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1645000</v>
      </c>
      <c r="Q33" s="97">
        <f>$I33      +$K33      +$M33      +$O33</f>
        <v>0</v>
      </c>
      <c r="R33" s="52">
        <f>IF(($L33      =0),0,((($N33      -$L33      )/$L33      )*100))</f>
        <v>-100</v>
      </c>
      <c r="S33" s="53">
        <f>IF(($M33      =0),0,((($O33      -$M33      )/$M33      )*100))</f>
        <v>0</v>
      </c>
      <c r="T33" s="52">
        <f>IF($E33   =0,0,($P33   /$E33   )*100)</f>
        <v>35.838779956427011</v>
      </c>
      <c r="U33" s="54">
        <f>IF($E33   =0,0,($Q33   /$E33   )*100)</f>
        <v>0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15000000</v>
      </c>
      <c r="C35" s="92">
        <v>-1254000</v>
      </c>
      <c r="D35" s="92"/>
      <c r="E35" s="92">
        <f t="shared" ref="E35:E40" si="18">$B35      +$C35      +$D35</f>
        <v>13746000</v>
      </c>
      <c r="F35" s="93">
        <v>13746000</v>
      </c>
      <c r="G35" s="94">
        <v>13746000</v>
      </c>
      <c r="H35" s="93">
        <v>3412000</v>
      </c>
      <c r="I35" s="94"/>
      <c r="J35" s="93">
        <v>5045000</v>
      </c>
      <c r="K35" s="94"/>
      <c r="L35" s="93">
        <v>3210000</v>
      </c>
      <c r="M35" s="94"/>
      <c r="N35" s="93">
        <v>2079000</v>
      </c>
      <c r="O35" s="94"/>
      <c r="P35" s="93">
        <f t="shared" ref="P35:P40" si="19">$H35      +$J35      +$L35      +$N35</f>
        <v>13746000</v>
      </c>
      <c r="Q35" s="94">
        <f t="shared" ref="Q35:Q40" si="20">$I35      +$K35      +$M35      +$O35</f>
        <v>0</v>
      </c>
      <c r="R35" s="48">
        <f t="shared" ref="R35:R40" si="21">IF(($L35      =0),0,((($N35      -$L35      )/$L35      )*100))</f>
        <v>-35.233644859813083</v>
      </c>
      <c r="S35" s="49">
        <f t="shared" ref="S35:S40" si="22">IF(($M35      =0),0,((($O35      -$M35      )/$M35      )*100))</f>
        <v>0</v>
      </c>
      <c r="T35" s="48">
        <f t="shared" ref="T35:T39" si="23">IF(($E35      =0),0,(($P35      /$E35      )*100))</f>
        <v>100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3961000</v>
      </c>
      <c r="C36" s="92">
        <v>0</v>
      </c>
      <c r="D36" s="92"/>
      <c r="E36" s="92">
        <f t="shared" si="18"/>
        <v>3961000</v>
      </c>
      <c r="F36" s="93">
        <v>3961000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41</v>
      </c>
      <c r="B40" s="95">
        <f>SUM(B35:B39)</f>
        <v>18961000</v>
      </c>
      <c r="C40" s="95">
        <f>SUM(C35:C39)</f>
        <v>-1254000</v>
      </c>
      <c r="D40" s="95"/>
      <c r="E40" s="95">
        <f t="shared" si="18"/>
        <v>17707000</v>
      </c>
      <c r="F40" s="96">
        <f t="shared" ref="F40:O40" si="25">SUM(F35:F39)</f>
        <v>17707000</v>
      </c>
      <c r="G40" s="97">
        <f t="shared" si="25"/>
        <v>13746000</v>
      </c>
      <c r="H40" s="96">
        <f t="shared" si="25"/>
        <v>3412000</v>
      </c>
      <c r="I40" s="97">
        <f t="shared" si="25"/>
        <v>0</v>
      </c>
      <c r="J40" s="96">
        <f t="shared" si="25"/>
        <v>5045000</v>
      </c>
      <c r="K40" s="97">
        <f t="shared" si="25"/>
        <v>0</v>
      </c>
      <c r="L40" s="96">
        <f t="shared" si="25"/>
        <v>3210000</v>
      </c>
      <c r="M40" s="97">
        <f t="shared" si="25"/>
        <v>0</v>
      </c>
      <c r="N40" s="96">
        <f t="shared" si="25"/>
        <v>2079000</v>
      </c>
      <c r="O40" s="97">
        <f t="shared" si="25"/>
        <v>0</v>
      </c>
      <c r="P40" s="96">
        <f t="shared" si="19"/>
        <v>13746000</v>
      </c>
      <c r="Q40" s="97">
        <f t="shared" si="20"/>
        <v>0</v>
      </c>
      <c r="R40" s="52">
        <f t="shared" si="21"/>
        <v>-35.233644859813083</v>
      </c>
      <c r="S40" s="53">
        <f t="shared" si="22"/>
        <v>0</v>
      </c>
      <c r="T40" s="52">
        <f>IF((+$E35+$E38) =0,0,(P40   /(+$E35+$E38) )*100)</f>
        <v>100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IF(($L42      =0),0,((($N42      -$L42      )/$L42      )*100))</f>
        <v>0</v>
      </c>
      <c r="S42" s="49">
        <f t="shared" ref="S42:S53" si="30">IF(($M42      =0),0,((($O42      -$M42      )/$M42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45000000</v>
      </c>
      <c r="C43" s="92">
        <v>0</v>
      </c>
      <c r="D43" s="92"/>
      <c r="E43" s="92">
        <f t="shared" si="26"/>
        <v>45000000</v>
      </c>
      <c r="F43" s="93">
        <v>45000000</v>
      </c>
      <c r="G43" s="94">
        <v>45000000</v>
      </c>
      <c r="H43" s="93"/>
      <c r="I43" s="94"/>
      <c r="J43" s="93">
        <v>21228000</v>
      </c>
      <c r="K43" s="94"/>
      <c r="L43" s="93">
        <v>2101000</v>
      </c>
      <c r="M43" s="94"/>
      <c r="N43" s="93">
        <v>21671000</v>
      </c>
      <c r="O43" s="94"/>
      <c r="P43" s="93">
        <f t="shared" si="27"/>
        <v>45000000</v>
      </c>
      <c r="Q43" s="94">
        <f t="shared" si="28"/>
        <v>0</v>
      </c>
      <c r="R43" s="48">
        <f t="shared" si="29"/>
        <v>931.46120894811997</v>
      </c>
      <c r="S43" s="49">
        <f t="shared" si="30"/>
        <v>0</v>
      </c>
      <c r="T43" s="48">
        <f t="shared" si="31"/>
        <v>100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45000000</v>
      </c>
      <c r="C51" s="92">
        <v>10000000</v>
      </c>
      <c r="D51" s="92"/>
      <c r="E51" s="92">
        <f t="shared" si="26"/>
        <v>55000000</v>
      </c>
      <c r="F51" s="93">
        <v>55000000</v>
      </c>
      <c r="G51" s="94">
        <v>55000000</v>
      </c>
      <c r="H51" s="93">
        <v>5232000</v>
      </c>
      <c r="I51" s="94"/>
      <c r="J51" s="93">
        <v>20761000</v>
      </c>
      <c r="K51" s="94"/>
      <c r="L51" s="93">
        <v>13313000</v>
      </c>
      <c r="M51" s="94"/>
      <c r="N51" s="93">
        <v>15694000</v>
      </c>
      <c r="O51" s="94"/>
      <c r="P51" s="93">
        <f t="shared" si="27"/>
        <v>55000000</v>
      </c>
      <c r="Q51" s="94">
        <f t="shared" si="28"/>
        <v>0</v>
      </c>
      <c r="R51" s="48">
        <f t="shared" si="29"/>
        <v>17.884774280778188</v>
      </c>
      <c r="S51" s="49">
        <f t="shared" si="30"/>
        <v>0</v>
      </c>
      <c r="T51" s="48">
        <f t="shared" si="31"/>
        <v>100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41</v>
      </c>
      <c r="B53" s="95">
        <f>SUM(B42:B52)</f>
        <v>90000000</v>
      </c>
      <c r="C53" s="95">
        <f>SUM(C42:C52)</f>
        <v>10000000</v>
      </c>
      <c r="D53" s="95"/>
      <c r="E53" s="95">
        <f t="shared" si="26"/>
        <v>100000000</v>
      </c>
      <c r="F53" s="96">
        <f t="shared" ref="F53:O53" si="33">SUM(F42:F52)</f>
        <v>100000000</v>
      </c>
      <c r="G53" s="97">
        <f t="shared" si="33"/>
        <v>100000000</v>
      </c>
      <c r="H53" s="96">
        <f t="shared" si="33"/>
        <v>5232000</v>
      </c>
      <c r="I53" s="97">
        <f t="shared" si="33"/>
        <v>0</v>
      </c>
      <c r="J53" s="96">
        <f t="shared" si="33"/>
        <v>41989000</v>
      </c>
      <c r="K53" s="97">
        <f t="shared" si="33"/>
        <v>0</v>
      </c>
      <c r="L53" s="96">
        <f t="shared" si="33"/>
        <v>15414000</v>
      </c>
      <c r="M53" s="97">
        <f t="shared" si="33"/>
        <v>0</v>
      </c>
      <c r="N53" s="96">
        <f t="shared" si="33"/>
        <v>37365000</v>
      </c>
      <c r="O53" s="97">
        <f t="shared" si="33"/>
        <v>0</v>
      </c>
      <c r="P53" s="96">
        <f t="shared" si="27"/>
        <v>100000000</v>
      </c>
      <c r="Q53" s="97">
        <f t="shared" si="28"/>
        <v>0</v>
      </c>
      <c r="R53" s="52">
        <f t="shared" si="29"/>
        <v>142.40949785908913</v>
      </c>
      <c r="S53" s="53">
        <f t="shared" si="30"/>
        <v>0</v>
      </c>
      <c r="T53" s="52">
        <f>IF((+$E43+$E45+$E47+$E48+$E51) =0,0,(P53   /(+$E43+$E45+$E47+$E48+$E51) )*100)</f>
        <v>100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IF(($L55      =0),0,((($N55      -$L55      )/$L55      )*100))</f>
        <v>0</v>
      </c>
      <c r="S55" s="49">
        <f>IF(($M55      =0),0,((($O55      -$M55      )/$M55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IF(($L56      =0),0,((($N56      -$L56      )/$L56      )*100))</f>
        <v>0</v>
      </c>
      <c r="S56" s="49">
        <f>IF(($M56      =0),0,((($O56      -$M56      )/$M56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IF(($L57      =0),0,((($N57      -$L57      )/$L57      )*100))</f>
        <v>0</v>
      </c>
      <c r="S57" s="49">
        <f>IF(($M57      =0),0,((($O57      -$M57      )/$M57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IF(($L58      =0),0,((($N58      -$L58      )/$L58      )*100))</f>
        <v>0</v>
      </c>
      <c r="S58" s="49">
        <f>IF(($M58      =0),0,((($O58      -$M58      )/$M58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41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IF(($L59      =0),0,((($N59      -$L59      )/$L59      )*100))</f>
        <v>0</v>
      </c>
      <c r="S59" s="58">
        <f>IF(($M59      =0),0,((($O59      -$M59      )/$M59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IF(($L61      =0),0,((($N61      -$L61      )/$L61      )*100))</f>
        <v>0</v>
      </c>
      <c r="S61" s="49">
        <f t="shared" ref="S61:S67" si="39">IF(($M61      =0),0,((($O61      -$M61      )/$M61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41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190419000</v>
      </c>
      <c r="C67" s="104">
        <f>SUM(C9:C14,C17:C23,C26:C29,C32,C35:C39,C42:C52,C55:C58,C61:C65)</f>
        <v>8746000</v>
      </c>
      <c r="D67" s="104"/>
      <c r="E67" s="104">
        <f t="shared" si="35"/>
        <v>199165000</v>
      </c>
      <c r="F67" s="105">
        <f t="shared" ref="F67:O67" si="43">SUM(F9:F14,F17:F23,F26:F29,F32,F35:F39,F42:F52,F55:F58,F61:F65)</f>
        <v>199165000</v>
      </c>
      <c r="G67" s="106">
        <f t="shared" si="43"/>
        <v>195204000</v>
      </c>
      <c r="H67" s="105">
        <f t="shared" si="43"/>
        <v>32392000</v>
      </c>
      <c r="I67" s="106">
        <f t="shared" si="43"/>
        <v>0</v>
      </c>
      <c r="J67" s="105">
        <f t="shared" si="43"/>
        <v>64507000</v>
      </c>
      <c r="K67" s="106">
        <f t="shared" si="43"/>
        <v>0</v>
      </c>
      <c r="L67" s="105">
        <f t="shared" si="43"/>
        <v>32783000</v>
      </c>
      <c r="M67" s="106">
        <f t="shared" si="43"/>
        <v>0</v>
      </c>
      <c r="N67" s="105">
        <f t="shared" si="43"/>
        <v>61225000</v>
      </c>
      <c r="O67" s="106">
        <f t="shared" si="43"/>
        <v>0</v>
      </c>
      <c r="P67" s="105">
        <f t="shared" si="36"/>
        <v>190907000</v>
      </c>
      <c r="Q67" s="106">
        <f t="shared" si="37"/>
        <v>0</v>
      </c>
      <c r="R67" s="61">
        <f t="shared" si="38"/>
        <v>86.758380868132875</v>
      </c>
      <c r="S67" s="62">
        <f t="shared" si="39"/>
        <v>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97.798713141124153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0</v>
      </c>
      <c r="V67" s="105">
        <f>SUM(V9:V14,V17:V23,V26:V29,V32,V35:V39,V42:V52,V55:V58,V61:V65)</f>
        <v>0</v>
      </c>
      <c r="W67" s="106">
        <f>SUM(W9:W14,W17:W23,W26:W29,W32,W35:W39,W42:W52,W55:W58,W61:W65)</f>
        <v>0</v>
      </c>
    </row>
    <row r="68" spans="1:23" ht="12.95" customHeight="1" x14ac:dyDescent="0.2">
      <c r="A68" s="40" t="s">
        <v>42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0</v>
      </c>
      <c r="C69" s="92">
        <v>0</v>
      </c>
      <c r="D69" s="92"/>
      <c r="E69" s="92">
        <f>$B69      +$C69      +$D69</f>
        <v>0</v>
      </c>
      <c r="F69" s="93">
        <v>0</v>
      </c>
      <c r="G69" s="94">
        <v>0</v>
      </c>
      <c r="H69" s="93"/>
      <c r="I69" s="94"/>
      <c r="J69" s="93"/>
      <c r="K69" s="94"/>
      <c r="L69" s="93"/>
      <c r="M69" s="94"/>
      <c r="N69" s="93"/>
      <c r="O69" s="94"/>
      <c r="P69" s="93">
        <f>$H69      +$J69      +$L69      +$N69</f>
        <v>0</v>
      </c>
      <c r="Q69" s="94">
        <f>$I69      +$K69      +$M69      +$O69</f>
        <v>0</v>
      </c>
      <c r="R69" s="48">
        <f>IF(($L69      =0),0,((($N69      -$L69      )/$L69      )*100))</f>
        <v>0</v>
      </c>
      <c r="S69" s="49">
        <f>IF(($M69      =0),0,((($O69      -$M69      )/$M69      )*100))</f>
        <v>0</v>
      </c>
      <c r="T69" s="48">
        <f>IF(($E69      =0),0,(($P69      /$E69      )*100))</f>
        <v>0</v>
      </c>
      <c r="U69" s="50">
        <f>IF(($E69      =0),0,(($Q69      /$E69      )*100))</f>
        <v>0</v>
      </c>
      <c r="V69" s="93">
        <v>0</v>
      </c>
      <c r="W69" s="94">
        <v>0</v>
      </c>
    </row>
    <row r="70" spans="1:23" ht="12.95" customHeight="1" x14ac:dyDescent="0.2">
      <c r="A70" s="56" t="s">
        <v>41</v>
      </c>
      <c r="B70" s="101">
        <f>B69</f>
        <v>0</v>
      </c>
      <c r="C70" s="101">
        <f>C69</f>
        <v>0</v>
      </c>
      <c r="D70" s="101"/>
      <c r="E70" s="101">
        <f>$B70      +$C70      +$D70</f>
        <v>0</v>
      </c>
      <c r="F70" s="102">
        <f t="shared" ref="F70:O70" si="44">F69</f>
        <v>0</v>
      </c>
      <c r="G70" s="103">
        <f t="shared" si="44"/>
        <v>0</v>
      </c>
      <c r="H70" s="102">
        <f t="shared" si="44"/>
        <v>0</v>
      </c>
      <c r="I70" s="103">
        <f t="shared" si="44"/>
        <v>0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0</v>
      </c>
      <c r="Q70" s="103">
        <f>$I70      +$K70      +$M70      +$O70</f>
        <v>0</v>
      </c>
      <c r="R70" s="57">
        <f>IF(($L70      =0),0,((($N70      -$L70      )/$L70      )*100))</f>
        <v>0</v>
      </c>
      <c r="S70" s="58">
        <f>IF(($M70      =0),0,((($O70      -$M70      )/$M70      )*100))</f>
        <v>0</v>
      </c>
      <c r="T70" s="57">
        <f>IF($E70   =0,0,($P70   /$E70   )*100)</f>
        <v>0</v>
      </c>
      <c r="U70" s="59">
        <f>IF($E70   =0,0,($Q70   /$E70 )*100)</f>
        <v>0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0</v>
      </c>
      <c r="C71" s="104">
        <f>C69</f>
        <v>0</v>
      </c>
      <c r="D71" s="104"/>
      <c r="E71" s="104">
        <f>$B71      +$C71      +$D71</f>
        <v>0</v>
      </c>
      <c r="F71" s="105">
        <f t="shared" ref="F71:O71" si="45">F69</f>
        <v>0</v>
      </c>
      <c r="G71" s="106">
        <f t="shared" si="45"/>
        <v>0</v>
      </c>
      <c r="H71" s="105">
        <f t="shared" si="45"/>
        <v>0</v>
      </c>
      <c r="I71" s="106">
        <f t="shared" si="45"/>
        <v>0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0</v>
      </c>
      <c r="Q71" s="106">
        <f>$I71      +$K71      +$M71      +$O71</f>
        <v>0</v>
      </c>
      <c r="R71" s="61">
        <f>IF(($L71      =0),0,((($N71      -$L71      )/$L71      )*100))</f>
        <v>0</v>
      </c>
      <c r="S71" s="62">
        <f>IF(($M71      =0),0,((($O71      -$M71      )/$M71      )*100))</f>
        <v>0</v>
      </c>
      <c r="T71" s="61">
        <f>IF($E71   =0,0,($P71   /$E71   )*100)</f>
        <v>0</v>
      </c>
      <c r="U71" s="65">
        <f>IF($E71   =0,0,($Q71   /$E71   )*100)</f>
        <v>0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190419000</v>
      </c>
      <c r="C72" s="104">
        <f>SUM(C9:C14,C17:C23,C26:C29,C32,C35:C39,C42:C52,C55:C58,C61:C65,C69)</f>
        <v>8746000</v>
      </c>
      <c r="D72" s="104"/>
      <c r="E72" s="104">
        <f>$B72      +$C72      +$D72</f>
        <v>199165000</v>
      </c>
      <c r="F72" s="105">
        <f t="shared" ref="F72:O72" si="46">SUM(F9:F14,F17:F23,F26:F29,F32,F35:F39,F42:F52,F55:F58,F61:F65,F69)</f>
        <v>199165000</v>
      </c>
      <c r="G72" s="106">
        <f t="shared" si="46"/>
        <v>195204000</v>
      </c>
      <c r="H72" s="105">
        <f t="shared" si="46"/>
        <v>32392000</v>
      </c>
      <c r="I72" s="106">
        <f t="shared" si="46"/>
        <v>0</v>
      </c>
      <c r="J72" s="105">
        <f t="shared" si="46"/>
        <v>64507000</v>
      </c>
      <c r="K72" s="106">
        <f t="shared" si="46"/>
        <v>0</v>
      </c>
      <c r="L72" s="105">
        <f t="shared" si="46"/>
        <v>32783000</v>
      </c>
      <c r="M72" s="106">
        <f t="shared" si="46"/>
        <v>0</v>
      </c>
      <c r="N72" s="105">
        <f t="shared" si="46"/>
        <v>61225000</v>
      </c>
      <c r="O72" s="106">
        <f t="shared" si="46"/>
        <v>0</v>
      </c>
      <c r="P72" s="105">
        <f>$H72      +$J72      +$L72      +$N72</f>
        <v>190907000</v>
      </c>
      <c r="Q72" s="106">
        <f>$I72      +$K72      +$M72      +$O72</f>
        <v>0</v>
      </c>
      <c r="R72" s="61">
        <f>IF(($L72      =0),0,((($N72      -$L72      )/$L72      )*100))</f>
        <v>86.758380868132875</v>
      </c>
      <c r="S72" s="62">
        <f>IF(($M72      =0),0,((($O72      -$M72      )/$M72      )*100))</f>
        <v>0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97.798713141124153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0</v>
      </c>
      <c r="V72" s="105">
        <f>SUM(V9:V14,V17:V23,V26:V29,V32,V35:V39,V42:V52,V55:V58,V61:V65,V69)</f>
        <v>0</v>
      </c>
      <c r="W72" s="106">
        <f>SUM(W9:W14,W17:W23,W26:W29,W32,W35:W39,W42:W52,W55:W58,W61:W65,W69)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5" t="s">
        <v>10</v>
      </c>
      <c r="Q74" s="136"/>
      <c r="R74" s="137" t="s">
        <v>11</v>
      </c>
      <c r="S74" s="136"/>
      <c r="T74" s="137" t="s">
        <v>12</v>
      </c>
      <c r="U74" s="136"/>
      <c r="V74" s="135"/>
      <c r="W74" s="136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131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132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133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134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135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136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IF(($L86      =0),0,((($N86      -$L86      )/$L86      )*100))</f>
        <v>0</v>
      </c>
      <c r="S86" s="90">
        <f t="shared" ref="S86:S93" si="52">IF(($M86      =0),0,((($O86      -$M86      )/$M86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137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138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139</v>
      </c>
    </row>
    <row r="116" spans="1:23" x14ac:dyDescent="0.2">
      <c r="A116" s="29" t="s">
        <v>140</v>
      </c>
    </row>
    <row r="117" spans="1:23" x14ac:dyDescent="0.2">
      <c r="A117" s="29" t="s">
        <v>141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142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144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aU7tTf6KqGZnnui3ctmeCosJfmzHZh3JI6zRo7TNVah0hz9ov3hDDgsmm3I5f2rN53xxKDB04lw7tesgKPDPRw==" saltValue="J29ulTXsrPMBLRokWyTU4A==" spinCount="100000" sheet="1" objects="1" scenarios="1"/>
  <mergeCells count="18">
    <mergeCell ref="P74:Q74"/>
    <mergeCell ref="R74:S74"/>
    <mergeCell ref="T74:U74"/>
    <mergeCell ref="V74:W74"/>
    <mergeCell ref="P6:Q6"/>
    <mergeCell ref="R6:S6"/>
    <mergeCell ref="T6:U6"/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</mergeCells>
  <printOptions horizontalCentered="1"/>
  <pageMargins left="0.5" right="0.25" top="0.5" bottom="0.5" header="0.5" footer="0.5"/>
  <pageSetup paperSize="9" scale="38" orientation="landscape" r:id="rId1"/>
  <rowBreaks count="2" manualBreakCount="2">
    <brk id="73" max="16383" man="1"/>
    <brk id="95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23" width="13.7109375" customWidth="1"/>
    <col min="24" max="24" width="2.7109375" customWidth="1"/>
  </cols>
  <sheetData>
    <row r="1" spans="1:23" x14ac:dyDescent="0.2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32"/>
      <c r="W1" s="32"/>
    </row>
    <row r="2" spans="1:23" ht="18" x14ac:dyDescent="0.25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33"/>
      <c r="W2" s="33"/>
    </row>
    <row r="3" spans="1:23" ht="18" customHeight="1" x14ac:dyDescent="0.25">
      <c r="A3" s="131" t="s">
        <v>2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33"/>
      <c r="W3" s="33"/>
    </row>
    <row r="4" spans="1:23" ht="18" customHeight="1" x14ac:dyDescent="0.25">
      <c r="A4" s="131" t="s">
        <v>3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33"/>
      <c r="W4" s="33"/>
    </row>
    <row r="5" spans="1:23" ht="15" customHeight="1" x14ac:dyDescent="0.25">
      <c r="A5" s="132" t="s">
        <v>124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IF(($L9       =0),0,((($N9       -$L9       )/$L9       )*100))</f>
        <v>0</v>
      </c>
      <c r="S9" s="49">
        <f>IF(($M9       =0),0,((($O9       -$M9       )/$M9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2900000</v>
      </c>
      <c r="C10" s="92">
        <v>0</v>
      </c>
      <c r="D10" s="92"/>
      <c r="E10" s="92">
        <f t="shared" ref="E10:E15" si="0">$B10      +$C10      +$D10</f>
        <v>2900000</v>
      </c>
      <c r="F10" s="93">
        <v>2900000</v>
      </c>
      <c r="G10" s="94">
        <v>2900000</v>
      </c>
      <c r="H10" s="93">
        <v>990000</v>
      </c>
      <c r="I10" s="94"/>
      <c r="J10" s="93">
        <v>1067000</v>
      </c>
      <c r="K10" s="94">
        <v>637302</v>
      </c>
      <c r="L10" s="93">
        <v>142000</v>
      </c>
      <c r="M10" s="94"/>
      <c r="N10" s="93">
        <v>142000</v>
      </c>
      <c r="O10" s="94">
        <v>-637302</v>
      </c>
      <c r="P10" s="93">
        <f t="shared" ref="P10:P15" si="1">$H10      +$J10      +$L10      +$N10</f>
        <v>2341000</v>
      </c>
      <c r="Q10" s="94">
        <f t="shared" ref="Q10:Q15" si="2">$I10      +$K10      +$M10      +$O10</f>
        <v>0</v>
      </c>
      <c r="R10" s="48">
        <f t="shared" ref="R10:R15" si="3">IF(($L10      =0),0,((($N10      -$L10      )/$L10      )*100))</f>
        <v>0</v>
      </c>
      <c r="S10" s="49">
        <f t="shared" ref="S10:S15" si="4">IF(($M10      =0),0,((($O10      -$M10      )/$M10      )*100))</f>
        <v>0</v>
      </c>
      <c r="T10" s="48">
        <f t="shared" ref="T10:T14" si="5">IF(($E10      =0),0,(($P10      /$E10      )*100))</f>
        <v>80.724137931034477</v>
      </c>
      <c r="U10" s="50">
        <f t="shared" ref="U10:U14" si="6">IF(($E10      =0),0,(($Q10      /$E10      )*100))</f>
        <v>0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51" t="s">
        <v>41</v>
      </c>
      <c r="B15" s="95">
        <f>SUM(B9:B14)</f>
        <v>2900000</v>
      </c>
      <c r="C15" s="95">
        <f>SUM(C9:C14)</f>
        <v>0</v>
      </c>
      <c r="D15" s="95"/>
      <c r="E15" s="95">
        <f t="shared" si="0"/>
        <v>2900000</v>
      </c>
      <c r="F15" s="96">
        <f t="shared" ref="F15:O15" si="7">SUM(F9:F14)</f>
        <v>2900000</v>
      </c>
      <c r="G15" s="97">
        <f t="shared" si="7"/>
        <v>2900000</v>
      </c>
      <c r="H15" s="96">
        <f t="shared" si="7"/>
        <v>990000</v>
      </c>
      <c r="I15" s="97">
        <f t="shared" si="7"/>
        <v>0</v>
      </c>
      <c r="J15" s="96">
        <f t="shared" si="7"/>
        <v>1067000</v>
      </c>
      <c r="K15" s="97">
        <f t="shared" si="7"/>
        <v>637302</v>
      </c>
      <c r="L15" s="96">
        <f t="shared" si="7"/>
        <v>142000</v>
      </c>
      <c r="M15" s="97">
        <f t="shared" si="7"/>
        <v>0</v>
      </c>
      <c r="N15" s="96">
        <f t="shared" si="7"/>
        <v>142000</v>
      </c>
      <c r="O15" s="97">
        <f t="shared" si="7"/>
        <v>-637302</v>
      </c>
      <c r="P15" s="96">
        <f t="shared" si="1"/>
        <v>2341000</v>
      </c>
      <c r="Q15" s="97">
        <f t="shared" si="2"/>
        <v>0</v>
      </c>
      <c r="R15" s="52">
        <f t="shared" si="3"/>
        <v>0</v>
      </c>
      <c r="S15" s="53">
        <f t="shared" si="4"/>
        <v>0</v>
      </c>
      <c r="T15" s="52">
        <f>IF((SUM($E9:$E13))=0,0,(P15/(SUM($E9:$E13))*100))</f>
        <v>80.724137931034477</v>
      </c>
      <c r="U15" s="54">
        <f>IF((SUM($E9:$E13))=0,0,(Q15/(SUM($E9:$E13))*100))</f>
        <v>0</v>
      </c>
      <c r="V15" s="96">
        <f>SUM(V9:V14)</f>
        <v>0</v>
      </c>
      <c r="W15" s="97">
        <f>SUM(W9:W14)</f>
        <v>0</v>
      </c>
    </row>
    <row r="16" spans="1:23" ht="12.95" customHeight="1" x14ac:dyDescent="0.2">
      <c r="A16" s="40" t="s">
        <v>42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43</v>
      </c>
      <c r="B17" s="92">
        <v>0</v>
      </c>
      <c r="C17" s="92">
        <v>0</v>
      </c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IF(($L17      =0),0,((($N17      -$L17      )/$L17      )*100))</f>
        <v>0</v>
      </c>
      <c r="S17" s="49">
        <f t="shared" ref="S17:S24" si="12">IF(($M17      =0),0,((($O17      -$M17      )/$M17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>
        <v>0</v>
      </c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41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>
        <f>SUM(W17:W23)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IF(($L26      =0),0,((($N26      -$L26      )/$L26      )*100))</f>
        <v>0</v>
      </c>
      <c r="S26" s="49">
        <f>IF(($M26      =0),0,((($O26      -$M26      )/$M26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IF(($L27      =0),0,((($N27      -$L27      )/$L27      )*100))</f>
        <v>0</v>
      </c>
      <c r="S27" s="49">
        <f>IF(($M27      =0),0,((($O27      -$M27      )/$M27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IF(($L28      =0),0,((($N28      -$L28      )/$L28      )*100))</f>
        <v>0</v>
      </c>
      <c r="S28" s="49">
        <f>IF(($M28      =0),0,((($O28      -$M28      )/$M28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IF(($L29      =0),0,((($N29      -$L29      )/$L29      )*100))</f>
        <v>0</v>
      </c>
      <c r="S29" s="49">
        <f>IF(($M29      =0),0,((($O29      -$M29      )/$M29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41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IF(($L30      =0),0,((($N30      -$L30      )/$L30      )*100))</f>
        <v>0</v>
      </c>
      <c r="S30" s="53">
        <f>IF(($M30      =0),0,((($O30      -$M30      )/$M30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1307000</v>
      </c>
      <c r="C32" s="92">
        <v>0</v>
      </c>
      <c r="D32" s="92"/>
      <c r="E32" s="92">
        <f>$B32      +$C32      +$D32</f>
        <v>1307000</v>
      </c>
      <c r="F32" s="93">
        <v>1307000</v>
      </c>
      <c r="G32" s="94">
        <v>1307000</v>
      </c>
      <c r="H32" s="93">
        <v>229000</v>
      </c>
      <c r="I32" s="94"/>
      <c r="J32" s="93">
        <v>161000</v>
      </c>
      <c r="K32" s="94">
        <v>-588000</v>
      </c>
      <c r="L32" s="93">
        <v>330000</v>
      </c>
      <c r="M32" s="94">
        <v>-719000</v>
      </c>
      <c r="N32" s="93">
        <v>207000</v>
      </c>
      <c r="O32" s="94">
        <v>1486040</v>
      </c>
      <c r="P32" s="93">
        <f>$H32      +$J32      +$L32      +$N32</f>
        <v>927000</v>
      </c>
      <c r="Q32" s="94">
        <f>$I32      +$K32      +$M32      +$O32</f>
        <v>179040</v>
      </c>
      <c r="R32" s="48">
        <f>IF(($L32      =0),0,((($N32      -$L32      )/$L32      )*100))</f>
        <v>-37.272727272727273</v>
      </c>
      <c r="S32" s="49">
        <f>IF(($M32      =0),0,((($O32      -$M32      )/$M32      )*100))</f>
        <v>-306.68150208623086</v>
      </c>
      <c r="T32" s="48">
        <f>IF(($E32      =0),0,(($P32      /$E32      )*100))</f>
        <v>70.925784238714613</v>
      </c>
      <c r="U32" s="50">
        <f>IF(($E32      =0),0,(($Q32      /$E32      )*100))</f>
        <v>13.698546289211935</v>
      </c>
      <c r="V32" s="93">
        <v>0</v>
      </c>
      <c r="W32" s="94">
        <v>0</v>
      </c>
    </row>
    <row r="33" spans="1:23" ht="12.95" customHeight="1" x14ac:dyDescent="0.2">
      <c r="A33" s="51" t="s">
        <v>41</v>
      </c>
      <c r="B33" s="95">
        <f>B32</f>
        <v>1307000</v>
      </c>
      <c r="C33" s="95">
        <f>C32</f>
        <v>0</v>
      </c>
      <c r="D33" s="95"/>
      <c r="E33" s="95">
        <f>$B33      +$C33      +$D33</f>
        <v>1307000</v>
      </c>
      <c r="F33" s="96">
        <f t="shared" ref="F33:O33" si="17">F32</f>
        <v>1307000</v>
      </c>
      <c r="G33" s="97">
        <f t="shared" si="17"/>
        <v>1307000</v>
      </c>
      <c r="H33" s="96">
        <f t="shared" si="17"/>
        <v>229000</v>
      </c>
      <c r="I33" s="97">
        <f t="shared" si="17"/>
        <v>0</v>
      </c>
      <c r="J33" s="96">
        <f t="shared" si="17"/>
        <v>161000</v>
      </c>
      <c r="K33" s="97">
        <f t="shared" si="17"/>
        <v>-588000</v>
      </c>
      <c r="L33" s="96">
        <f t="shared" si="17"/>
        <v>330000</v>
      </c>
      <c r="M33" s="97">
        <f t="shared" si="17"/>
        <v>-719000</v>
      </c>
      <c r="N33" s="96">
        <f t="shared" si="17"/>
        <v>207000</v>
      </c>
      <c r="O33" s="97">
        <f t="shared" si="17"/>
        <v>1486040</v>
      </c>
      <c r="P33" s="96">
        <f>$H33      +$J33      +$L33      +$N33</f>
        <v>927000</v>
      </c>
      <c r="Q33" s="97">
        <f>$I33      +$K33      +$M33      +$O33</f>
        <v>179040</v>
      </c>
      <c r="R33" s="52">
        <f>IF(($L33      =0),0,((($N33      -$L33      )/$L33      )*100))</f>
        <v>-37.272727272727273</v>
      </c>
      <c r="S33" s="53">
        <f>IF(($M33      =0),0,((($O33      -$M33      )/$M33      )*100))</f>
        <v>-306.68150208623086</v>
      </c>
      <c r="T33" s="52">
        <f>IF($E33   =0,0,($P33   /$E33   )*100)</f>
        <v>70.925784238714613</v>
      </c>
      <c r="U33" s="54">
        <f>IF($E33   =0,0,($Q33   /$E33   )*100)</f>
        <v>13.698546289211935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34000000</v>
      </c>
      <c r="C35" s="92">
        <v>0</v>
      </c>
      <c r="D35" s="92"/>
      <c r="E35" s="92">
        <f t="shared" ref="E35:E40" si="18">$B35      +$C35      +$D35</f>
        <v>34000000</v>
      </c>
      <c r="F35" s="93">
        <v>34000000</v>
      </c>
      <c r="G35" s="94">
        <v>34000000</v>
      </c>
      <c r="H35" s="93">
        <v>5659000</v>
      </c>
      <c r="I35" s="94"/>
      <c r="J35" s="93">
        <v>8264000</v>
      </c>
      <c r="K35" s="94">
        <v>-15893200</v>
      </c>
      <c r="L35" s="93">
        <v>3563000</v>
      </c>
      <c r="M35" s="94">
        <v>-17000000</v>
      </c>
      <c r="N35" s="93">
        <v>16514000</v>
      </c>
      <c r="O35" s="94">
        <v>32893200</v>
      </c>
      <c r="P35" s="93">
        <f t="shared" ref="P35:P40" si="19">$H35      +$J35      +$L35      +$N35</f>
        <v>34000000</v>
      </c>
      <c r="Q35" s="94">
        <f t="shared" ref="Q35:Q40" si="20">$I35      +$K35      +$M35      +$O35</f>
        <v>0</v>
      </c>
      <c r="R35" s="48">
        <f t="shared" ref="R35:R40" si="21">IF(($L35      =0),0,((($N35      -$L35      )/$L35      )*100))</f>
        <v>363.48582655065957</v>
      </c>
      <c r="S35" s="49">
        <f t="shared" ref="S35:S40" si="22">IF(($M35      =0),0,((($O35      -$M35      )/$M35      )*100))</f>
        <v>-293.48941176470589</v>
      </c>
      <c r="T35" s="48">
        <f t="shared" ref="T35:T39" si="23">IF(($E35      =0),0,(($P35      /$E35      )*100))</f>
        <v>100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3067000</v>
      </c>
      <c r="C36" s="92">
        <v>0</v>
      </c>
      <c r="D36" s="92"/>
      <c r="E36" s="92">
        <f t="shared" si="18"/>
        <v>3067000</v>
      </c>
      <c r="F36" s="93">
        <v>3067000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41</v>
      </c>
      <c r="B40" s="95">
        <f>SUM(B35:B39)</f>
        <v>37067000</v>
      </c>
      <c r="C40" s="95">
        <f>SUM(C35:C39)</f>
        <v>0</v>
      </c>
      <c r="D40" s="95"/>
      <c r="E40" s="95">
        <f t="shared" si="18"/>
        <v>37067000</v>
      </c>
      <c r="F40" s="96">
        <f t="shared" ref="F40:O40" si="25">SUM(F35:F39)</f>
        <v>37067000</v>
      </c>
      <c r="G40" s="97">
        <f t="shared" si="25"/>
        <v>34000000</v>
      </c>
      <c r="H40" s="96">
        <f t="shared" si="25"/>
        <v>5659000</v>
      </c>
      <c r="I40" s="97">
        <f t="shared" si="25"/>
        <v>0</v>
      </c>
      <c r="J40" s="96">
        <f t="shared" si="25"/>
        <v>8264000</v>
      </c>
      <c r="K40" s="97">
        <f t="shared" si="25"/>
        <v>-15893200</v>
      </c>
      <c r="L40" s="96">
        <f t="shared" si="25"/>
        <v>3563000</v>
      </c>
      <c r="M40" s="97">
        <f t="shared" si="25"/>
        <v>-17000000</v>
      </c>
      <c r="N40" s="96">
        <f t="shared" si="25"/>
        <v>16514000</v>
      </c>
      <c r="O40" s="97">
        <f t="shared" si="25"/>
        <v>32893200</v>
      </c>
      <c r="P40" s="96">
        <f t="shared" si="19"/>
        <v>34000000</v>
      </c>
      <c r="Q40" s="97">
        <f t="shared" si="20"/>
        <v>0</v>
      </c>
      <c r="R40" s="52">
        <f t="shared" si="21"/>
        <v>363.48582655065957</v>
      </c>
      <c r="S40" s="53">
        <f t="shared" si="22"/>
        <v>-293.48941176470589</v>
      </c>
      <c r="T40" s="52">
        <f>IF((+$E35+$E38) =0,0,(P40   /(+$E35+$E38) )*100)</f>
        <v>100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IF(($L42      =0),0,((($N42      -$L42      )/$L42      )*100))</f>
        <v>0</v>
      </c>
      <c r="S42" s="49">
        <f t="shared" ref="S42:S53" si="30">IF(($M42      =0),0,((($O42      -$M42      )/$M42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20000000</v>
      </c>
      <c r="C51" s="92">
        <v>0</v>
      </c>
      <c r="D51" s="92"/>
      <c r="E51" s="92">
        <f t="shared" si="26"/>
        <v>20000000</v>
      </c>
      <c r="F51" s="93">
        <v>20000000</v>
      </c>
      <c r="G51" s="94">
        <v>20000000</v>
      </c>
      <c r="H51" s="93">
        <v>4484000</v>
      </c>
      <c r="I51" s="94"/>
      <c r="J51" s="93">
        <v>2622000</v>
      </c>
      <c r="K51" s="94">
        <v>-7285970</v>
      </c>
      <c r="L51" s="93">
        <v>1027000</v>
      </c>
      <c r="M51" s="94"/>
      <c r="N51" s="93">
        <v>11867000</v>
      </c>
      <c r="O51" s="94">
        <v>7285970</v>
      </c>
      <c r="P51" s="93">
        <f t="shared" si="27"/>
        <v>20000000</v>
      </c>
      <c r="Q51" s="94">
        <f t="shared" si="28"/>
        <v>0</v>
      </c>
      <c r="R51" s="48">
        <f t="shared" si="29"/>
        <v>1055.5014605647518</v>
      </c>
      <c r="S51" s="49">
        <f t="shared" si="30"/>
        <v>0</v>
      </c>
      <c r="T51" s="48">
        <f t="shared" si="31"/>
        <v>100</v>
      </c>
      <c r="U51" s="50">
        <f t="shared" si="32"/>
        <v>0</v>
      </c>
      <c r="V51" s="93">
        <v>1279000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41</v>
      </c>
      <c r="B53" s="95">
        <f>SUM(B42:B52)</f>
        <v>20000000</v>
      </c>
      <c r="C53" s="95">
        <f>SUM(C42:C52)</f>
        <v>0</v>
      </c>
      <c r="D53" s="95"/>
      <c r="E53" s="95">
        <f t="shared" si="26"/>
        <v>20000000</v>
      </c>
      <c r="F53" s="96">
        <f t="shared" ref="F53:O53" si="33">SUM(F42:F52)</f>
        <v>20000000</v>
      </c>
      <c r="G53" s="97">
        <f t="shared" si="33"/>
        <v>20000000</v>
      </c>
      <c r="H53" s="96">
        <f t="shared" si="33"/>
        <v>4484000</v>
      </c>
      <c r="I53" s="97">
        <f t="shared" si="33"/>
        <v>0</v>
      </c>
      <c r="J53" s="96">
        <f t="shared" si="33"/>
        <v>2622000</v>
      </c>
      <c r="K53" s="97">
        <f t="shared" si="33"/>
        <v>-7285970</v>
      </c>
      <c r="L53" s="96">
        <f t="shared" si="33"/>
        <v>1027000</v>
      </c>
      <c r="M53" s="97">
        <f t="shared" si="33"/>
        <v>0</v>
      </c>
      <c r="N53" s="96">
        <f t="shared" si="33"/>
        <v>11867000</v>
      </c>
      <c r="O53" s="97">
        <f t="shared" si="33"/>
        <v>7285970</v>
      </c>
      <c r="P53" s="96">
        <f t="shared" si="27"/>
        <v>20000000</v>
      </c>
      <c r="Q53" s="97">
        <f t="shared" si="28"/>
        <v>0</v>
      </c>
      <c r="R53" s="52">
        <f t="shared" si="29"/>
        <v>1055.5014605647518</v>
      </c>
      <c r="S53" s="53">
        <f t="shared" si="30"/>
        <v>0</v>
      </c>
      <c r="T53" s="52">
        <f>IF((+$E43+$E45+$E47+$E48+$E51) =0,0,(P53   /(+$E43+$E45+$E47+$E48+$E51) )*100)</f>
        <v>100</v>
      </c>
      <c r="U53" s="54">
        <f>IF((+$E43+$E45+$E47+$E48+$E51) =0,0,(Q53   /(+$E43+$E45+$E47+$E48+$E51) )*100)</f>
        <v>0</v>
      </c>
      <c r="V53" s="96">
        <f>SUM(V42:V52)</f>
        <v>1279000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IF(($L55      =0),0,((($N55      -$L55      )/$L55      )*100))</f>
        <v>0</v>
      </c>
      <c r="S55" s="49">
        <f>IF(($M55      =0),0,((($O55      -$M55      )/$M55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IF(($L56      =0),0,((($N56      -$L56      )/$L56      )*100))</f>
        <v>0</v>
      </c>
      <c r="S56" s="49">
        <f>IF(($M56      =0),0,((($O56      -$M56      )/$M56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IF(($L57      =0),0,((($N57      -$L57      )/$L57      )*100))</f>
        <v>0</v>
      </c>
      <c r="S57" s="49">
        <f>IF(($M57      =0),0,((($O57      -$M57      )/$M57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IF(($L58      =0),0,((($N58      -$L58      )/$L58      )*100))</f>
        <v>0</v>
      </c>
      <c r="S58" s="49">
        <f>IF(($M58      =0),0,((($O58      -$M58      )/$M58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41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IF(($L59      =0),0,((($N59      -$L59      )/$L59      )*100))</f>
        <v>0</v>
      </c>
      <c r="S59" s="58">
        <f>IF(($M59      =0),0,((($O59      -$M59      )/$M59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IF(($L61      =0),0,((($N61      -$L61      )/$L61      )*100))</f>
        <v>0</v>
      </c>
      <c r="S61" s="49">
        <f t="shared" ref="S61:S67" si="39">IF(($M61      =0),0,((($O61      -$M61      )/$M61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41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61274000</v>
      </c>
      <c r="C67" s="104">
        <f>SUM(C9:C14,C17:C23,C26:C29,C32,C35:C39,C42:C52,C55:C58,C61:C65)</f>
        <v>0</v>
      </c>
      <c r="D67" s="104"/>
      <c r="E67" s="104">
        <f t="shared" si="35"/>
        <v>61274000</v>
      </c>
      <c r="F67" s="105">
        <f t="shared" ref="F67:O67" si="43">SUM(F9:F14,F17:F23,F26:F29,F32,F35:F39,F42:F52,F55:F58,F61:F65)</f>
        <v>61274000</v>
      </c>
      <c r="G67" s="106">
        <f t="shared" si="43"/>
        <v>58207000</v>
      </c>
      <c r="H67" s="105">
        <f t="shared" si="43"/>
        <v>11362000</v>
      </c>
      <c r="I67" s="106">
        <f t="shared" si="43"/>
        <v>0</v>
      </c>
      <c r="J67" s="105">
        <f t="shared" si="43"/>
        <v>12114000</v>
      </c>
      <c r="K67" s="106">
        <f t="shared" si="43"/>
        <v>-23129868</v>
      </c>
      <c r="L67" s="105">
        <f t="shared" si="43"/>
        <v>5062000</v>
      </c>
      <c r="M67" s="106">
        <f t="shared" si="43"/>
        <v>-17719000</v>
      </c>
      <c r="N67" s="105">
        <f t="shared" si="43"/>
        <v>28730000</v>
      </c>
      <c r="O67" s="106">
        <f t="shared" si="43"/>
        <v>41027908</v>
      </c>
      <c r="P67" s="105">
        <f t="shared" si="36"/>
        <v>57268000</v>
      </c>
      <c r="Q67" s="106">
        <f t="shared" si="37"/>
        <v>179040</v>
      </c>
      <c r="R67" s="61">
        <f t="shared" si="38"/>
        <v>467.56222836823389</v>
      </c>
      <c r="S67" s="62">
        <f t="shared" si="39"/>
        <v>-331.54753654269427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98.386791966601947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0.30759187039359531</v>
      </c>
      <c r="V67" s="105">
        <f>SUM(V9:V14,V17:V23,V26:V29,V32,V35:V39,V42:V52,V55:V58,V61:V65)</f>
        <v>1279000</v>
      </c>
      <c r="W67" s="106">
        <f>SUM(W9:W14,W17:W23,W26:W29,W32,W35:W39,W42:W52,W55:W58,W61:W65)</f>
        <v>0</v>
      </c>
    </row>
    <row r="68" spans="1:23" ht="12.95" customHeight="1" x14ac:dyDescent="0.2">
      <c r="A68" s="40" t="s">
        <v>42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19046000</v>
      </c>
      <c r="C69" s="92">
        <v>0</v>
      </c>
      <c r="D69" s="92"/>
      <c r="E69" s="92">
        <f>$B69      +$C69      +$D69</f>
        <v>19046000</v>
      </c>
      <c r="F69" s="93">
        <v>19046000</v>
      </c>
      <c r="G69" s="94">
        <v>19046000</v>
      </c>
      <c r="H69" s="93">
        <v>1477000</v>
      </c>
      <c r="I69" s="94"/>
      <c r="J69" s="93">
        <v>7324000</v>
      </c>
      <c r="K69" s="94">
        <v>-12193262</v>
      </c>
      <c r="L69" s="93">
        <v>5552000</v>
      </c>
      <c r="M69" s="94"/>
      <c r="N69" s="93">
        <v>4693000</v>
      </c>
      <c r="O69" s="94">
        <v>7193262</v>
      </c>
      <c r="P69" s="93">
        <f>$H69      +$J69      +$L69      +$N69</f>
        <v>19046000</v>
      </c>
      <c r="Q69" s="94">
        <f>$I69      +$K69      +$M69      +$O69</f>
        <v>-5000000</v>
      </c>
      <c r="R69" s="48">
        <f>IF(($L69      =0),0,((($N69      -$L69      )/$L69      )*100))</f>
        <v>-15.471902017291066</v>
      </c>
      <c r="S69" s="49">
        <f>IF(($M69      =0),0,((($O69      -$M69      )/$M69      )*100))</f>
        <v>0</v>
      </c>
      <c r="T69" s="48">
        <f>IF(($E69      =0),0,(($P69      /$E69      )*100))</f>
        <v>100</v>
      </c>
      <c r="U69" s="50">
        <f>IF(($E69      =0),0,(($Q69      /$E69      )*100))</f>
        <v>-26.252231439672375</v>
      </c>
      <c r="V69" s="93">
        <v>0</v>
      </c>
      <c r="W69" s="94">
        <v>0</v>
      </c>
    </row>
    <row r="70" spans="1:23" ht="12.95" customHeight="1" x14ac:dyDescent="0.2">
      <c r="A70" s="56" t="s">
        <v>41</v>
      </c>
      <c r="B70" s="101">
        <f>B69</f>
        <v>19046000</v>
      </c>
      <c r="C70" s="101">
        <f>C69</f>
        <v>0</v>
      </c>
      <c r="D70" s="101"/>
      <c r="E70" s="101">
        <f>$B70      +$C70      +$D70</f>
        <v>19046000</v>
      </c>
      <c r="F70" s="102">
        <f t="shared" ref="F70:O70" si="44">F69</f>
        <v>19046000</v>
      </c>
      <c r="G70" s="103">
        <f t="shared" si="44"/>
        <v>19046000</v>
      </c>
      <c r="H70" s="102">
        <f t="shared" si="44"/>
        <v>1477000</v>
      </c>
      <c r="I70" s="103">
        <f t="shared" si="44"/>
        <v>0</v>
      </c>
      <c r="J70" s="102">
        <f t="shared" si="44"/>
        <v>7324000</v>
      </c>
      <c r="K70" s="103">
        <f t="shared" si="44"/>
        <v>-12193262</v>
      </c>
      <c r="L70" s="102">
        <f t="shared" si="44"/>
        <v>5552000</v>
      </c>
      <c r="M70" s="103">
        <f t="shared" si="44"/>
        <v>0</v>
      </c>
      <c r="N70" s="102">
        <f t="shared" si="44"/>
        <v>4693000</v>
      </c>
      <c r="O70" s="103">
        <f t="shared" si="44"/>
        <v>7193262</v>
      </c>
      <c r="P70" s="102">
        <f>$H70      +$J70      +$L70      +$N70</f>
        <v>19046000</v>
      </c>
      <c r="Q70" s="103">
        <f>$I70      +$K70      +$M70      +$O70</f>
        <v>-5000000</v>
      </c>
      <c r="R70" s="57">
        <f>IF(($L70      =0),0,((($N70      -$L70      )/$L70      )*100))</f>
        <v>-15.471902017291066</v>
      </c>
      <c r="S70" s="58">
        <f>IF(($M70      =0),0,((($O70      -$M70      )/$M70      )*100))</f>
        <v>0</v>
      </c>
      <c r="T70" s="57">
        <f>IF($E70   =0,0,($P70   /$E70   )*100)</f>
        <v>100</v>
      </c>
      <c r="U70" s="59">
        <f>IF($E70   =0,0,($Q70   /$E70 )*100)</f>
        <v>-26.252231439672375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19046000</v>
      </c>
      <c r="C71" s="104">
        <f>C69</f>
        <v>0</v>
      </c>
      <c r="D71" s="104"/>
      <c r="E71" s="104">
        <f>$B71      +$C71      +$D71</f>
        <v>19046000</v>
      </c>
      <c r="F71" s="105">
        <f t="shared" ref="F71:O71" si="45">F69</f>
        <v>19046000</v>
      </c>
      <c r="G71" s="106">
        <f t="shared" si="45"/>
        <v>19046000</v>
      </c>
      <c r="H71" s="105">
        <f t="shared" si="45"/>
        <v>1477000</v>
      </c>
      <c r="I71" s="106">
        <f t="shared" si="45"/>
        <v>0</v>
      </c>
      <c r="J71" s="105">
        <f t="shared" si="45"/>
        <v>7324000</v>
      </c>
      <c r="K71" s="106">
        <f t="shared" si="45"/>
        <v>-12193262</v>
      </c>
      <c r="L71" s="105">
        <f t="shared" si="45"/>
        <v>5552000</v>
      </c>
      <c r="M71" s="106">
        <f t="shared" si="45"/>
        <v>0</v>
      </c>
      <c r="N71" s="105">
        <f t="shared" si="45"/>
        <v>4693000</v>
      </c>
      <c r="O71" s="106">
        <f t="shared" si="45"/>
        <v>7193262</v>
      </c>
      <c r="P71" s="105">
        <f>$H71      +$J71      +$L71      +$N71</f>
        <v>19046000</v>
      </c>
      <c r="Q71" s="106">
        <f>$I71      +$K71      +$M71      +$O71</f>
        <v>-5000000</v>
      </c>
      <c r="R71" s="61">
        <f>IF(($L71      =0),0,((($N71      -$L71      )/$L71      )*100))</f>
        <v>-15.471902017291066</v>
      </c>
      <c r="S71" s="62">
        <f>IF(($M71      =0),0,((($O71      -$M71      )/$M71      )*100))</f>
        <v>0</v>
      </c>
      <c r="T71" s="61">
        <f>IF($E71   =0,0,($P71   /$E71   )*100)</f>
        <v>100</v>
      </c>
      <c r="U71" s="65">
        <f>IF($E71   =0,0,($Q71   /$E71   )*100)</f>
        <v>-26.252231439672375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80320000</v>
      </c>
      <c r="C72" s="104">
        <f>SUM(C9:C14,C17:C23,C26:C29,C32,C35:C39,C42:C52,C55:C58,C61:C65,C69)</f>
        <v>0</v>
      </c>
      <c r="D72" s="104"/>
      <c r="E72" s="104">
        <f>$B72      +$C72      +$D72</f>
        <v>80320000</v>
      </c>
      <c r="F72" s="105">
        <f t="shared" ref="F72:O72" si="46">SUM(F9:F14,F17:F23,F26:F29,F32,F35:F39,F42:F52,F55:F58,F61:F65,F69)</f>
        <v>80320000</v>
      </c>
      <c r="G72" s="106">
        <f t="shared" si="46"/>
        <v>77253000</v>
      </c>
      <c r="H72" s="105">
        <f t="shared" si="46"/>
        <v>12839000</v>
      </c>
      <c r="I72" s="106">
        <f t="shared" si="46"/>
        <v>0</v>
      </c>
      <c r="J72" s="105">
        <f t="shared" si="46"/>
        <v>19438000</v>
      </c>
      <c r="K72" s="106">
        <f t="shared" si="46"/>
        <v>-35323130</v>
      </c>
      <c r="L72" s="105">
        <f t="shared" si="46"/>
        <v>10614000</v>
      </c>
      <c r="M72" s="106">
        <f t="shared" si="46"/>
        <v>-17719000</v>
      </c>
      <c r="N72" s="105">
        <f t="shared" si="46"/>
        <v>33423000</v>
      </c>
      <c r="O72" s="106">
        <f t="shared" si="46"/>
        <v>48221170</v>
      </c>
      <c r="P72" s="105">
        <f>$H72      +$J72      +$L72      +$N72</f>
        <v>76314000</v>
      </c>
      <c r="Q72" s="106">
        <f>$I72      +$K72      +$M72      +$O72</f>
        <v>-4820960</v>
      </c>
      <c r="R72" s="61">
        <f>IF(($L72      =0),0,((($N72      -$L72      )/$L72      )*100))</f>
        <v>214.89542114188808</v>
      </c>
      <c r="S72" s="62">
        <f>IF(($M72      =0),0,((($O72      -$M72      )/$M72      )*100))</f>
        <v>-372.14385687679891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98.784513222787467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-6.2404825702561713</v>
      </c>
      <c r="V72" s="105">
        <f>SUM(V9:V14,V17:V23,V26:V29,V32,V35:V39,V42:V52,V55:V58,V61:V65,V69)</f>
        <v>1279000</v>
      </c>
      <c r="W72" s="106">
        <f>SUM(W9:W14,W17:W23,W26:W29,W32,W35:W39,W42:W52,W55:W58,W61:W65,W69)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5" t="s">
        <v>10</v>
      </c>
      <c r="Q74" s="136"/>
      <c r="R74" s="137" t="s">
        <v>11</v>
      </c>
      <c r="S74" s="136"/>
      <c r="T74" s="137" t="s">
        <v>12</v>
      </c>
      <c r="U74" s="136"/>
      <c r="V74" s="135"/>
      <c r="W74" s="136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131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132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133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134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135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136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IF(($L86      =0),0,((($N86      -$L86      )/$L86      )*100))</f>
        <v>0</v>
      </c>
      <c r="S86" s="90">
        <f t="shared" ref="S86:S93" si="52">IF(($M86      =0),0,((($O86      -$M86      )/$M86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137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138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139</v>
      </c>
    </row>
    <row r="116" spans="1:23" x14ac:dyDescent="0.2">
      <c r="A116" s="29" t="s">
        <v>140</v>
      </c>
    </row>
    <row r="117" spans="1:23" x14ac:dyDescent="0.2">
      <c r="A117" s="29" t="s">
        <v>141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142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144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3gN5CAKcjnXeIN5TuKo5gnCUq4WPOS06uSV0JkPW2++Yg2V4DXjYMDUfoiqJ5GT6J/UyjbVC8UoRt3OoF+aygQ==" saltValue="Hl9gJqJXFrKQGXR5wg/sDQ==" spinCount="100000" sheet="1" objects="1" scenarios="1"/>
  <mergeCells count="18">
    <mergeCell ref="P74:Q74"/>
    <mergeCell ref="R74:S74"/>
    <mergeCell ref="T74:U74"/>
    <mergeCell ref="V74:W74"/>
    <mergeCell ref="P6:Q6"/>
    <mergeCell ref="R6:S6"/>
    <mergeCell ref="T6:U6"/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</mergeCells>
  <printOptions horizontalCentered="1"/>
  <pageMargins left="0.5" right="0.25" top="0.5" bottom="0.5" header="0.5" footer="0.5"/>
  <pageSetup paperSize="9" scale="38" orientation="landscape" r:id="rId1"/>
  <rowBreaks count="2" manualBreakCount="2">
    <brk id="73" max="16383" man="1"/>
    <brk id="95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23" width="13.7109375" customWidth="1"/>
    <col min="24" max="24" width="2.7109375" customWidth="1"/>
  </cols>
  <sheetData>
    <row r="1" spans="1:23" x14ac:dyDescent="0.2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32"/>
      <c r="W1" s="32"/>
    </row>
    <row r="2" spans="1:23" ht="18" x14ac:dyDescent="0.25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33"/>
      <c r="W2" s="33"/>
    </row>
    <row r="3" spans="1:23" ht="18" customHeight="1" x14ac:dyDescent="0.25">
      <c r="A3" s="131" t="s">
        <v>2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33"/>
      <c r="W3" s="33"/>
    </row>
    <row r="4" spans="1:23" ht="18" customHeight="1" x14ac:dyDescent="0.25">
      <c r="A4" s="131" t="s">
        <v>3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33"/>
      <c r="W4" s="33"/>
    </row>
    <row r="5" spans="1:23" ht="15" customHeight="1" x14ac:dyDescent="0.25">
      <c r="A5" s="132" t="s">
        <v>125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IF(($L9       =0),0,((($N9       -$L9       )/$L9       )*100))</f>
        <v>0</v>
      </c>
      <c r="S9" s="49">
        <f>IF(($M9       =0),0,((($O9       -$M9       )/$M9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1720000</v>
      </c>
      <c r="C10" s="92">
        <v>0</v>
      </c>
      <c r="D10" s="92"/>
      <c r="E10" s="92">
        <f t="shared" ref="E10:E15" si="0">$B10      +$C10      +$D10</f>
        <v>1720000</v>
      </c>
      <c r="F10" s="93">
        <v>1720000</v>
      </c>
      <c r="G10" s="94">
        <v>1720000</v>
      </c>
      <c r="H10" s="93">
        <v>104000</v>
      </c>
      <c r="I10" s="94"/>
      <c r="J10" s="93">
        <v>208000</v>
      </c>
      <c r="K10" s="94"/>
      <c r="L10" s="93">
        <v>156000</v>
      </c>
      <c r="M10" s="94"/>
      <c r="N10" s="93">
        <v>1252000</v>
      </c>
      <c r="O10" s="94"/>
      <c r="P10" s="93">
        <f t="shared" ref="P10:P15" si="1">$H10      +$J10      +$L10      +$N10</f>
        <v>1720000</v>
      </c>
      <c r="Q10" s="94">
        <f t="shared" ref="Q10:Q15" si="2">$I10      +$K10      +$M10      +$O10</f>
        <v>0</v>
      </c>
      <c r="R10" s="48">
        <f t="shared" ref="R10:R15" si="3">IF(($L10      =0),0,((($N10      -$L10      )/$L10      )*100))</f>
        <v>702.56410256410254</v>
      </c>
      <c r="S10" s="49">
        <f t="shared" ref="S10:S15" si="4">IF(($M10      =0),0,((($O10      -$M10      )/$M10      )*100))</f>
        <v>0</v>
      </c>
      <c r="T10" s="48">
        <f t="shared" ref="T10:T14" si="5">IF(($E10      =0),0,(($P10      /$E10      )*100))</f>
        <v>100</v>
      </c>
      <c r="U10" s="50">
        <f t="shared" ref="U10:U14" si="6">IF(($E10      =0),0,(($Q10      /$E10      )*100))</f>
        <v>0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51" t="s">
        <v>41</v>
      </c>
      <c r="B15" s="95">
        <f>SUM(B9:B14)</f>
        <v>1720000</v>
      </c>
      <c r="C15" s="95">
        <f>SUM(C9:C14)</f>
        <v>0</v>
      </c>
      <c r="D15" s="95"/>
      <c r="E15" s="95">
        <f t="shared" si="0"/>
        <v>1720000</v>
      </c>
      <c r="F15" s="96">
        <f t="shared" ref="F15:O15" si="7">SUM(F9:F14)</f>
        <v>1720000</v>
      </c>
      <c r="G15" s="97">
        <f t="shared" si="7"/>
        <v>1720000</v>
      </c>
      <c r="H15" s="96">
        <f t="shared" si="7"/>
        <v>104000</v>
      </c>
      <c r="I15" s="97">
        <f t="shared" si="7"/>
        <v>0</v>
      </c>
      <c r="J15" s="96">
        <f t="shared" si="7"/>
        <v>208000</v>
      </c>
      <c r="K15" s="97">
        <f t="shared" si="7"/>
        <v>0</v>
      </c>
      <c r="L15" s="96">
        <f t="shared" si="7"/>
        <v>156000</v>
      </c>
      <c r="M15" s="97">
        <f t="shared" si="7"/>
        <v>0</v>
      </c>
      <c r="N15" s="96">
        <f t="shared" si="7"/>
        <v>1252000</v>
      </c>
      <c r="O15" s="97">
        <f t="shared" si="7"/>
        <v>0</v>
      </c>
      <c r="P15" s="96">
        <f t="shared" si="1"/>
        <v>1720000</v>
      </c>
      <c r="Q15" s="97">
        <f t="shared" si="2"/>
        <v>0</v>
      </c>
      <c r="R15" s="52">
        <f t="shared" si="3"/>
        <v>702.56410256410254</v>
      </c>
      <c r="S15" s="53">
        <f t="shared" si="4"/>
        <v>0</v>
      </c>
      <c r="T15" s="52">
        <f>IF((SUM($E9:$E13))=0,0,(P15/(SUM($E9:$E13))*100))</f>
        <v>100</v>
      </c>
      <c r="U15" s="54">
        <f>IF((SUM($E9:$E13))=0,0,(Q15/(SUM($E9:$E13))*100))</f>
        <v>0</v>
      </c>
      <c r="V15" s="96">
        <f>SUM(V9:V14)</f>
        <v>0</v>
      </c>
      <c r="W15" s="97">
        <f>SUM(W9:W14)</f>
        <v>0</v>
      </c>
    </row>
    <row r="16" spans="1:23" ht="12.95" customHeight="1" x14ac:dyDescent="0.2">
      <c r="A16" s="40" t="s">
        <v>42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43</v>
      </c>
      <c r="B17" s="92">
        <v>0</v>
      </c>
      <c r="C17" s="92">
        <v>0</v>
      </c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IF(($L17      =0),0,((($N17      -$L17      )/$L17      )*100))</f>
        <v>0</v>
      </c>
      <c r="S17" s="49">
        <f t="shared" ref="S17:S24" si="12">IF(($M17      =0),0,((($O17      -$M17      )/$M17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>
        <v>0</v>
      </c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41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>
        <f>SUM(W17:W23)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IF(($L26      =0),0,((($N26      -$L26      )/$L26      )*100))</f>
        <v>0</v>
      </c>
      <c r="S26" s="49">
        <f>IF(($M26      =0),0,((($O26      -$M26      )/$M26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IF(($L27      =0),0,((($N27      -$L27      )/$L27      )*100))</f>
        <v>0</v>
      </c>
      <c r="S27" s="49">
        <f>IF(($M27      =0),0,((($O27      -$M27      )/$M27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IF(($L28      =0),0,((($N28      -$L28      )/$L28      )*100))</f>
        <v>0</v>
      </c>
      <c r="S28" s="49">
        <f>IF(($M28      =0),0,((($O28      -$M28      )/$M28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IF(($L29      =0),0,((($N29      -$L29      )/$L29      )*100))</f>
        <v>0</v>
      </c>
      <c r="S29" s="49">
        <f>IF(($M29      =0),0,((($O29      -$M29      )/$M29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41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IF(($L30      =0),0,((($N30      -$L30      )/$L30      )*100))</f>
        <v>0</v>
      </c>
      <c r="S30" s="53">
        <f>IF(($M30      =0),0,((($O30      -$M30      )/$M30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2127000</v>
      </c>
      <c r="C32" s="92">
        <v>0</v>
      </c>
      <c r="D32" s="92"/>
      <c r="E32" s="92">
        <f>$B32      +$C32      +$D32</f>
        <v>2127000</v>
      </c>
      <c r="F32" s="93">
        <v>2127000</v>
      </c>
      <c r="G32" s="94">
        <v>2127000</v>
      </c>
      <c r="H32" s="93">
        <v>899000</v>
      </c>
      <c r="I32" s="94"/>
      <c r="J32" s="93">
        <v>1071000</v>
      </c>
      <c r="K32" s="94"/>
      <c r="L32" s="93">
        <v>157000</v>
      </c>
      <c r="M32" s="94"/>
      <c r="N32" s="93"/>
      <c r="O32" s="94"/>
      <c r="P32" s="93">
        <f>$H32      +$J32      +$L32      +$N32</f>
        <v>2127000</v>
      </c>
      <c r="Q32" s="94">
        <f>$I32      +$K32      +$M32      +$O32</f>
        <v>0</v>
      </c>
      <c r="R32" s="48">
        <f>IF(($L32      =0),0,((($N32      -$L32      )/$L32      )*100))</f>
        <v>-100</v>
      </c>
      <c r="S32" s="49">
        <f>IF(($M32      =0),0,((($O32      -$M32      )/$M32      )*100))</f>
        <v>0</v>
      </c>
      <c r="T32" s="48">
        <f>IF(($E32      =0),0,(($P32      /$E32      )*100))</f>
        <v>100</v>
      </c>
      <c r="U32" s="50">
        <f>IF(($E32      =0),0,(($Q32      /$E32      )*100))</f>
        <v>0</v>
      </c>
      <c r="V32" s="93">
        <v>0</v>
      </c>
      <c r="W32" s="94">
        <v>0</v>
      </c>
    </row>
    <row r="33" spans="1:23" ht="12.95" customHeight="1" x14ac:dyDescent="0.2">
      <c r="A33" s="51" t="s">
        <v>41</v>
      </c>
      <c r="B33" s="95">
        <f>B32</f>
        <v>2127000</v>
      </c>
      <c r="C33" s="95">
        <f>C32</f>
        <v>0</v>
      </c>
      <c r="D33" s="95"/>
      <c r="E33" s="95">
        <f>$B33      +$C33      +$D33</f>
        <v>2127000</v>
      </c>
      <c r="F33" s="96">
        <f t="shared" ref="F33:O33" si="17">F32</f>
        <v>2127000</v>
      </c>
      <c r="G33" s="97">
        <f t="shared" si="17"/>
        <v>2127000</v>
      </c>
      <c r="H33" s="96">
        <f t="shared" si="17"/>
        <v>899000</v>
      </c>
      <c r="I33" s="97">
        <f t="shared" si="17"/>
        <v>0</v>
      </c>
      <c r="J33" s="96">
        <f t="shared" si="17"/>
        <v>1071000</v>
      </c>
      <c r="K33" s="97">
        <f t="shared" si="17"/>
        <v>0</v>
      </c>
      <c r="L33" s="96">
        <f t="shared" si="17"/>
        <v>157000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2127000</v>
      </c>
      <c r="Q33" s="97">
        <f>$I33      +$K33      +$M33      +$O33</f>
        <v>0</v>
      </c>
      <c r="R33" s="52">
        <f>IF(($L33      =0),0,((($N33      -$L33      )/$L33      )*100))</f>
        <v>-100</v>
      </c>
      <c r="S33" s="53">
        <f>IF(($M33      =0),0,((($O33      -$M33      )/$M33      )*100))</f>
        <v>0</v>
      </c>
      <c r="T33" s="52">
        <f>IF($E33   =0,0,($P33   /$E33   )*100)</f>
        <v>100</v>
      </c>
      <c r="U33" s="54">
        <f>IF($E33   =0,0,($Q33   /$E33   )*100)</f>
        <v>0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0</v>
      </c>
      <c r="C35" s="92">
        <v>0</v>
      </c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IF(($L35      =0),0,((($N35      -$L35      )/$L35      )*100))</f>
        <v>0</v>
      </c>
      <c r="S35" s="49">
        <f t="shared" ref="S35:S40" si="22">IF(($M35      =0),0,((($O35      -$M35      )/$M35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47559000</v>
      </c>
      <c r="C36" s="92">
        <v>0</v>
      </c>
      <c r="D36" s="92"/>
      <c r="E36" s="92">
        <f t="shared" si="18"/>
        <v>47559000</v>
      </c>
      <c r="F36" s="93">
        <v>47559000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4500000</v>
      </c>
      <c r="C38" s="92">
        <v>0</v>
      </c>
      <c r="D38" s="92"/>
      <c r="E38" s="92">
        <f t="shared" si="18"/>
        <v>4500000</v>
      </c>
      <c r="F38" s="93">
        <v>4500000</v>
      </c>
      <c r="G38" s="94">
        <v>4500000</v>
      </c>
      <c r="H38" s="93"/>
      <c r="I38" s="94"/>
      <c r="J38" s="93">
        <v>2824000</v>
      </c>
      <c r="K38" s="94"/>
      <c r="L38" s="93"/>
      <c r="M38" s="94"/>
      <c r="N38" s="93"/>
      <c r="O38" s="94"/>
      <c r="P38" s="93">
        <f t="shared" si="19"/>
        <v>2824000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62.755555555555553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41</v>
      </c>
      <c r="B40" s="95">
        <f>SUM(B35:B39)</f>
        <v>52059000</v>
      </c>
      <c r="C40" s="95">
        <f>SUM(C35:C39)</f>
        <v>0</v>
      </c>
      <c r="D40" s="95"/>
      <c r="E40" s="95">
        <f t="shared" si="18"/>
        <v>52059000</v>
      </c>
      <c r="F40" s="96">
        <f t="shared" ref="F40:O40" si="25">SUM(F35:F39)</f>
        <v>52059000</v>
      </c>
      <c r="G40" s="97">
        <f t="shared" si="25"/>
        <v>4500000</v>
      </c>
      <c r="H40" s="96">
        <f t="shared" si="25"/>
        <v>0</v>
      </c>
      <c r="I40" s="97">
        <f t="shared" si="25"/>
        <v>0</v>
      </c>
      <c r="J40" s="96">
        <f t="shared" si="25"/>
        <v>2824000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2824000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62.755555555555553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IF(($L42      =0),0,((($N42      -$L42      )/$L42      )*100))</f>
        <v>0</v>
      </c>
      <c r="S42" s="49">
        <f t="shared" ref="S42:S53" si="30">IF(($M42      =0),0,((($O42      -$M42      )/$M42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75000000</v>
      </c>
      <c r="C44" s="92">
        <v>-50000000</v>
      </c>
      <c r="D44" s="92"/>
      <c r="E44" s="92">
        <f t="shared" si="26"/>
        <v>25000000</v>
      </c>
      <c r="F44" s="93">
        <v>25000000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51000000</v>
      </c>
      <c r="C51" s="92">
        <v>4000000</v>
      </c>
      <c r="D51" s="92"/>
      <c r="E51" s="92">
        <f t="shared" si="26"/>
        <v>55000000</v>
      </c>
      <c r="F51" s="93">
        <v>55000000</v>
      </c>
      <c r="G51" s="94">
        <v>55000000</v>
      </c>
      <c r="H51" s="93">
        <v>8354000</v>
      </c>
      <c r="I51" s="94"/>
      <c r="J51" s="93">
        <v>19246000</v>
      </c>
      <c r="K51" s="94"/>
      <c r="L51" s="93">
        <v>6815000</v>
      </c>
      <c r="M51" s="94"/>
      <c r="N51" s="93">
        <v>20585000</v>
      </c>
      <c r="O51" s="94"/>
      <c r="P51" s="93">
        <f t="shared" si="27"/>
        <v>55000000</v>
      </c>
      <c r="Q51" s="94">
        <f t="shared" si="28"/>
        <v>0</v>
      </c>
      <c r="R51" s="48">
        <f t="shared" si="29"/>
        <v>202.05429200293472</v>
      </c>
      <c r="S51" s="49">
        <f t="shared" si="30"/>
        <v>0</v>
      </c>
      <c r="T51" s="48">
        <f t="shared" si="31"/>
        <v>100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41</v>
      </c>
      <c r="B53" s="95">
        <f>SUM(B42:B52)</f>
        <v>126000000</v>
      </c>
      <c r="C53" s="95">
        <f>SUM(C42:C52)</f>
        <v>-46000000</v>
      </c>
      <c r="D53" s="95"/>
      <c r="E53" s="95">
        <f t="shared" si="26"/>
        <v>80000000</v>
      </c>
      <c r="F53" s="96">
        <f t="shared" ref="F53:O53" si="33">SUM(F42:F52)</f>
        <v>80000000</v>
      </c>
      <c r="G53" s="97">
        <f t="shared" si="33"/>
        <v>55000000</v>
      </c>
      <c r="H53" s="96">
        <f t="shared" si="33"/>
        <v>8354000</v>
      </c>
      <c r="I53" s="97">
        <f t="shared" si="33"/>
        <v>0</v>
      </c>
      <c r="J53" s="96">
        <f t="shared" si="33"/>
        <v>19246000</v>
      </c>
      <c r="K53" s="97">
        <f t="shared" si="33"/>
        <v>0</v>
      </c>
      <c r="L53" s="96">
        <f t="shared" si="33"/>
        <v>6815000</v>
      </c>
      <c r="M53" s="97">
        <f t="shared" si="33"/>
        <v>0</v>
      </c>
      <c r="N53" s="96">
        <f t="shared" si="33"/>
        <v>20585000</v>
      </c>
      <c r="O53" s="97">
        <f t="shared" si="33"/>
        <v>0</v>
      </c>
      <c r="P53" s="96">
        <f t="shared" si="27"/>
        <v>55000000</v>
      </c>
      <c r="Q53" s="97">
        <f t="shared" si="28"/>
        <v>0</v>
      </c>
      <c r="R53" s="52">
        <f t="shared" si="29"/>
        <v>202.05429200293472</v>
      </c>
      <c r="S53" s="53">
        <f t="shared" si="30"/>
        <v>0</v>
      </c>
      <c r="T53" s="52">
        <f>IF((+$E43+$E45+$E47+$E48+$E51) =0,0,(P53   /(+$E43+$E45+$E47+$E48+$E51) )*100)</f>
        <v>100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IF(($L55      =0),0,((($N55      -$L55      )/$L55      )*100))</f>
        <v>0</v>
      </c>
      <c r="S55" s="49">
        <f>IF(($M55      =0),0,((($O55      -$M55      )/$M55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IF(($L56      =0),0,((($N56      -$L56      )/$L56      )*100))</f>
        <v>0</v>
      </c>
      <c r="S56" s="49">
        <f>IF(($M56      =0),0,((($O56      -$M56      )/$M56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IF(($L57      =0),0,((($N57      -$L57      )/$L57      )*100))</f>
        <v>0</v>
      </c>
      <c r="S57" s="49">
        <f>IF(($M57      =0),0,((($O57      -$M57      )/$M57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IF(($L58      =0),0,((($N58      -$L58      )/$L58      )*100))</f>
        <v>0</v>
      </c>
      <c r="S58" s="49">
        <f>IF(($M58      =0),0,((($O58      -$M58      )/$M58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41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IF(($L59      =0),0,((($N59      -$L59      )/$L59      )*100))</f>
        <v>0</v>
      </c>
      <c r="S59" s="58">
        <f>IF(($M59      =0),0,((($O59      -$M59      )/$M59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IF(($L61      =0),0,((($N61      -$L61      )/$L61      )*100))</f>
        <v>0</v>
      </c>
      <c r="S61" s="49">
        <f t="shared" ref="S61:S67" si="39">IF(($M61      =0),0,((($O61      -$M61      )/$M61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41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181906000</v>
      </c>
      <c r="C67" s="104">
        <f>SUM(C9:C14,C17:C23,C26:C29,C32,C35:C39,C42:C52,C55:C58,C61:C65)</f>
        <v>-46000000</v>
      </c>
      <c r="D67" s="104"/>
      <c r="E67" s="104">
        <f t="shared" si="35"/>
        <v>135906000</v>
      </c>
      <c r="F67" s="105">
        <f t="shared" ref="F67:O67" si="43">SUM(F9:F14,F17:F23,F26:F29,F32,F35:F39,F42:F52,F55:F58,F61:F65)</f>
        <v>135906000</v>
      </c>
      <c r="G67" s="106">
        <f t="shared" si="43"/>
        <v>63347000</v>
      </c>
      <c r="H67" s="105">
        <f t="shared" si="43"/>
        <v>9357000</v>
      </c>
      <c r="I67" s="106">
        <f t="shared" si="43"/>
        <v>0</v>
      </c>
      <c r="J67" s="105">
        <f t="shared" si="43"/>
        <v>23349000</v>
      </c>
      <c r="K67" s="106">
        <f t="shared" si="43"/>
        <v>0</v>
      </c>
      <c r="L67" s="105">
        <f t="shared" si="43"/>
        <v>7128000</v>
      </c>
      <c r="M67" s="106">
        <f t="shared" si="43"/>
        <v>0</v>
      </c>
      <c r="N67" s="105">
        <f t="shared" si="43"/>
        <v>21837000</v>
      </c>
      <c r="O67" s="106">
        <f t="shared" si="43"/>
        <v>0</v>
      </c>
      <c r="P67" s="105">
        <f t="shared" si="36"/>
        <v>61671000</v>
      </c>
      <c r="Q67" s="106">
        <f t="shared" si="37"/>
        <v>0</v>
      </c>
      <c r="R67" s="61">
        <f t="shared" si="38"/>
        <v>206.35521885521885</v>
      </c>
      <c r="S67" s="62">
        <f t="shared" si="39"/>
        <v>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97.354255134418366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0</v>
      </c>
      <c r="V67" s="105">
        <f>SUM(V9:V14,V17:V23,V26:V29,V32,V35:V39,V42:V52,V55:V58,V61:V65)</f>
        <v>0</v>
      </c>
      <c r="W67" s="106">
        <f>SUM(W9:W14,W17:W23,W26:W29,W32,W35:W39,W42:W52,W55:W58,W61:W65)</f>
        <v>0</v>
      </c>
    </row>
    <row r="68" spans="1:23" ht="12.95" customHeight="1" x14ac:dyDescent="0.2">
      <c r="A68" s="40" t="s">
        <v>42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130698000</v>
      </c>
      <c r="C69" s="92">
        <v>0</v>
      </c>
      <c r="D69" s="92"/>
      <c r="E69" s="92">
        <f>$B69      +$C69      +$D69</f>
        <v>130698000</v>
      </c>
      <c r="F69" s="93">
        <v>130698000</v>
      </c>
      <c r="G69" s="94">
        <v>130698000</v>
      </c>
      <c r="H69" s="93">
        <v>44168000</v>
      </c>
      <c r="I69" s="94"/>
      <c r="J69" s="93">
        <v>34408000</v>
      </c>
      <c r="K69" s="94"/>
      <c r="L69" s="93">
        <v>14960000</v>
      </c>
      <c r="M69" s="94"/>
      <c r="N69" s="93">
        <v>37162000</v>
      </c>
      <c r="O69" s="94"/>
      <c r="P69" s="93">
        <f>$H69      +$J69      +$L69      +$N69</f>
        <v>130698000</v>
      </c>
      <c r="Q69" s="94">
        <f>$I69      +$K69      +$M69      +$O69</f>
        <v>0</v>
      </c>
      <c r="R69" s="48">
        <f>IF(($L69      =0),0,((($N69      -$L69      )/$L69      )*100))</f>
        <v>148.40909090909091</v>
      </c>
      <c r="S69" s="49">
        <f>IF(($M69      =0),0,((($O69      -$M69      )/$M69      )*100))</f>
        <v>0</v>
      </c>
      <c r="T69" s="48">
        <f>IF(($E69      =0),0,(($P69      /$E69      )*100))</f>
        <v>100</v>
      </c>
      <c r="U69" s="50">
        <f>IF(($E69      =0),0,(($Q69      /$E69      )*100))</f>
        <v>0</v>
      </c>
      <c r="V69" s="93">
        <v>0</v>
      </c>
      <c r="W69" s="94">
        <v>0</v>
      </c>
    </row>
    <row r="70" spans="1:23" ht="12.95" customHeight="1" x14ac:dyDescent="0.2">
      <c r="A70" s="56" t="s">
        <v>41</v>
      </c>
      <c r="B70" s="101">
        <f>B69</f>
        <v>130698000</v>
      </c>
      <c r="C70" s="101">
        <f>C69</f>
        <v>0</v>
      </c>
      <c r="D70" s="101"/>
      <c r="E70" s="101">
        <f>$B70      +$C70      +$D70</f>
        <v>130698000</v>
      </c>
      <c r="F70" s="102">
        <f t="shared" ref="F70:O70" si="44">F69</f>
        <v>130698000</v>
      </c>
      <c r="G70" s="103">
        <f t="shared" si="44"/>
        <v>130698000</v>
      </c>
      <c r="H70" s="102">
        <f t="shared" si="44"/>
        <v>44168000</v>
      </c>
      <c r="I70" s="103">
        <f t="shared" si="44"/>
        <v>0</v>
      </c>
      <c r="J70" s="102">
        <f t="shared" si="44"/>
        <v>34408000</v>
      </c>
      <c r="K70" s="103">
        <f t="shared" si="44"/>
        <v>0</v>
      </c>
      <c r="L70" s="102">
        <f t="shared" si="44"/>
        <v>14960000</v>
      </c>
      <c r="M70" s="103">
        <f t="shared" si="44"/>
        <v>0</v>
      </c>
      <c r="N70" s="102">
        <f t="shared" si="44"/>
        <v>37162000</v>
      </c>
      <c r="O70" s="103">
        <f t="shared" si="44"/>
        <v>0</v>
      </c>
      <c r="P70" s="102">
        <f>$H70      +$J70      +$L70      +$N70</f>
        <v>130698000</v>
      </c>
      <c r="Q70" s="103">
        <f>$I70      +$K70      +$M70      +$O70</f>
        <v>0</v>
      </c>
      <c r="R70" s="57">
        <f>IF(($L70      =0),0,((($N70      -$L70      )/$L70      )*100))</f>
        <v>148.40909090909091</v>
      </c>
      <c r="S70" s="58">
        <f>IF(($M70      =0),0,((($O70      -$M70      )/$M70      )*100))</f>
        <v>0</v>
      </c>
      <c r="T70" s="57">
        <f>IF($E70   =0,0,($P70   /$E70   )*100)</f>
        <v>100</v>
      </c>
      <c r="U70" s="59">
        <f>IF($E70   =0,0,($Q70   /$E70 )*100)</f>
        <v>0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130698000</v>
      </c>
      <c r="C71" s="104">
        <f>C69</f>
        <v>0</v>
      </c>
      <c r="D71" s="104"/>
      <c r="E71" s="104">
        <f>$B71      +$C71      +$D71</f>
        <v>130698000</v>
      </c>
      <c r="F71" s="105">
        <f t="shared" ref="F71:O71" si="45">F69</f>
        <v>130698000</v>
      </c>
      <c r="G71" s="106">
        <f t="shared" si="45"/>
        <v>130698000</v>
      </c>
      <c r="H71" s="105">
        <f t="shared" si="45"/>
        <v>44168000</v>
      </c>
      <c r="I71" s="106">
        <f t="shared" si="45"/>
        <v>0</v>
      </c>
      <c r="J71" s="105">
        <f t="shared" si="45"/>
        <v>34408000</v>
      </c>
      <c r="K71" s="106">
        <f t="shared" si="45"/>
        <v>0</v>
      </c>
      <c r="L71" s="105">
        <f t="shared" si="45"/>
        <v>14960000</v>
      </c>
      <c r="M71" s="106">
        <f t="shared" si="45"/>
        <v>0</v>
      </c>
      <c r="N71" s="105">
        <f t="shared" si="45"/>
        <v>37162000</v>
      </c>
      <c r="O71" s="106">
        <f t="shared" si="45"/>
        <v>0</v>
      </c>
      <c r="P71" s="105">
        <f>$H71      +$J71      +$L71      +$N71</f>
        <v>130698000</v>
      </c>
      <c r="Q71" s="106">
        <f>$I71      +$K71      +$M71      +$O71</f>
        <v>0</v>
      </c>
      <c r="R71" s="61">
        <f>IF(($L71      =0),0,((($N71      -$L71      )/$L71      )*100))</f>
        <v>148.40909090909091</v>
      </c>
      <c r="S71" s="62">
        <f>IF(($M71      =0),0,((($O71      -$M71      )/$M71      )*100))</f>
        <v>0</v>
      </c>
      <c r="T71" s="61">
        <f>IF($E71   =0,0,($P71   /$E71   )*100)</f>
        <v>100</v>
      </c>
      <c r="U71" s="65">
        <f>IF($E71   =0,0,($Q71   /$E71   )*100)</f>
        <v>0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312604000</v>
      </c>
      <c r="C72" s="104">
        <f>SUM(C9:C14,C17:C23,C26:C29,C32,C35:C39,C42:C52,C55:C58,C61:C65,C69)</f>
        <v>-46000000</v>
      </c>
      <c r="D72" s="104"/>
      <c r="E72" s="104">
        <f>$B72      +$C72      +$D72</f>
        <v>266604000</v>
      </c>
      <c r="F72" s="105">
        <f t="shared" ref="F72:O72" si="46">SUM(F9:F14,F17:F23,F26:F29,F32,F35:F39,F42:F52,F55:F58,F61:F65,F69)</f>
        <v>266604000</v>
      </c>
      <c r="G72" s="106">
        <f t="shared" si="46"/>
        <v>194045000</v>
      </c>
      <c r="H72" s="105">
        <f t="shared" si="46"/>
        <v>53525000</v>
      </c>
      <c r="I72" s="106">
        <f t="shared" si="46"/>
        <v>0</v>
      </c>
      <c r="J72" s="105">
        <f t="shared" si="46"/>
        <v>57757000</v>
      </c>
      <c r="K72" s="106">
        <f t="shared" si="46"/>
        <v>0</v>
      </c>
      <c r="L72" s="105">
        <f t="shared" si="46"/>
        <v>22088000</v>
      </c>
      <c r="M72" s="106">
        <f t="shared" si="46"/>
        <v>0</v>
      </c>
      <c r="N72" s="105">
        <f t="shared" si="46"/>
        <v>58999000</v>
      </c>
      <c r="O72" s="106">
        <f t="shared" si="46"/>
        <v>0</v>
      </c>
      <c r="P72" s="105">
        <f>$H72      +$J72      +$L72      +$N72</f>
        <v>192369000</v>
      </c>
      <c r="Q72" s="106">
        <f>$I72      +$K72      +$M72      +$O72</f>
        <v>0</v>
      </c>
      <c r="R72" s="61">
        <f>IF(($L72      =0),0,((($N72      -$L72      )/$L72      )*100))</f>
        <v>167.10883737776169</v>
      </c>
      <c r="S72" s="62">
        <f>IF(($M72      =0),0,((($O72      -$M72      )/$M72      )*100))</f>
        <v>0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99.13628282099512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0</v>
      </c>
      <c r="V72" s="105">
        <f>SUM(V9:V14,V17:V23,V26:V29,V32,V35:V39,V42:V52,V55:V58,V61:V65,V69)</f>
        <v>0</v>
      </c>
      <c r="W72" s="106">
        <f>SUM(W9:W14,W17:W23,W26:W29,W32,W35:W39,W42:W52,W55:W58,W61:W65,W69)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5" t="s">
        <v>10</v>
      </c>
      <c r="Q74" s="136"/>
      <c r="R74" s="137" t="s">
        <v>11</v>
      </c>
      <c r="S74" s="136"/>
      <c r="T74" s="137" t="s">
        <v>12</v>
      </c>
      <c r="U74" s="136"/>
      <c r="V74" s="135"/>
      <c r="W74" s="136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131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132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133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134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135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136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IF(($L86      =0),0,((($N86      -$L86      )/$L86      )*100))</f>
        <v>0</v>
      </c>
      <c r="S86" s="90">
        <f t="shared" ref="S86:S93" si="52">IF(($M86      =0),0,((($O86      -$M86      )/$M86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137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138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139</v>
      </c>
    </row>
    <row r="116" spans="1:23" x14ac:dyDescent="0.2">
      <c r="A116" s="29" t="s">
        <v>140</v>
      </c>
    </row>
    <row r="117" spans="1:23" x14ac:dyDescent="0.2">
      <c r="A117" s="29" t="s">
        <v>141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142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144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AiWBR4pY5HbitXOQGfKBx2FbWoQA/8pHO7TIbSV7XlWUrKreImE3OksKZUCrTpLCK7/2wzrIaKl6JNdwfG/exQ==" saltValue="qnzXCm1rVLtFTCcssGD3Pw==" spinCount="100000" sheet="1" objects="1" scenarios="1"/>
  <mergeCells count="18">
    <mergeCell ref="P74:Q74"/>
    <mergeCell ref="R74:S74"/>
    <mergeCell ref="T74:U74"/>
    <mergeCell ref="V74:W74"/>
    <mergeCell ref="P6:Q6"/>
    <mergeCell ref="R6:S6"/>
    <mergeCell ref="T6:U6"/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</mergeCells>
  <printOptions horizontalCentered="1"/>
  <pageMargins left="0.5" right="0.25" top="0.5" bottom="0.5" header="0.5" footer="0.5"/>
  <pageSetup paperSize="9" scale="38" orientation="landscape" r:id="rId1"/>
  <rowBreaks count="2" manualBreakCount="2">
    <brk id="73" max="16383" man="1"/>
    <brk id="95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23" width="13.7109375" customWidth="1"/>
    <col min="24" max="24" width="2.7109375" customWidth="1"/>
  </cols>
  <sheetData>
    <row r="1" spans="1:23" x14ac:dyDescent="0.2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32"/>
      <c r="W1" s="32"/>
    </row>
    <row r="2" spans="1:23" ht="18" x14ac:dyDescent="0.25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33"/>
      <c r="W2" s="33"/>
    </row>
    <row r="3" spans="1:23" ht="18" customHeight="1" x14ac:dyDescent="0.25">
      <c r="A3" s="131" t="s">
        <v>2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33"/>
      <c r="W3" s="33"/>
    </row>
    <row r="4" spans="1:23" ht="18" customHeight="1" x14ac:dyDescent="0.25">
      <c r="A4" s="131" t="s">
        <v>3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33"/>
      <c r="W4" s="33"/>
    </row>
    <row r="5" spans="1:23" ht="15" customHeight="1" x14ac:dyDescent="0.25">
      <c r="A5" s="132" t="s">
        <v>126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IF(($L9       =0),0,((($N9       -$L9       )/$L9       )*100))</f>
        <v>0</v>
      </c>
      <c r="S9" s="49">
        <f>IF(($M9       =0),0,((($O9       -$M9       )/$M9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2450000</v>
      </c>
      <c r="C10" s="92">
        <v>0</v>
      </c>
      <c r="D10" s="92"/>
      <c r="E10" s="92">
        <f t="shared" ref="E10:E15" si="0">$B10      +$C10      +$D10</f>
        <v>2450000</v>
      </c>
      <c r="F10" s="93">
        <v>2450000</v>
      </c>
      <c r="G10" s="94">
        <v>2450000</v>
      </c>
      <c r="H10" s="93">
        <v>888000</v>
      </c>
      <c r="I10" s="94"/>
      <c r="J10" s="93">
        <v>1025000</v>
      </c>
      <c r="K10" s="94"/>
      <c r="L10" s="93">
        <v>36000</v>
      </c>
      <c r="M10" s="94"/>
      <c r="N10" s="93">
        <v>501000</v>
      </c>
      <c r="O10" s="94"/>
      <c r="P10" s="93">
        <f t="shared" ref="P10:P15" si="1">$H10      +$J10      +$L10      +$N10</f>
        <v>2450000</v>
      </c>
      <c r="Q10" s="94">
        <f t="shared" ref="Q10:Q15" si="2">$I10      +$K10      +$M10      +$O10</f>
        <v>0</v>
      </c>
      <c r="R10" s="48">
        <f t="shared" ref="R10:R15" si="3">IF(($L10      =0),0,((($N10      -$L10      )/$L10      )*100))</f>
        <v>1291.6666666666665</v>
      </c>
      <c r="S10" s="49">
        <f t="shared" ref="S10:S15" si="4">IF(($M10      =0),0,((($O10      -$M10      )/$M10      )*100))</f>
        <v>0</v>
      </c>
      <c r="T10" s="48">
        <f t="shared" ref="T10:T14" si="5">IF(($E10      =0),0,(($P10      /$E10      )*100))</f>
        <v>100</v>
      </c>
      <c r="U10" s="50">
        <f t="shared" ref="U10:U14" si="6">IF(($E10      =0),0,(($Q10      /$E10      )*100))</f>
        <v>0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51" t="s">
        <v>41</v>
      </c>
      <c r="B15" s="95">
        <f>SUM(B9:B14)</f>
        <v>2450000</v>
      </c>
      <c r="C15" s="95">
        <f>SUM(C9:C14)</f>
        <v>0</v>
      </c>
      <c r="D15" s="95"/>
      <c r="E15" s="95">
        <f t="shared" si="0"/>
        <v>2450000</v>
      </c>
      <c r="F15" s="96">
        <f t="shared" ref="F15:O15" si="7">SUM(F9:F14)</f>
        <v>2450000</v>
      </c>
      <c r="G15" s="97">
        <f t="shared" si="7"/>
        <v>2450000</v>
      </c>
      <c r="H15" s="96">
        <f t="shared" si="7"/>
        <v>888000</v>
      </c>
      <c r="I15" s="97">
        <f t="shared" si="7"/>
        <v>0</v>
      </c>
      <c r="J15" s="96">
        <f t="shared" si="7"/>
        <v>1025000</v>
      </c>
      <c r="K15" s="97">
        <f t="shared" si="7"/>
        <v>0</v>
      </c>
      <c r="L15" s="96">
        <f t="shared" si="7"/>
        <v>36000</v>
      </c>
      <c r="M15" s="97">
        <f t="shared" si="7"/>
        <v>0</v>
      </c>
      <c r="N15" s="96">
        <f t="shared" si="7"/>
        <v>501000</v>
      </c>
      <c r="O15" s="97">
        <f t="shared" si="7"/>
        <v>0</v>
      </c>
      <c r="P15" s="96">
        <f t="shared" si="1"/>
        <v>2450000</v>
      </c>
      <c r="Q15" s="97">
        <f t="shared" si="2"/>
        <v>0</v>
      </c>
      <c r="R15" s="52">
        <f t="shared" si="3"/>
        <v>1291.6666666666665</v>
      </c>
      <c r="S15" s="53">
        <f t="shared" si="4"/>
        <v>0</v>
      </c>
      <c r="T15" s="52">
        <f>IF((SUM($E9:$E13))=0,0,(P15/(SUM($E9:$E13))*100))</f>
        <v>100</v>
      </c>
      <c r="U15" s="54">
        <f>IF((SUM($E9:$E13))=0,0,(Q15/(SUM($E9:$E13))*100))</f>
        <v>0</v>
      </c>
      <c r="V15" s="96">
        <f>SUM(V9:V14)</f>
        <v>0</v>
      </c>
      <c r="W15" s="97">
        <f>SUM(W9:W14)</f>
        <v>0</v>
      </c>
    </row>
    <row r="16" spans="1:23" ht="12.95" customHeight="1" x14ac:dyDescent="0.2">
      <c r="A16" s="40" t="s">
        <v>42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43</v>
      </c>
      <c r="B17" s="92">
        <v>0</v>
      </c>
      <c r="C17" s="92">
        <v>0</v>
      </c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IF(($L17      =0),0,((($N17      -$L17      )/$L17      )*100))</f>
        <v>0</v>
      </c>
      <c r="S17" s="49">
        <f t="shared" ref="S17:S24" si="12">IF(($M17      =0),0,((($O17      -$M17      )/$M17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>
        <v>0</v>
      </c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41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>
        <f>SUM(W17:W23)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IF(($L26      =0),0,((($N26      -$L26      )/$L26      )*100))</f>
        <v>0</v>
      </c>
      <c r="S26" s="49">
        <f>IF(($M26      =0),0,((($O26      -$M26      )/$M26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IF(($L27      =0),0,((($N27      -$L27      )/$L27      )*100))</f>
        <v>0</v>
      </c>
      <c r="S27" s="49">
        <f>IF(($M27      =0),0,((($O27      -$M27      )/$M27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IF(($L28      =0),0,((($N28      -$L28      )/$L28      )*100))</f>
        <v>0</v>
      </c>
      <c r="S28" s="49">
        <f>IF(($M28      =0),0,((($O28      -$M28      )/$M28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IF(($L29      =0),0,((($N29      -$L29      )/$L29      )*100))</f>
        <v>0</v>
      </c>
      <c r="S29" s="49">
        <f>IF(($M29      =0),0,((($O29      -$M29      )/$M29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41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IF(($L30      =0),0,((($N30      -$L30      )/$L30      )*100))</f>
        <v>0</v>
      </c>
      <c r="S30" s="53">
        <f>IF(($M30      =0),0,((($O30      -$M30      )/$M30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1451000</v>
      </c>
      <c r="C32" s="92">
        <v>0</v>
      </c>
      <c r="D32" s="92"/>
      <c r="E32" s="92">
        <f>$B32      +$C32      +$D32</f>
        <v>1451000</v>
      </c>
      <c r="F32" s="93">
        <v>1451000</v>
      </c>
      <c r="G32" s="94">
        <v>1451000</v>
      </c>
      <c r="H32" s="93">
        <v>991000</v>
      </c>
      <c r="I32" s="94"/>
      <c r="J32" s="93">
        <v>460000</v>
      </c>
      <c r="K32" s="94"/>
      <c r="L32" s="93"/>
      <c r="M32" s="94"/>
      <c r="N32" s="93"/>
      <c r="O32" s="94"/>
      <c r="P32" s="93">
        <f>$H32      +$J32      +$L32      +$N32</f>
        <v>1451000</v>
      </c>
      <c r="Q32" s="94">
        <f>$I32      +$K32      +$M32      +$O32</f>
        <v>0</v>
      </c>
      <c r="R32" s="48">
        <f>IF(($L32      =0),0,((($N32      -$L32      )/$L32      )*100))</f>
        <v>0</v>
      </c>
      <c r="S32" s="49">
        <f>IF(($M32      =0),0,((($O32      -$M32      )/$M32      )*100))</f>
        <v>0</v>
      </c>
      <c r="T32" s="48">
        <f>IF(($E32      =0),0,(($P32      /$E32      )*100))</f>
        <v>100</v>
      </c>
      <c r="U32" s="50">
        <f>IF(($E32      =0),0,(($Q32      /$E32      )*100))</f>
        <v>0</v>
      </c>
      <c r="V32" s="93">
        <v>0</v>
      </c>
      <c r="W32" s="94">
        <v>0</v>
      </c>
    </row>
    <row r="33" spans="1:23" ht="12.95" customHeight="1" x14ac:dyDescent="0.2">
      <c r="A33" s="51" t="s">
        <v>41</v>
      </c>
      <c r="B33" s="95">
        <f>B32</f>
        <v>1451000</v>
      </c>
      <c r="C33" s="95">
        <f>C32</f>
        <v>0</v>
      </c>
      <c r="D33" s="95"/>
      <c r="E33" s="95">
        <f>$B33      +$C33      +$D33</f>
        <v>1451000</v>
      </c>
      <c r="F33" s="96">
        <f t="shared" ref="F33:O33" si="17">F32</f>
        <v>1451000</v>
      </c>
      <c r="G33" s="97">
        <f t="shared" si="17"/>
        <v>1451000</v>
      </c>
      <c r="H33" s="96">
        <f t="shared" si="17"/>
        <v>991000</v>
      </c>
      <c r="I33" s="97">
        <f t="shared" si="17"/>
        <v>0</v>
      </c>
      <c r="J33" s="96">
        <f t="shared" si="17"/>
        <v>460000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1451000</v>
      </c>
      <c r="Q33" s="97">
        <f>$I33      +$K33      +$M33      +$O33</f>
        <v>0</v>
      </c>
      <c r="R33" s="52">
        <f>IF(($L33      =0),0,((($N33      -$L33      )/$L33      )*100))</f>
        <v>0</v>
      </c>
      <c r="S33" s="53">
        <f>IF(($M33      =0),0,((($O33      -$M33      )/$M33      )*100))</f>
        <v>0</v>
      </c>
      <c r="T33" s="52">
        <f>IF($E33   =0,0,($P33   /$E33   )*100)</f>
        <v>100</v>
      </c>
      <c r="U33" s="54">
        <f>IF($E33   =0,0,($Q33   /$E33   )*100)</f>
        <v>0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0</v>
      </c>
      <c r="C35" s="92">
        <v>0</v>
      </c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IF(($L35      =0),0,((($N35      -$L35      )/$L35      )*100))</f>
        <v>0</v>
      </c>
      <c r="S35" s="49">
        <f t="shared" ref="S35:S40" si="22">IF(($M35      =0),0,((($O35      -$M35      )/$M35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13006000</v>
      </c>
      <c r="C36" s="92">
        <v>0</v>
      </c>
      <c r="D36" s="92"/>
      <c r="E36" s="92">
        <f t="shared" si="18"/>
        <v>13006000</v>
      </c>
      <c r="F36" s="93">
        <v>13006000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41</v>
      </c>
      <c r="B40" s="95">
        <f>SUM(B35:B39)</f>
        <v>13006000</v>
      </c>
      <c r="C40" s="95">
        <f>SUM(C35:C39)</f>
        <v>0</v>
      </c>
      <c r="D40" s="95"/>
      <c r="E40" s="95">
        <f t="shared" si="18"/>
        <v>13006000</v>
      </c>
      <c r="F40" s="96">
        <f t="shared" ref="F40:O40" si="25">SUM(F35:F39)</f>
        <v>13006000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IF(($L42      =0),0,((($N42      -$L42      )/$L42      )*100))</f>
        <v>0</v>
      </c>
      <c r="S42" s="49">
        <f t="shared" ref="S42:S53" si="30">IF(($M42      =0),0,((($O42      -$M42      )/$M42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5000000</v>
      </c>
      <c r="C44" s="92">
        <v>0</v>
      </c>
      <c r="D44" s="92"/>
      <c r="E44" s="92">
        <f t="shared" si="26"/>
        <v>5000000</v>
      </c>
      <c r="F44" s="93">
        <v>5000000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0</v>
      </c>
      <c r="C51" s="92">
        <v>0</v>
      </c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41</v>
      </c>
      <c r="B53" s="95">
        <f>SUM(B42:B52)</f>
        <v>5000000</v>
      </c>
      <c r="C53" s="95">
        <f>SUM(C42:C52)</f>
        <v>0</v>
      </c>
      <c r="D53" s="95"/>
      <c r="E53" s="95">
        <f t="shared" si="26"/>
        <v>5000000</v>
      </c>
      <c r="F53" s="96">
        <f t="shared" ref="F53:O53" si="33">SUM(F42:F52)</f>
        <v>5000000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IF(($L55      =0),0,((($N55      -$L55      )/$L55      )*100))</f>
        <v>0</v>
      </c>
      <c r="S55" s="49">
        <f>IF(($M55      =0),0,((($O55      -$M55      )/$M55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IF(($L56      =0),0,((($N56      -$L56      )/$L56      )*100))</f>
        <v>0</v>
      </c>
      <c r="S56" s="49">
        <f>IF(($M56      =0),0,((($O56      -$M56      )/$M56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IF(($L57      =0),0,((($N57      -$L57      )/$L57      )*100))</f>
        <v>0</v>
      </c>
      <c r="S57" s="49">
        <f>IF(($M57      =0),0,((($O57      -$M57      )/$M57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IF(($L58      =0),0,((($N58      -$L58      )/$L58      )*100))</f>
        <v>0</v>
      </c>
      <c r="S58" s="49">
        <f>IF(($M58      =0),0,((($O58      -$M58      )/$M58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41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IF(($L59      =0),0,((($N59      -$L59      )/$L59      )*100))</f>
        <v>0</v>
      </c>
      <c r="S59" s="58">
        <f>IF(($M59      =0),0,((($O59      -$M59      )/$M59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IF(($L61      =0),0,((($N61      -$L61      )/$L61      )*100))</f>
        <v>0</v>
      </c>
      <c r="S61" s="49">
        <f t="shared" ref="S61:S67" si="39">IF(($M61      =0),0,((($O61      -$M61      )/$M61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41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21907000</v>
      </c>
      <c r="C67" s="104">
        <f>SUM(C9:C14,C17:C23,C26:C29,C32,C35:C39,C42:C52,C55:C58,C61:C65)</f>
        <v>0</v>
      </c>
      <c r="D67" s="104"/>
      <c r="E67" s="104">
        <f t="shared" si="35"/>
        <v>21907000</v>
      </c>
      <c r="F67" s="105">
        <f t="shared" ref="F67:O67" si="43">SUM(F9:F14,F17:F23,F26:F29,F32,F35:F39,F42:F52,F55:F58,F61:F65)</f>
        <v>21907000</v>
      </c>
      <c r="G67" s="106">
        <f t="shared" si="43"/>
        <v>3901000</v>
      </c>
      <c r="H67" s="105">
        <f t="shared" si="43"/>
        <v>1879000</v>
      </c>
      <c r="I67" s="106">
        <f t="shared" si="43"/>
        <v>0</v>
      </c>
      <c r="J67" s="105">
        <f t="shared" si="43"/>
        <v>1485000</v>
      </c>
      <c r="K67" s="106">
        <f t="shared" si="43"/>
        <v>0</v>
      </c>
      <c r="L67" s="105">
        <f t="shared" si="43"/>
        <v>36000</v>
      </c>
      <c r="M67" s="106">
        <f t="shared" si="43"/>
        <v>0</v>
      </c>
      <c r="N67" s="105">
        <f t="shared" si="43"/>
        <v>501000</v>
      </c>
      <c r="O67" s="106">
        <f t="shared" si="43"/>
        <v>0</v>
      </c>
      <c r="P67" s="105">
        <f t="shared" si="36"/>
        <v>3901000</v>
      </c>
      <c r="Q67" s="106">
        <f t="shared" si="37"/>
        <v>0</v>
      </c>
      <c r="R67" s="61">
        <f t="shared" si="38"/>
        <v>1291.6666666666665</v>
      </c>
      <c r="S67" s="62">
        <f t="shared" si="39"/>
        <v>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100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0</v>
      </c>
      <c r="V67" s="105">
        <f>SUM(V9:V14,V17:V23,V26:V29,V32,V35:V39,V42:V52,V55:V58,V61:V65)</f>
        <v>0</v>
      </c>
      <c r="W67" s="106">
        <f>SUM(W9:W14,W17:W23,W26:W29,W32,W35:W39,W42:W52,W55:W58,W61:W65)</f>
        <v>0</v>
      </c>
    </row>
    <row r="68" spans="1:23" ht="12.95" customHeight="1" x14ac:dyDescent="0.2">
      <c r="A68" s="40" t="s">
        <v>42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132482000</v>
      </c>
      <c r="C69" s="92">
        <v>0</v>
      </c>
      <c r="D69" s="92"/>
      <c r="E69" s="92">
        <f>$B69      +$C69      +$D69</f>
        <v>132482000</v>
      </c>
      <c r="F69" s="93">
        <v>132482000</v>
      </c>
      <c r="G69" s="94">
        <v>132482000</v>
      </c>
      <c r="H69" s="93">
        <v>24541000</v>
      </c>
      <c r="I69" s="94"/>
      <c r="J69" s="93">
        <v>43949000</v>
      </c>
      <c r="K69" s="94"/>
      <c r="L69" s="93">
        <v>28233000</v>
      </c>
      <c r="M69" s="94"/>
      <c r="N69" s="93">
        <v>35759000</v>
      </c>
      <c r="O69" s="94"/>
      <c r="P69" s="93">
        <f>$H69      +$J69      +$L69      +$N69</f>
        <v>132482000</v>
      </c>
      <c r="Q69" s="94">
        <f>$I69      +$K69      +$M69      +$O69</f>
        <v>0</v>
      </c>
      <c r="R69" s="48">
        <f>IF(($L69      =0),0,((($N69      -$L69      )/$L69      )*100))</f>
        <v>26.656749194205364</v>
      </c>
      <c r="S69" s="49">
        <f>IF(($M69      =0),0,((($O69      -$M69      )/$M69      )*100))</f>
        <v>0</v>
      </c>
      <c r="T69" s="48">
        <f>IF(($E69      =0),0,(($P69      /$E69      )*100))</f>
        <v>100</v>
      </c>
      <c r="U69" s="50">
        <f>IF(($E69      =0),0,(($Q69      /$E69      )*100))</f>
        <v>0</v>
      </c>
      <c r="V69" s="93">
        <v>0</v>
      </c>
      <c r="W69" s="94">
        <v>0</v>
      </c>
    </row>
    <row r="70" spans="1:23" ht="12.95" customHeight="1" x14ac:dyDescent="0.2">
      <c r="A70" s="56" t="s">
        <v>41</v>
      </c>
      <c r="B70" s="101">
        <f>B69</f>
        <v>132482000</v>
      </c>
      <c r="C70" s="101">
        <f>C69</f>
        <v>0</v>
      </c>
      <c r="D70" s="101"/>
      <c r="E70" s="101">
        <f>$B70      +$C70      +$D70</f>
        <v>132482000</v>
      </c>
      <c r="F70" s="102">
        <f t="shared" ref="F70:O70" si="44">F69</f>
        <v>132482000</v>
      </c>
      <c r="G70" s="103">
        <f t="shared" si="44"/>
        <v>132482000</v>
      </c>
      <c r="H70" s="102">
        <f t="shared" si="44"/>
        <v>24541000</v>
      </c>
      <c r="I70" s="103">
        <f t="shared" si="44"/>
        <v>0</v>
      </c>
      <c r="J70" s="102">
        <f t="shared" si="44"/>
        <v>43949000</v>
      </c>
      <c r="K70" s="103">
        <f t="shared" si="44"/>
        <v>0</v>
      </c>
      <c r="L70" s="102">
        <f t="shared" si="44"/>
        <v>28233000</v>
      </c>
      <c r="M70" s="103">
        <f t="shared" si="44"/>
        <v>0</v>
      </c>
      <c r="N70" s="102">
        <f t="shared" si="44"/>
        <v>35759000</v>
      </c>
      <c r="O70" s="103">
        <f t="shared" si="44"/>
        <v>0</v>
      </c>
      <c r="P70" s="102">
        <f>$H70      +$J70      +$L70      +$N70</f>
        <v>132482000</v>
      </c>
      <c r="Q70" s="103">
        <f>$I70      +$K70      +$M70      +$O70</f>
        <v>0</v>
      </c>
      <c r="R70" s="57">
        <f>IF(($L70      =0),0,((($N70      -$L70      )/$L70      )*100))</f>
        <v>26.656749194205364</v>
      </c>
      <c r="S70" s="58">
        <f>IF(($M70      =0),0,((($O70      -$M70      )/$M70      )*100))</f>
        <v>0</v>
      </c>
      <c r="T70" s="57">
        <f>IF($E70   =0,0,($P70   /$E70   )*100)</f>
        <v>100</v>
      </c>
      <c r="U70" s="59">
        <f>IF($E70   =0,0,($Q70   /$E70 )*100)</f>
        <v>0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132482000</v>
      </c>
      <c r="C71" s="104">
        <f>C69</f>
        <v>0</v>
      </c>
      <c r="D71" s="104"/>
      <c r="E71" s="104">
        <f>$B71      +$C71      +$D71</f>
        <v>132482000</v>
      </c>
      <c r="F71" s="105">
        <f t="shared" ref="F71:O71" si="45">F69</f>
        <v>132482000</v>
      </c>
      <c r="G71" s="106">
        <f t="shared" si="45"/>
        <v>132482000</v>
      </c>
      <c r="H71" s="105">
        <f t="shared" si="45"/>
        <v>24541000</v>
      </c>
      <c r="I71" s="106">
        <f t="shared" si="45"/>
        <v>0</v>
      </c>
      <c r="J71" s="105">
        <f t="shared" si="45"/>
        <v>43949000</v>
      </c>
      <c r="K71" s="106">
        <f t="shared" si="45"/>
        <v>0</v>
      </c>
      <c r="L71" s="105">
        <f t="shared" si="45"/>
        <v>28233000</v>
      </c>
      <c r="M71" s="106">
        <f t="shared" si="45"/>
        <v>0</v>
      </c>
      <c r="N71" s="105">
        <f t="shared" si="45"/>
        <v>35759000</v>
      </c>
      <c r="O71" s="106">
        <f t="shared" si="45"/>
        <v>0</v>
      </c>
      <c r="P71" s="105">
        <f>$H71      +$J71      +$L71      +$N71</f>
        <v>132482000</v>
      </c>
      <c r="Q71" s="106">
        <f>$I71      +$K71      +$M71      +$O71</f>
        <v>0</v>
      </c>
      <c r="R71" s="61">
        <f>IF(($L71      =0),0,((($N71      -$L71      )/$L71      )*100))</f>
        <v>26.656749194205364</v>
      </c>
      <c r="S71" s="62">
        <f>IF(($M71      =0),0,((($O71      -$M71      )/$M71      )*100))</f>
        <v>0</v>
      </c>
      <c r="T71" s="61">
        <f>IF($E71   =0,0,($P71   /$E71   )*100)</f>
        <v>100</v>
      </c>
      <c r="U71" s="65">
        <f>IF($E71   =0,0,($Q71   /$E71   )*100)</f>
        <v>0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154389000</v>
      </c>
      <c r="C72" s="104">
        <f>SUM(C9:C14,C17:C23,C26:C29,C32,C35:C39,C42:C52,C55:C58,C61:C65,C69)</f>
        <v>0</v>
      </c>
      <c r="D72" s="104"/>
      <c r="E72" s="104">
        <f>$B72      +$C72      +$D72</f>
        <v>154389000</v>
      </c>
      <c r="F72" s="105">
        <f t="shared" ref="F72:O72" si="46">SUM(F9:F14,F17:F23,F26:F29,F32,F35:F39,F42:F52,F55:F58,F61:F65,F69)</f>
        <v>154389000</v>
      </c>
      <c r="G72" s="106">
        <f t="shared" si="46"/>
        <v>136383000</v>
      </c>
      <c r="H72" s="105">
        <f t="shared" si="46"/>
        <v>26420000</v>
      </c>
      <c r="I72" s="106">
        <f t="shared" si="46"/>
        <v>0</v>
      </c>
      <c r="J72" s="105">
        <f t="shared" si="46"/>
        <v>45434000</v>
      </c>
      <c r="K72" s="106">
        <f t="shared" si="46"/>
        <v>0</v>
      </c>
      <c r="L72" s="105">
        <f t="shared" si="46"/>
        <v>28269000</v>
      </c>
      <c r="M72" s="106">
        <f t="shared" si="46"/>
        <v>0</v>
      </c>
      <c r="N72" s="105">
        <f t="shared" si="46"/>
        <v>36260000</v>
      </c>
      <c r="O72" s="106">
        <f t="shared" si="46"/>
        <v>0</v>
      </c>
      <c r="P72" s="105">
        <f>$H72      +$J72      +$L72      +$N72</f>
        <v>136383000</v>
      </c>
      <c r="Q72" s="106">
        <f>$I72      +$K72      +$M72      +$O72</f>
        <v>0</v>
      </c>
      <c r="R72" s="61">
        <f>IF(($L72      =0),0,((($N72      -$L72      )/$L72      )*100))</f>
        <v>28.267713750044216</v>
      </c>
      <c r="S72" s="62">
        <f>IF(($M72      =0),0,((($O72      -$M72      )/$M72      )*100))</f>
        <v>0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100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0</v>
      </c>
      <c r="V72" s="105">
        <f>SUM(V9:V14,V17:V23,V26:V29,V32,V35:V39,V42:V52,V55:V58,V61:V65,V69)</f>
        <v>0</v>
      </c>
      <c r="W72" s="106">
        <f>SUM(W9:W14,W17:W23,W26:W29,W32,W35:W39,W42:W52,W55:W58,W61:W65,W69)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5" t="s">
        <v>10</v>
      </c>
      <c r="Q74" s="136"/>
      <c r="R74" s="137" t="s">
        <v>11</v>
      </c>
      <c r="S74" s="136"/>
      <c r="T74" s="137" t="s">
        <v>12</v>
      </c>
      <c r="U74" s="136"/>
      <c r="V74" s="135"/>
      <c r="W74" s="136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131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132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133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134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135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136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IF(($L86      =0),0,((($N86      -$L86      )/$L86      )*100))</f>
        <v>0</v>
      </c>
      <c r="S86" s="90">
        <f t="shared" ref="S86:S93" si="52">IF(($M86      =0),0,((($O86      -$M86      )/$M86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137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138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139</v>
      </c>
    </row>
    <row r="116" spans="1:23" x14ac:dyDescent="0.2">
      <c r="A116" s="29" t="s">
        <v>140</v>
      </c>
    </row>
    <row r="117" spans="1:23" x14ac:dyDescent="0.2">
      <c r="A117" s="29" t="s">
        <v>141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142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144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H2v1eKcIcwqKLuAcZmCrAEGk/TIY35OsMK62eQVseXcXaDaySLeQIKagc7ZwrH4UvEVoMO2kkiubMolI142y8Q==" saltValue="yYGudPYpmP+Lxs96/3Glgw==" spinCount="100000" sheet="1" objects="1" scenarios="1"/>
  <mergeCells count="18">
    <mergeCell ref="P74:Q74"/>
    <mergeCell ref="R74:S74"/>
    <mergeCell ref="T74:U74"/>
    <mergeCell ref="V74:W74"/>
    <mergeCell ref="P6:Q6"/>
    <mergeCell ref="R6:S6"/>
    <mergeCell ref="T6:U6"/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</mergeCells>
  <printOptions horizontalCentered="1"/>
  <pageMargins left="0.5" right="0.25" top="0.5" bottom="0.5" header="0.5" footer="0.5"/>
  <pageSetup paperSize="9" scale="38" orientation="landscape" r:id="rId1"/>
  <rowBreaks count="2" manualBreakCount="2">
    <brk id="73" max="16383" man="1"/>
    <brk id="95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23" width="13.7109375" customWidth="1"/>
    <col min="24" max="24" width="2.7109375" customWidth="1"/>
  </cols>
  <sheetData>
    <row r="1" spans="1:23" x14ac:dyDescent="0.2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32"/>
      <c r="W1" s="32"/>
    </row>
    <row r="2" spans="1:23" ht="18" x14ac:dyDescent="0.25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33"/>
      <c r="W2" s="33"/>
    </row>
    <row r="3" spans="1:23" ht="18" customHeight="1" x14ac:dyDescent="0.25">
      <c r="A3" s="131" t="s">
        <v>2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33"/>
      <c r="W3" s="33"/>
    </row>
    <row r="4" spans="1:23" ht="18" customHeight="1" x14ac:dyDescent="0.25">
      <c r="A4" s="131" t="s">
        <v>3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33"/>
      <c r="W4" s="33"/>
    </row>
    <row r="5" spans="1:23" ht="15" customHeight="1" x14ac:dyDescent="0.25">
      <c r="A5" s="132" t="s">
        <v>127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IF(($L9       =0),0,((($N9       -$L9       )/$L9       )*100))</f>
        <v>0</v>
      </c>
      <c r="S9" s="49">
        <f>IF(($M9       =0),0,((($O9       -$M9       )/$M9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3000000</v>
      </c>
      <c r="C10" s="92">
        <v>0</v>
      </c>
      <c r="D10" s="92"/>
      <c r="E10" s="92">
        <f t="shared" ref="E10:E15" si="0">$B10      +$C10      +$D10</f>
        <v>3000000</v>
      </c>
      <c r="F10" s="93">
        <v>3000000</v>
      </c>
      <c r="G10" s="94">
        <v>3000000</v>
      </c>
      <c r="H10" s="93">
        <v>80000</v>
      </c>
      <c r="I10" s="94">
        <v>120000</v>
      </c>
      <c r="J10" s="93">
        <v>315000</v>
      </c>
      <c r="K10" s="94">
        <v>274999</v>
      </c>
      <c r="L10" s="93">
        <v>1341000</v>
      </c>
      <c r="M10" s="94">
        <v>1264588</v>
      </c>
      <c r="N10" s="93">
        <v>1264000</v>
      </c>
      <c r="O10" s="94">
        <v>1264414</v>
      </c>
      <c r="P10" s="93">
        <f t="shared" ref="P10:P15" si="1">$H10      +$J10      +$L10      +$N10</f>
        <v>3000000</v>
      </c>
      <c r="Q10" s="94">
        <f t="shared" ref="Q10:Q15" si="2">$I10      +$K10      +$M10      +$O10</f>
        <v>2924001</v>
      </c>
      <c r="R10" s="48">
        <f t="shared" ref="R10:R15" si="3">IF(($L10      =0),0,((($N10      -$L10      )/$L10      )*100))</f>
        <v>-5.7419835943325879</v>
      </c>
      <c r="S10" s="49">
        <f t="shared" ref="S10:S15" si="4">IF(($M10      =0),0,((($O10      -$M10      )/$M10      )*100))</f>
        <v>-1.3759422041012567E-2</v>
      </c>
      <c r="T10" s="48">
        <f t="shared" ref="T10:T14" si="5">IF(($E10      =0),0,(($P10      /$E10      )*100))</f>
        <v>100</v>
      </c>
      <c r="U10" s="50">
        <f t="shared" ref="U10:U14" si="6">IF(($E10      =0),0,(($Q10      /$E10      )*100))</f>
        <v>97.466699999999989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51" t="s">
        <v>41</v>
      </c>
      <c r="B15" s="95">
        <f>SUM(B9:B14)</f>
        <v>3000000</v>
      </c>
      <c r="C15" s="95">
        <f>SUM(C9:C14)</f>
        <v>0</v>
      </c>
      <c r="D15" s="95"/>
      <c r="E15" s="95">
        <f t="shared" si="0"/>
        <v>3000000</v>
      </c>
      <c r="F15" s="96">
        <f t="shared" ref="F15:O15" si="7">SUM(F9:F14)</f>
        <v>3000000</v>
      </c>
      <c r="G15" s="97">
        <f t="shared" si="7"/>
        <v>3000000</v>
      </c>
      <c r="H15" s="96">
        <f t="shared" si="7"/>
        <v>80000</v>
      </c>
      <c r="I15" s="97">
        <f t="shared" si="7"/>
        <v>120000</v>
      </c>
      <c r="J15" s="96">
        <f t="shared" si="7"/>
        <v>315000</v>
      </c>
      <c r="K15" s="97">
        <f t="shared" si="7"/>
        <v>274999</v>
      </c>
      <c r="L15" s="96">
        <f t="shared" si="7"/>
        <v>1341000</v>
      </c>
      <c r="M15" s="97">
        <f t="shared" si="7"/>
        <v>1264588</v>
      </c>
      <c r="N15" s="96">
        <f t="shared" si="7"/>
        <v>1264000</v>
      </c>
      <c r="O15" s="97">
        <f t="shared" si="7"/>
        <v>1264414</v>
      </c>
      <c r="P15" s="96">
        <f t="shared" si="1"/>
        <v>3000000</v>
      </c>
      <c r="Q15" s="97">
        <f t="shared" si="2"/>
        <v>2924001</v>
      </c>
      <c r="R15" s="52">
        <f t="shared" si="3"/>
        <v>-5.7419835943325879</v>
      </c>
      <c r="S15" s="53">
        <f t="shared" si="4"/>
        <v>-1.3759422041012567E-2</v>
      </c>
      <c r="T15" s="52">
        <f>IF((SUM($E9:$E13))=0,0,(P15/(SUM($E9:$E13))*100))</f>
        <v>100</v>
      </c>
      <c r="U15" s="54">
        <f>IF((SUM($E9:$E13))=0,0,(Q15/(SUM($E9:$E13))*100))</f>
        <v>97.466699999999989</v>
      </c>
      <c r="V15" s="96">
        <f>SUM(V9:V14)</f>
        <v>0</v>
      </c>
      <c r="W15" s="97">
        <f>SUM(W9:W14)</f>
        <v>0</v>
      </c>
    </row>
    <row r="16" spans="1:23" ht="12.95" customHeight="1" x14ac:dyDescent="0.2">
      <c r="A16" s="40" t="s">
        <v>42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43</v>
      </c>
      <c r="B17" s="92">
        <v>0</v>
      </c>
      <c r="C17" s="92">
        <v>0</v>
      </c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IF(($L17      =0),0,((($N17      -$L17      )/$L17      )*100))</f>
        <v>0</v>
      </c>
      <c r="S17" s="49">
        <f t="shared" ref="S17:S24" si="12">IF(($M17      =0),0,((($O17      -$M17      )/$M17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>
        <v>0</v>
      </c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41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>
        <f>SUM(W17:W23)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IF(($L26      =0),0,((($N26      -$L26      )/$L26      )*100))</f>
        <v>0</v>
      </c>
      <c r="S26" s="49">
        <f>IF(($M26      =0),0,((($O26      -$M26      )/$M26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IF(($L27      =0),0,((($N27      -$L27      )/$L27      )*100))</f>
        <v>0</v>
      </c>
      <c r="S27" s="49">
        <f>IF(($M27      =0),0,((($O27      -$M27      )/$M27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IF(($L28      =0),0,((($N28      -$L28      )/$L28      )*100))</f>
        <v>0</v>
      </c>
      <c r="S28" s="49">
        <f>IF(($M28      =0),0,((($O28      -$M28      )/$M28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IF(($L29      =0),0,((($N29      -$L29      )/$L29      )*100))</f>
        <v>0</v>
      </c>
      <c r="S29" s="49">
        <f>IF(($M29      =0),0,((($O29      -$M29      )/$M29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41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IF(($L30      =0),0,((($N30      -$L30      )/$L30      )*100))</f>
        <v>0</v>
      </c>
      <c r="S30" s="53">
        <f>IF(($M30      =0),0,((($O30      -$M30      )/$M30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1836000</v>
      </c>
      <c r="C32" s="92">
        <v>0</v>
      </c>
      <c r="D32" s="92"/>
      <c r="E32" s="92">
        <f>$B32      +$C32      +$D32</f>
        <v>1836000</v>
      </c>
      <c r="F32" s="93">
        <v>1836000</v>
      </c>
      <c r="G32" s="94">
        <v>1836000</v>
      </c>
      <c r="H32" s="93">
        <v>761000</v>
      </c>
      <c r="I32" s="94">
        <v>761043</v>
      </c>
      <c r="J32" s="93">
        <v>719000</v>
      </c>
      <c r="K32" s="94">
        <v>735808</v>
      </c>
      <c r="L32" s="93">
        <v>262000</v>
      </c>
      <c r="M32" s="94">
        <v>-211851</v>
      </c>
      <c r="N32" s="93"/>
      <c r="O32" s="94"/>
      <c r="P32" s="93">
        <f>$H32      +$J32      +$L32      +$N32</f>
        <v>1742000</v>
      </c>
      <c r="Q32" s="94">
        <f>$I32      +$K32      +$M32      +$O32</f>
        <v>1285000</v>
      </c>
      <c r="R32" s="48">
        <f>IF(($L32      =0),0,((($N32      -$L32      )/$L32      )*100))</f>
        <v>-100</v>
      </c>
      <c r="S32" s="49">
        <f>IF(($M32      =0),0,((($O32      -$M32      )/$M32      )*100))</f>
        <v>-100</v>
      </c>
      <c r="T32" s="48">
        <f>IF(($E32      =0),0,(($P32      /$E32      )*100))</f>
        <v>94.880174291938999</v>
      </c>
      <c r="U32" s="50">
        <f>IF(($E32      =0),0,(($Q32      /$E32      )*100))</f>
        <v>69.989106753812635</v>
      </c>
      <c r="V32" s="93">
        <v>0</v>
      </c>
      <c r="W32" s="94">
        <v>0</v>
      </c>
    </row>
    <row r="33" spans="1:23" ht="12.95" customHeight="1" x14ac:dyDescent="0.2">
      <c r="A33" s="51" t="s">
        <v>41</v>
      </c>
      <c r="B33" s="95">
        <f>B32</f>
        <v>1836000</v>
      </c>
      <c r="C33" s="95">
        <f>C32</f>
        <v>0</v>
      </c>
      <c r="D33" s="95"/>
      <c r="E33" s="95">
        <f>$B33      +$C33      +$D33</f>
        <v>1836000</v>
      </c>
      <c r="F33" s="96">
        <f t="shared" ref="F33:O33" si="17">F32</f>
        <v>1836000</v>
      </c>
      <c r="G33" s="97">
        <f t="shared" si="17"/>
        <v>1836000</v>
      </c>
      <c r="H33" s="96">
        <f t="shared" si="17"/>
        <v>761000</v>
      </c>
      <c r="I33" s="97">
        <f t="shared" si="17"/>
        <v>761043</v>
      </c>
      <c r="J33" s="96">
        <f t="shared" si="17"/>
        <v>719000</v>
      </c>
      <c r="K33" s="97">
        <f t="shared" si="17"/>
        <v>735808</v>
      </c>
      <c r="L33" s="96">
        <f t="shared" si="17"/>
        <v>262000</v>
      </c>
      <c r="M33" s="97">
        <f t="shared" si="17"/>
        <v>-211851</v>
      </c>
      <c r="N33" s="96">
        <f t="shared" si="17"/>
        <v>0</v>
      </c>
      <c r="O33" s="97">
        <f t="shared" si="17"/>
        <v>0</v>
      </c>
      <c r="P33" s="96">
        <f>$H33      +$J33      +$L33      +$N33</f>
        <v>1742000</v>
      </c>
      <c r="Q33" s="97">
        <f>$I33      +$K33      +$M33      +$O33</f>
        <v>1285000</v>
      </c>
      <c r="R33" s="52">
        <f>IF(($L33      =0),0,((($N33      -$L33      )/$L33      )*100))</f>
        <v>-100</v>
      </c>
      <c r="S33" s="53">
        <f>IF(($M33      =0),0,((($O33      -$M33      )/$M33      )*100))</f>
        <v>-100</v>
      </c>
      <c r="T33" s="52">
        <f>IF($E33   =0,0,($P33   /$E33   )*100)</f>
        <v>94.880174291938999</v>
      </c>
      <c r="U33" s="54">
        <f>IF($E33   =0,0,($Q33   /$E33   )*100)</f>
        <v>69.989106753812635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0</v>
      </c>
      <c r="C35" s="92">
        <v>0</v>
      </c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IF(($L35      =0),0,((($N35      -$L35      )/$L35      )*100))</f>
        <v>0</v>
      </c>
      <c r="S35" s="49">
        <f t="shared" ref="S35:S40" si="22">IF(($M35      =0),0,((($O35      -$M35      )/$M35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1117000</v>
      </c>
      <c r="C36" s="92">
        <v>0</v>
      </c>
      <c r="D36" s="92"/>
      <c r="E36" s="92">
        <f t="shared" si="18"/>
        <v>1117000</v>
      </c>
      <c r="F36" s="93">
        <v>1117000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41</v>
      </c>
      <c r="B40" s="95">
        <f>SUM(B35:B39)</f>
        <v>1117000</v>
      </c>
      <c r="C40" s="95">
        <f>SUM(C35:C39)</f>
        <v>0</v>
      </c>
      <c r="D40" s="95"/>
      <c r="E40" s="95">
        <f t="shared" si="18"/>
        <v>1117000</v>
      </c>
      <c r="F40" s="96">
        <f t="shared" ref="F40:O40" si="25">SUM(F35:F39)</f>
        <v>1117000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IF(($L42      =0),0,((($N42      -$L42      )/$L42      )*100))</f>
        <v>0</v>
      </c>
      <c r="S42" s="49">
        <f t="shared" ref="S42:S53" si="30">IF(($M42      =0),0,((($O42      -$M42      )/$M42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25000000</v>
      </c>
      <c r="C51" s="92">
        <v>10000000</v>
      </c>
      <c r="D51" s="92"/>
      <c r="E51" s="92">
        <f t="shared" si="26"/>
        <v>35000000</v>
      </c>
      <c r="F51" s="93">
        <v>35000000</v>
      </c>
      <c r="G51" s="94">
        <v>35000000</v>
      </c>
      <c r="H51" s="93">
        <v>2020000</v>
      </c>
      <c r="I51" s="94">
        <v>2019745</v>
      </c>
      <c r="J51" s="93">
        <v>7861000</v>
      </c>
      <c r="K51" s="94">
        <v>7213009</v>
      </c>
      <c r="L51" s="93">
        <v>8907000</v>
      </c>
      <c r="M51" s="94">
        <v>4880820</v>
      </c>
      <c r="N51" s="93">
        <v>7489000</v>
      </c>
      <c r="O51" s="94">
        <v>20790344</v>
      </c>
      <c r="P51" s="93">
        <f t="shared" si="27"/>
        <v>26277000</v>
      </c>
      <c r="Q51" s="94">
        <f t="shared" si="28"/>
        <v>34903918</v>
      </c>
      <c r="R51" s="48">
        <f t="shared" si="29"/>
        <v>-15.920062871898507</v>
      </c>
      <c r="S51" s="49">
        <f t="shared" si="30"/>
        <v>325.96006408759183</v>
      </c>
      <c r="T51" s="48">
        <f t="shared" si="31"/>
        <v>75.07714285714286</v>
      </c>
      <c r="U51" s="50">
        <f t="shared" si="32"/>
        <v>99.725480000000005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41</v>
      </c>
      <c r="B53" s="95">
        <f>SUM(B42:B52)</f>
        <v>25000000</v>
      </c>
      <c r="C53" s="95">
        <f>SUM(C42:C52)</f>
        <v>10000000</v>
      </c>
      <c r="D53" s="95"/>
      <c r="E53" s="95">
        <f t="shared" si="26"/>
        <v>35000000</v>
      </c>
      <c r="F53" s="96">
        <f t="shared" ref="F53:O53" si="33">SUM(F42:F52)</f>
        <v>35000000</v>
      </c>
      <c r="G53" s="97">
        <f t="shared" si="33"/>
        <v>35000000</v>
      </c>
      <c r="H53" s="96">
        <f t="shared" si="33"/>
        <v>2020000</v>
      </c>
      <c r="I53" s="97">
        <f t="shared" si="33"/>
        <v>2019745</v>
      </c>
      <c r="J53" s="96">
        <f t="shared" si="33"/>
        <v>7861000</v>
      </c>
      <c r="K53" s="97">
        <f t="shared" si="33"/>
        <v>7213009</v>
      </c>
      <c r="L53" s="96">
        <f t="shared" si="33"/>
        <v>8907000</v>
      </c>
      <c r="M53" s="97">
        <f t="shared" si="33"/>
        <v>4880820</v>
      </c>
      <c r="N53" s="96">
        <f t="shared" si="33"/>
        <v>7489000</v>
      </c>
      <c r="O53" s="97">
        <f t="shared" si="33"/>
        <v>20790344</v>
      </c>
      <c r="P53" s="96">
        <f t="shared" si="27"/>
        <v>26277000</v>
      </c>
      <c r="Q53" s="97">
        <f t="shared" si="28"/>
        <v>34903918</v>
      </c>
      <c r="R53" s="52">
        <f t="shared" si="29"/>
        <v>-15.920062871898507</v>
      </c>
      <c r="S53" s="53">
        <f t="shared" si="30"/>
        <v>325.96006408759183</v>
      </c>
      <c r="T53" s="52">
        <f>IF((+$E43+$E45+$E47+$E48+$E51) =0,0,(P53   /(+$E43+$E45+$E47+$E48+$E51) )*100)</f>
        <v>75.07714285714286</v>
      </c>
      <c r="U53" s="54">
        <f>IF((+$E43+$E45+$E47+$E48+$E51) =0,0,(Q53   /(+$E43+$E45+$E47+$E48+$E51) )*100)</f>
        <v>99.725480000000005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IF(($L55      =0),0,((($N55      -$L55      )/$L55      )*100))</f>
        <v>0</v>
      </c>
      <c r="S55" s="49">
        <f>IF(($M55      =0),0,((($O55      -$M55      )/$M55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IF(($L56      =0),0,((($N56      -$L56      )/$L56      )*100))</f>
        <v>0</v>
      </c>
      <c r="S56" s="49">
        <f>IF(($M56      =0),0,((($O56      -$M56      )/$M56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IF(($L57      =0),0,((($N57      -$L57      )/$L57      )*100))</f>
        <v>0</v>
      </c>
      <c r="S57" s="49">
        <f>IF(($M57      =0),0,((($O57      -$M57      )/$M57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IF(($L58      =0),0,((($N58      -$L58      )/$L58      )*100))</f>
        <v>0</v>
      </c>
      <c r="S58" s="49">
        <f>IF(($M58      =0),0,((($O58      -$M58      )/$M58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41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IF(($L59      =0),0,((($N59      -$L59      )/$L59      )*100))</f>
        <v>0</v>
      </c>
      <c r="S59" s="58">
        <f>IF(($M59      =0),0,((($O59      -$M59      )/$M59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IF(($L61      =0),0,((($N61      -$L61      )/$L61      )*100))</f>
        <v>0</v>
      </c>
      <c r="S61" s="49">
        <f t="shared" ref="S61:S67" si="39">IF(($M61      =0),0,((($O61      -$M61      )/$M61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41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30953000</v>
      </c>
      <c r="C67" s="104">
        <f>SUM(C9:C14,C17:C23,C26:C29,C32,C35:C39,C42:C52,C55:C58,C61:C65)</f>
        <v>10000000</v>
      </c>
      <c r="D67" s="104"/>
      <c r="E67" s="104">
        <f t="shared" si="35"/>
        <v>40953000</v>
      </c>
      <c r="F67" s="105">
        <f t="shared" ref="F67:O67" si="43">SUM(F9:F14,F17:F23,F26:F29,F32,F35:F39,F42:F52,F55:F58,F61:F65)</f>
        <v>40953000</v>
      </c>
      <c r="G67" s="106">
        <f t="shared" si="43"/>
        <v>39836000</v>
      </c>
      <c r="H67" s="105">
        <f t="shared" si="43"/>
        <v>2861000</v>
      </c>
      <c r="I67" s="106">
        <f t="shared" si="43"/>
        <v>2900788</v>
      </c>
      <c r="J67" s="105">
        <f t="shared" si="43"/>
        <v>8895000</v>
      </c>
      <c r="K67" s="106">
        <f t="shared" si="43"/>
        <v>8223816</v>
      </c>
      <c r="L67" s="105">
        <f t="shared" si="43"/>
        <v>10510000</v>
      </c>
      <c r="M67" s="106">
        <f t="shared" si="43"/>
        <v>5933557</v>
      </c>
      <c r="N67" s="105">
        <f t="shared" si="43"/>
        <v>8753000</v>
      </c>
      <c r="O67" s="106">
        <f t="shared" si="43"/>
        <v>22054758</v>
      </c>
      <c r="P67" s="105">
        <f t="shared" si="36"/>
        <v>31019000</v>
      </c>
      <c r="Q67" s="106">
        <f t="shared" si="37"/>
        <v>39112919</v>
      </c>
      <c r="R67" s="61">
        <f t="shared" si="38"/>
        <v>-16.717411988582302</v>
      </c>
      <c r="S67" s="62">
        <f t="shared" si="39"/>
        <v>271.69539283097811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77.866753690129528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98.184855407169394</v>
      </c>
      <c r="V67" s="105">
        <f>SUM(V9:V14,V17:V23,V26:V29,V32,V35:V39,V42:V52,V55:V58,V61:V65)</f>
        <v>0</v>
      </c>
      <c r="W67" s="106">
        <f>SUM(W9:W14,W17:W23,W26:W29,W32,W35:W39,W42:W52,W55:W58,W61:W65)</f>
        <v>0</v>
      </c>
    </row>
    <row r="68" spans="1:23" ht="12.95" customHeight="1" x14ac:dyDescent="0.2">
      <c r="A68" s="40" t="s">
        <v>42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49982000</v>
      </c>
      <c r="C69" s="92">
        <v>0</v>
      </c>
      <c r="D69" s="92"/>
      <c r="E69" s="92">
        <f>$B69      +$C69      +$D69</f>
        <v>49982000</v>
      </c>
      <c r="F69" s="93">
        <v>49982000</v>
      </c>
      <c r="G69" s="94">
        <v>49982000</v>
      </c>
      <c r="H69" s="93">
        <v>11962000</v>
      </c>
      <c r="I69" s="94">
        <v>12351386</v>
      </c>
      <c r="J69" s="93">
        <v>17894000</v>
      </c>
      <c r="K69" s="94">
        <v>19775611</v>
      </c>
      <c r="L69" s="93">
        <v>11511000</v>
      </c>
      <c r="M69" s="94">
        <v>9629199</v>
      </c>
      <c r="N69" s="93">
        <v>8615000</v>
      </c>
      <c r="O69" s="94">
        <v>8225387</v>
      </c>
      <c r="P69" s="93">
        <f>$H69      +$J69      +$L69      +$N69</f>
        <v>49982000</v>
      </c>
      <c r="Q69" s="94">
        <f>$I69      +$K69      +$M69      +$O69</f>
        <v>49981583</v>
      </c>
      <c r="R69" s="48">
        <f>IF(($L69      =0),0,((($N69      -$L69      )/$L69      )*100))</f>
        <v>-25.158544001389977</v>
      </c>
      <c r="S69" s="49">
        <f>IF(($M69      =0),0,((($O69      -$M69      )/$M69      )*100))</f>
        <v>-14.578699640541231</v>
      </c>
      <c r="T69" s="48">
        <f>IF(($E69      =0),0,(($P69      /$E69      )*100))</f>
        <v>100</v>
      </c>
      <c r="U69" s="50">
        <f>IF(($E69      =0),0,(($Q69      /$E69      )*100))</f>
        <v>99.999165699651869</v>
      </c>
      <c r="V69" s="93">
        <v>0</v>
      </c>
      <c r="W69" s="94">
        <v>0</v>
      </c>
    </row>
    <row r="70" spans="1:23" ht="12.95" customHeight="1" x14ac:dyDescent="0.2">
      <c r="A70" s="56" t="s">
        <v>41</v>
      </c>
      <c r="B70" s="101">
        <f>B69</f>
        <v>49982000</v>
      </c>
      <c r="C70" s="101">
        <f>C69</f>
        <v>0</v>
      </c>
      <c r="D70" s="101"/>
      <c r="E70" s="101">
        <f>$B70      +$C70      +$D70</f>
        <v>49982000</v>
      </c>
      <c r="F70" s="102">
        <f t="shared" ref="F70:O70" si="44">F69</f>
        <v>49982000</v>
      </c>
      <c r="G70" s="103">
        <f t="shared" si="44"/>
        <v>49982000</v>
      </c>
      <c r="H70" s="102">
        <f t="shared" si="44"/>
        <v>11962000</v>
      </c>
      <c r="I70" s="103">
        <f t="shared" si="44"/>
        <v>12351386</v>
      </c>
      <c r="J70" s="102">
        <f t="shared" si="44"/>
        <v>17894000</v>
      </c>
      <c r="K70" s="103">
        <f t="shared" si="44"/>
        <v>19775611</v>
      </c>
      <c r="L70" s="102">
        <f t="shared" si="44"/>
        <v>11511000</v>
      </c>
      <c r="M70" s="103">
        <f t="shared" si="44"/>
        <v>9629199</v>
      </c>
      <c r="N70" s="102">
        <f t="shared" si="44"/>
        <v>8615000</v>
      </c>
      <c r="O70" s="103">
        <f t="shared" si="44"/>
        <v>8225387</v>
      </c>
      <c r="P70" s="102">
        <f>$H70      +$J70      +$L70      +$N70</f>
        <v>49982000</v>
      </c>
      <c r="Q70" s="103">
        <f>$I70      +$K70      +$M70      +$O70</f>
        <v>49981583</v>
      </c>
      <c r="R70" s="57">
        <f>IF(($L70      =0),0,((($N70      -$L70      )/$L70      )*100))</f>
        <v>-25.158544001389977</v>
      </c>
      <c r="S70" s="58">
        <f>IF(($M70      =0),0,((($O70      -$M70      )/$M70      )*100))</f>
        <v>-14.578699640541231</v>
      </c>
      <c r="T70" s="57">
        <f>IF($E70   =0,0,($P70   /$E70   )*100)</f>
        <v>100</v>
      </c>
      <c r="U70" s="59">
        <f>IF($E70   =0,0,($Q70   /$E70 )*100)</f>
        <v>99.999165699651869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49982000</v>
      </c>
      <c r="C71" s="104">
        <f>C69</f>
        <v>0</v>
      </c>
      <c r="D71" s="104"/>
      <c r="E71" s="104">
        <f>$B71      +$C71      +$D71</f>
        <v>49982000</v>
      </c>
      <c r="F71" s="105">
        <f t="shared" ref="F71:O71" si="45">F69</f>
        <v>49982000</v>
      </c>
      <c r="G71" s="106">
        <f t="shared" si="45"/>
        <v>49982000</v>
      </c>
      <c r="H71" s="105">
        <f t="shared" si="45"/>
        <v>11962000</v>
      </c>
      <c r="I71" s="106">
        <f t="shared" si="45"/>
        <v>12351386</v>
      </c>
      <c r="J71" s="105">
        <f t="shared" si="45"/>
        <v>17894000</v>
      </c>
      <c r="K71" s="106">
        <f t="shared" si="45"/>
        <v>19775611</v>
      </c>
      <c r="L71" s="105">
        <f t="shared" si="45"/>
        <v>11511000</v>
      </c>
      <c r="M71" s="106">
        <f t="shared" si="45"/>
        <v>9629199</v>
      </c>
      <c r="N71" s="105">
        <f t="shared" si="45"/>
        <v>8615000</v>
      </c>
      <c r="O71" s="106">
        <f t="shared" si="45"/>
        <v>8225387</v>
      </c>
      <c r="P71" s="105">
        <f>$H71      +$J71      +$L71      +$N71</f>
        <v>49982000</v>
      </c>
      <c r="Q71" s="106">
        <f>$I71      +$K71      +$M71      +$O71</f>
        <v>49981583</v>
      </c>
      <c r="R71" s="61">
        <f>IF(($L71      =0),0,((($N71      -$L71      )/$L71      )*100))</f>
        <v>-25.158544001389977</v>
      </c>
      <c r="S71" s="62">
        <f>IF(($M71      =0),0,((($O71      -$M71      )/$M71      )*100))</f>
        <v>-14.578699640541231</v>
      </c>
      <c r="T71" s="61">
        <f>IF($E71   =0,0,($P71   /$E71   )*100)</f>
        <v>100</v>
      </c>
      <c r="U71" s="65">
        <f>IF($E71   =0,0,($Q71   /$E71   )*100)</f>
        <v>99.999165699651869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80935000</v>
      </c>
      <c r="C72" s="104">
        <f>SUM(C9:C14,C17:C23,C26:C29,C32,C35:C39,C42:C52,C55:C58,C61:C65,C69)</f>
        <v>10000000</v>
      </c>
      <c r="D72" s="104"/>
      <c r="E72" s="104">
        <f>$B72      +$C72      +$D72</f>
        <v>90935000</v>
      </c>
      <c r="F72" s="105">
        <f t="shared" ref="F72:O72" si="46">SUM(F9:F14,F17:F23,F26:F29,F32,F35:F39,F42:F52,F55:F58,F61:F65,F69)</f>
        <v>90935000</v>
      </c>
      <c r="G72" s="106">
        <f t="shared" si="46"/>
        <v>89818000</v>
      </c>
      <c r="H72" s="105">
        <f t="shared" si="46"/>
        <v>14823000</v>
      </c>
      <c r="I72" s="106">
        <f t="shared" si="46"/>
        <v>15252174</v>
      </c>
      <c r="J72" s="105">
        <f t="shared" si="46"/>
        <v>26789000</v>
      </c>
      <c r="K72" s="106">
        <f t="shared" si="46"/>
        <v>27999427</v>
      </c>
      <c r="L72" s="105">
        <f t="shared" si="46"/>
        <v>22021000</v>
      </c>
      <c r="M72" s="106">
        <f t="shared" si="46"/>
        <v>15562756</v>
      </c>
      <c r="N72" s="105">
        <f t="shared" si="46"/>
        <v>17368000</v>
      </c>
      <c r="O72" s="106">
        <f t="shared" si="46"/>
        <v>30280145</v>
      </c>
      <c r="P72" s="105">
        <f>$H72      +$J72      +$L72      +$N72</f>
        <v>81001000</v>
      </c>
      <c r="Q72" s="106">
        <f>$I72      +$K72      +$M72      +$O72</f>
        <v>89094502</v>
      </c>
      <c r="R72" s="61">
        <f>IF(($L72      =0),0,((($N72      -$L72      )/$L72      )*100))</f>
        <v>-21.12983061622996</v>
      </c>
      <c r="S72" s="62">
        <f>IF(($M72      =0),0,((($O72      -$M72      )/$M72      )*100))</f>
        <v>94.568012246674044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90.183482152797879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99.194484401790277</v>
      </c>
      <c r="V72" s="105">
        <f>SUM(V9:V14,V17:V23,V26:V29,V32,V35:V39,V42:V52,V55:V58,V61:V65,V69)</f>
        <v>0</v>
      </c>
      <c r="W72" s="106">
        <f>SUM(W9:W14,W17:W23,W26:W29,W32,W35:W39,W42:W52,W55:W58,W61:W65,W69)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5" t="s">
        <v>10</v>
      </c>
      <c r="Q74" s="136"/>
      <c r="R74" s="137" t="s">
        <v>11</v>
      </c>
      <c r="S74" s="136"/>
      <c r="T74" s="137" t="s">
        <v>12</v>
      </c>
      <c r="U74" s="136"/>
      <c r="V74" s="135"/>
      <c r="W74" s="136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131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132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133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134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135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136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IF(($L86      =0),0,((($N86      -$L86      )/$L86      )*100))</f>
        <v>0</v>
      </c>
      <c r="S86" s="90">
        <f t="shared" ref="S86:S93" si="52">IF(($M86      =0),0,((($O86      -$M86      )/$M86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137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138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139</v>
      </c>
    </row>
    <row r="116" spans="1:23" x14ac:dyDescent="0.2">
      <c r="A116" s="29" t="s">
        <v>140</v>
      </c>
    </row>
    <row r="117" spans="1:23" x14ac:dyDescent="0.2">
      <c r="A117" s="29" t="s">
        <v>141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142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144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XrCaNsTwtJsQYGgSmoXkUNj3sQ/xUYICZktvUjRBP3r9KskjCKKvEIsXdmsQ6cC+Y0WAZsBtycC5ox90g6SRNQ==" saltValue="e1kf256uMafgIRo/lLSfdg==" spinCount="100000" sheet="1" objects="1" scenarios="1"/>
  <mergeCells count="18">
    <mergeCell ref="P74:Q74"/>
    <mergeCell ref="R74:S74"/>
    <mergeCell ref="T74:U74"/>
    <mergeCell ref="V74:W74"/>
    <mergeCell ref="P6:Q6"/>
    <mergeCell ref="R6:S6"/>
    <mergeCell ref="T6:U6"/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</mergeCells>
  <printOptions horizontalCentered="1"/>
  <pageMargins left="0.5" right="0.25" top="0.5" bottom="0.5" header="0.5" footer="0.5"/>
  <pageSetup paperSize="9" scale="38" orientation="landscape" r:id="rId1"/>
  <rowBreaks count="2" manualBreakCount="2">
    <brk id="73" max="16383" man="1"/>
    <brk id="95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23" width="13.7109375" customWidth="1"/>
    <col min="24" max="24" width="2.7109375" customWidth="1"/>
  </cols>
  <sheetData>
    <row r="1" spans="1:23" x14ac:dyDescent="0.2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32"/>
      <c r="W1" s="32"/>
    </row>
    <row r="2" spans="1:23" ht="18" x14ac:dyDescent="0.25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33"/>
      <c r="W2" s="33"/>
    </row>
    <row r="3" spans="1:23" ht="18" customHeight="1" x14ac:dyDescent="0.25">
      <c r="A3" s="131" t="s">
        <v>2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33"/>
      <c r="W3" s="33"/>
    </row>
    <row r="4" spans="1:23" ht="18" customHeight="1" x14ac:dyDescent="0.25">
      <c r="A4" s="131" t="s">
        <v>3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33"/>
      <c r="W4" s="33"/>
    </row>
    <row r="5" spans="1:23" ht="15" customHeight="1" x14ac:dyDescent="0.25">
      <c r="A5" s="132" t="s">
        <v>128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IF(($L9       =0),0,((($N9       -$L9       )/$L9       )*100))</f>
        <v>0</v>
      </c>
      <c r="S9" s="49">
        <f>IF(($M9       =0),0,((($O9       -$M9       )/$M9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1770000</v>
      </c>
      <c r="C10" s="92">
        <v>0</v>
      </c>
      <c r="D10" s="92"/>
      <c r="E10" s="92">
        <f t="shared" ref="E10:E15" si="0">$B10      +$C10      +$D10</f>
        <v>1770000</v>
      </c>
      <c r="F10" s="93">
        <v>1770000</v>
      </c>
      <c r="G10" s="94">
        <v>1770000</v>
      </c>
      <c r="H10" s="93"/>
      <c r="I10" s="94"/>
      <c r="J10" s="93">
        <v>145000</v>
      </c>
      <c r="K10" s="94">
        <v>148416</v>
      </c>
      <c r="L10" s="93"/>
      <c r="M10" s="94">
        <v>22984</v>
      </c>
      <c r="N10" s="93">
        <v>1041000</v>
      </c>
      <c r="O10" s="94"/>
      <c r="P10" s="93">
        <f t="shared" ref="P10:P15" si="1">$H10      +$J10      +$L10      +$N10</f>
        <v>1186000</v>
      </c>
      <c r="Q10" s="94">
        <f t="shared" ref="Q10:Q15" si="2">$I10      +$K10      +$M10      +$O10</f>
        <v>171400</v>
      </c>
      <c r="R10" s="48">
        <f t="shared" ref="R10:R15" si="3">IF(($L10      =0),0,((($N10      -$L10      )/$L10      )*100))</f>
        <v>0</v>
      </c>
      <c r="S10" s="49">
        <f t="shared" ref="S10:S15" si="4">IF(($M10      =0),0,((($O10      -$M10      )/$M10      )*100))</f>
        <v>-100</v>
      </c>
      <c r="T10" s="48">
        <f t="shared" ref="T10:T14" si="5">IF(($E10      =0),0,(($P10      /$E10      )*100))</f>
        <v>67.005649717514132</v>
      </c>
      <c r="U10" s="50">
        <f t="shared" ref="U10:U14" si="6">IF(($E10      =0),0,(($Q10      /$E10      )*100))</f>
        <v>9.6836158192090398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51" t="s">
        <v>41</v>
      </c>
      <c r="B15" s="95">
        <f>SUM(B9:B14)</f>
        <v>1770000</v>
      </c>
      <c r="C15" s="95">
        <f>SUM(C9:C14)</f>
        <v>0</v>
      </c>
      <c r="D15" s="95"/>
      <c r="E15" s="95">
        <f t="shared" si="0"/>
        <v>1770000</v>
      </c>
      <c r="F15" s="96">
        <f t="shared" ref="F15:O15" si="7">SUM(F9:F14)</f>
        <v>1770000</v>
      </c>
      <c r="G15" s="97">
        <f t="shared" si="7"/>
        <v>1770000</v>
      </c>
      <c r="H15" s="96">
        <f t="shared" si="7"/>
        <v>0</v>
      </c>
      <c r="I15" s="97">
        <f t="shared" si="7"/>
        <v>0</v>
      </c>
      <c r="J15" s="96">
        <f t="shared" si="7"/>
        <v>145000</v>
      </c>
      <c r="K15" s="97">
        <f t="shared" si="7"/>
        <v>148416</v>
      </c>
      <c r="L15" s="96">
        <f t="shared" si="7"/>
        <v>0</v>
      </c>
      <c r="M15" s="97">
        <f t="shared" si="7"/>
        <v>22984</v>
      </c>
      <c r="N15" s="96">
        <f t="shared" si="7"/>
        <v>1041000</v>
      </c>
      <c r="O15" s="97">
        <f t="shared" si="7"/>
        <v>0</v>
      </c>
      <c r="P15" s="96">
        <f t="shared" si="1"/>
        <v>1186000</v>
      </c>
      <c r="Q15" s="97">
        <f t="shared" si="2"/>
        <v>171400</v>
      </c>
      <c r="R15" s="52">
        <f t="shared" si="3"/>
        <v>0</v>
      </c>
      <c r="S15" s="53">
        <f t="shared" si="4"/>
        <v>-100</v>
      </c>
      <c r="T15" s="52">
        <f>IF((SUM($E9:$E13))=0,0,(P15/(SUM($E9:$E13))*100))</f>
        <v>67.005649717514132</v>
      </c>
      <c r="U15" s="54">
        <f>IF((SUM($E9:$E13))=0,0,(Q15/(SUM($E9:$E13))*100))</f>
        <v>9.6836158192090398</v>
      </c>
      <c r="V15" s="96">
        <f>SUM(V9:V14)</f>
        <v>0</v>
      </c>
      <c r="W15" s="97">
        <f>SUM(W9:W14)</f>
        <v>0</v>
      </c>
    </row>
    <row r="16" spans="1:23" ht="12.95" customHeight="1" x14ac:dyDescent="0.2">
      <c r="A16" s="40" t="s">
        <v>42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43</v>
      </c>
      <c r="B17" s="92">
        <v>0</v>
      </c>
      <c r="C17" s="92">
        <v>0</v>
      </c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IF(($L17      =0),0,((($N17      -$L17      )/$L17      )*100))</f>
        <v>0</v>
      </c>
      <c r="S17" s="49">
        <f t="shared" ref="S17:S24" si="12">IF(($M17      =0),0,((($O17      -$M17      )/$M17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>
        <v>0</v>
      </c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41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>
        <f>SUM(W17:W23)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IF(($L26      =0),0,((($N26      -$L26      )/$L26      )*100))</f>
        <v>0</v>
      </c>
      <c r="S26" s="49">
        <f>IF(($M26      =0),0,((($O26      -$M26      )/$M26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IF(($L27      =0),0,((($N27      -$L27      )/$L27      )*100))</f>
        <v>0</v>
      </c>
      <c r="S27" s="49">
        <f>IF(($M27      =0),0,((($O27      -$M27      )/$M27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IF(($L28      =0),0,((($N28      -$L28      )/$L28      )*100))</f>
        <v>0</v>
      </c>
      <c r="S28" s="49">
        <f>IF(($M28      =0),0,((($O28      -$M28      )/$M28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IF(($L29      =0),0,((($N29      -$L29      )/$L29      )*100))</f>
        <v>0</v>
      </c>
      <c r="S29" s="49">
        <f>IF(($M29      =0),0,((($O29      -$M29      )/$M29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41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IF(($L30      =0),0,((($N30      -$L30      )/$L30      )*100))</f>
        <v>0</v>
      </c>
      <c r="S30" s="53">
        <f>IF(($M30      =0),0,((($O30      -$M30      )/$M30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6125000</v>
      </c>
      <c r="C32" s="92">
        <v>0</v>
      </c>
      <c r="D32" s="92"/>
      <c r="E32" s="92">
        <f>$B32      +$C32      +$D32</f>
        <v>6125000</v>
      </c>
      <c r="F32" s="93">
        <v>6125000</v>
      </c>
      <c r="G32" s="94">
        <v>6125000</v>
      </c>
      <c r="H32" s="93"/>
      <c r="I32" s="94">
        <v>2996702</v>
      </c>
      <c r="J32" s="93">
        <v>5929000</v>
      </c>
      <c r="K32" s="94">
        <v>2932947</v>
      </c>
      <c r="L32" s="93">
        <v>195000</v>
      </c>
      <c r="M32" s="94"/>
      <c r="N32" s="93"/>
      <c r="O32" s="94"/>
      <c r="P32" s="93">
        <f>$H32      +$J32      +$L32      +$N32</f>
        <v>6124000</v>
      </c>
      <c r="Q32" s="94">
        <f>$I32      +$K32      +$M32      +$O32</f>
        <v>5929649</v>
      </c>
      <c r="R32" s="48">
        <f>IF(($L32      =0),0,((($N32      -$L32      )/$L32      )*100))</f>
        <v>-100</v>
      </c>
      <c r="S32" s="49">
        <f>IF(($M32      =0),0,((($O32      -$M32      )/$M32      )*100))</f>
        <v>0</v>
      </c>
      <c r="T32" s="48">
        <f>IF(($E32      =0),0,(($P32      /$E32      )*100))</f>
        <v>99.983673469387753</v>
      </c>
      <c r="U32" s="50">
        <f>IF(($E32      =0),0,(($Q32      /$E32      )*100))</f>
        <v>96.810595918367355</v>
      </c>
      <c r="V32" s="93">
        <v>0</v>
      </c>
      <c r="W32" s="94">
        <v>0</v>
      </c>
    </row>
    <row r="33" spans="1:23" ht="12.95" customHeight="1" x14ac:dyDescent="0.2">
      <c r="A33" s="51" t="s">
        <v>41</v>
      </c>
      <c r="B33" s="95">
        <f>B32</f>
        <v>6125000</v>
      </c>
      <c r="C33" s="95">
        <f>C32</f>
        <v>0</v>
      </c>
      <c r="D33" s="95"/>
      <c r="E33" s="95">
        <f>$B33      +$C33      +$D33</f>
        <v>6125000</v>
      </c>
      <c r="F33" s="96">
        <f t="shared" ref="F33:O33" si="17">F32</f>
        <v>6125000</v>
      </c>
      <c r="G33" s="97">
        <f t="shared" si="17"/>
        <v>6125000</v>
      </c>
      <c r="H33" s="96">
        <f t="shared" si="17"/>
        <v>0</v>
      </c>
      <c r="I33" s="97">
        <f t="shared" si="17"/>
        <v>2996702</v>
      </c>
      <c r="J33" s="96">
        <f t="shared" si="17"/>
        <v>5929000</v>
      </c>
      <c r="K33" s="97">
        <f t="shared" si="17"/>
        <v>2932947</v>
      </c>
      <c r="L33" s="96">
        <f t="shared" si="17"/>
        <v>195000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6124000</v>
      </c>
      <c r="Q33" s="97">
        <f>$I33      +$K33      +$M33      +$O33</f>
        <v>5929649</v>
      </c>
      <c r="R33" s="52">
        <f>IF(($L33      =0),0,((($N33      -$L33      )/$L33      )*100))</f>
        <v>-100</v>
      </c>
      <c r="S33" s="53">
        <f>IF(($M33      =0),0,((($O33      -$M33      )/$M33      )*100))</f>
        <v>0</v>
      </c>
      <c r="T33" s="52">
        <f>IF($E33   =0,0,($P33   /$E33   )*100)</f>
        <v>99.983673469387753</v>
      </c>
      <c r="U33" s="54">
        <f>IF($E33   =0,0,($Q33   /$E33   )*100)</f>
        <v>96.810595918367355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5400000</v>
      </c>
      <c r="C35" s="92">
        <v>-1400000</v>
      </c>
      <c r="D35" s="92"/>
      <c r="E35" s="92">
        <f t="shared" ref="E35:E40" si="18">$B35      +$C35      +$D35</f>
        <v>4000000</v>
      </c>
      <c r="F35" s="93">
        <v>4000000</v>
      </c>
      <c r="G35" s="94">
        <v>4000000</v>
      </c>
      <c r="H35" s="93"/>
      <c r="I35" s="94"/>
      <c r="J35" s="93">
        <v>210000</v>
      </c>
      <c r="K35" s="94"/>
      <c r="L35" s="93"/>
      <c r="M35" s="94"/>
      <c r="N35" s="93">
        <v>1781000</v>
      </c>
      <c r="O35" s="94"/>
      <c r="P35" s="93">
        <f t="shared" ref="P35:P40" si="19">$H35      +$J35      +$L35      +$N35</f>
        <v>1991000</v>
      </c>
      <c r="Q35" s="94">
        <f t="shared" ref="Q35:Q40" si="20">$I35      +$K35      +$M35      +$O35</f>
        <v>0</v>
      </c>
      <c r="R35" s="48">
        <f t="shared" ref="R35:R40" si="21">IF(($L35      =0),0,((($N35      -$L35      )/$L35      )*100))</f>
        <v>0</v>
      </c>
      <c r="S35" s="49">
        <f t="shared" ref="S35:S40" si="22">IF(($M35      =0),0,((($O35      -$M35      )/$M35      )*100))</f>
        <v>0</v>
      </c>
      <c r="T35" s="48">
        <f t="shared" ref="T35:T39" si="23">IF(($E35      =0),0,(($P35      /$E35      )*100))</f>
        <v>49.775000000000006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9720000</v>
      </c>
      <c r="C36" s="92">
        <v>0</v>
      </c>
      <c r="D36" s="92"/>
      <c r="E36" s="92">
        <f t="shared" si="18"/>
        <v>9720000</v>
      </c>
      <c r="F36" s="93">
        <v>9720000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41</v>
      </c>
      <c r="B40" s="95">
        <f>SUM(B35:B39)</f>
        <v>15120000</v>
      </c>
      <c r="C40" s="95">
        <f>SUM(C35:C39)</f>
        <v>-1400000</v>
      </c>
      <c r="D40" s="95"/>
      <c r="E40" s="95">
        <f t="shared" si="18"/>
        <v>13720000</v>
      </c>
      <c r="F40" s="96">
        <f t="shared" ref="F40:O40" si="25">SUM(F35:F39)</f>
        <v>13720000</v>
      </c>
      <c r="G40" s="97">
        <f t="shared" si="25"/>
        <v>4000000</v>
      </c>
      <c r="H40" s="96">
        <f t="shared" si="25"/>
        <v>0</v>
      </c>
      <c r="I40" s="97">
        <f t="shared" si="25"/>
        <v>0</v>
      </c>
      <c r="J40" s="96">
        <f t="shared" si="25"/>
        <v>210000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1781000</v>
      </c>
      <c r="O40" s="97">
        <f t="shared" si="25"/>
        <v>0</v>
      </c>
      <c r="P40" s="96">
        <f t="shared" si="19"/>
        <v>1991000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49.775000000000006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IF(($L42      =0),0,((($N42      -$L42      )/$L42      )*100))</f>
        <v>0</v>
      </c>
      <c r="S42" s="49">
        <f t="shared" ref="S42:S53" si="30">IF(($M42      =0),0,((($O42      -$M42      )/$M42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85000000</v>
      </c>
      <c r="C43" s="92">
        <v>-20000000</v>
      </c>
      <c r="D43" s="92"/>
      <c r="E43" s="92">
        <f t="shared" si="26"/>
        <v>65000000</v>
      </c>
      <c r="F43" s="93">
        <v>65000000</v>
      </c>
      <c r="G43" s="94">
        <v>65000000</v>
      </c>
      <c r="H43" s="93">
        <v>6858000</v>
      </c>
      <c r="I43" s="94">
        <v>6857865</v>
      </c>
      <c r="J43" s="93">
        <v>7858000</v>
      </c>
      <c r="K43" s="94">
        <v>7858545</v>
      </c>
      <c r="L43" s="93"/>
      <c r="M43" s="94"/>
      <c r="N43" s="93">
        <v>44753000</v>
      </c>
      <c r="O43" s="94"/>
      <c r="P43" s="93">
        <f t="shared" si="27"/>
        <v>59469000</v>
      </c>
      <c r="Q43" s="94">
        <f t="shared" si="28"/>
        <v>14716410</v>
      </c>
      <c r="R43" s="48">
        <f t="shared" si="29"/>
        <v>0</v>
      </c>
      <c r="S43" s="49">
        <f t="shared" si="30"/>
        <v>0</v>
      </c>
      <c r="T43" s="48">
        <f t="shared" si="31"/>
        <v>91.490769230769232</v>
      </c>
      <c r="U43" s="50">
        <f t="shared" si="32"/>
        <v>22.640630769230768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110057000</v>
      </c>
      <c r="C44" s="92">
        <v>31460000</v>
      </c>
      <c r="D44" s="92"/>
      <c r="E44" s="92">
        <f t="shared" si="26"/>
        <v>141517000</v>
      </c>
      <c r="F44" s="93">
        <v>141517000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55000000</v>
      </c>
      <c r="C51" s="92">
        <v>0</v>
      </c>
      <c r="D51" s="92"/>
      <c r="E51" s="92">
        <f t="shared" si="26"/>
        <v>55000000</v>
      </c>
      <c r="F51" s="93">
        <v>55000000</v>
      </c>
      <c r="G51" s="94">
        <v>55000000</v>
      </c>
      <c r="H51" s="93">
        <v>4490000</v>
      </c>
      <c r="I51" s="94">
        <v>4489528</v>
      </c>
      <c r="J51" s="93">
        <v>19016000</v>
      </c>
      <c r="K51" s="94">
        <v>19016476</v>
      </c>
      <c r="L51" s="93">
        <v>12116000</v>
      </c>
      <c r="M51" s="94"/>
      <c r="N51" s="93">
        <v>18464000</v>
      </c>
      <c r="O51" s="94"/>
      <c r="P51" s="93">
        <f t="shared" si="27"/>
        <v>54086000</v>
      </c>
      <c r="Q51" s="94">
        <f t="shared" si="28"/>
        <v>23506004</v>
      </c>
      <c r="R51" s="48">
        <f t="shared" si="29"/>
        <v>52.393529217563554</v>
      </c>
      <c r="S51" s="49">
        <f t="shared" si="30"/>
        <v>0</v>
      </c>
      <c r="T51" s="48">
        <f t="shared" si="31"/>
        <v>98.338181818181809</v>
      </c>
      <c r="U51" s="50">
        <f t="shared" si="32"/>
        <v>42.738189090909088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41</v>
      </c>
      <c r="B53" s="95">
        <f>SUM(B42:B52)</f>
        <v>250057000</v>
      </c>
      <c r="C53" s="95">
        <f>SUM(C42:C52)</f>
        <v>11460000</v>
      </c>
      <c r="D53" s="95"/>
      <c r="E53" s="95">
        <f t="shared" si="26"/>
        <v>261517000</v>
      </c>
      <c r="F53" s="96">
        <f t="shared" ref="F53:O53" si="33">SUM(F42:F52)</f>
        <v>261517000</v>
      </c>
      <c r="G53" s="97">
        <f t="shared" si="33"/>
        <v>120000000</v>
      </c>
      <c r="H53" s="96">
        <f t="shared" si="33"/>
        <v>11348000</v>
      </c>
      <c r="I53" s="97">
        <f t="shared" si="33"/>
        <v>11347393</v>
      </c>
      <c r="J53" s="96">
        <f t="shared" si="33"/>
        <v>26874000</v>
      </c>
      <c r="K53" s="97">
        <f t="shared" si="33"/>
        <v>26875021</v>
      </c>
      <c r="L53" s="96">
        <f t="shared" si="33"/>
        <v>12116000</v>
      </c>
      <c r="M53" s="97">
        <f t="shared" si="33"/>
        <v>0</v>
      </c>
      <c r="N53" s="96">
        <f t="shared" si="33"/>
        <v>63217000</v>
      </c>
      <c r="O53" s="97">
        <f t="shared" si="33"/>
        <v>0</v>
      </c>
      <c r="P53" s="96">
        <f t="shared" si="27"/>
        <v>113555000</v>
      </c>
      <c r="Q53" s="97">
        <f t="shared" si="28"/>
        <v>38222414</v>
      </c>
      <c r="R53" s="52">
        <f t="shared" si="29"/>
        <v>421.76460878177613</v>
      </c>
      <c r="S53" s="53">
        <f t="shared" si="30"/>
        <v>0</v>
      </c>
      <c r="T53" s="52">
        <f>IF((+$E43+$E45+$E47+$E48+$E51) =0,0,(P53   /(+$E43+$E45+$E47+$E48+$E51) )*100)</f>
        <v>94.629166666666663</v>
      </c>
      <c r="U53" s="54">
        <f>IF((+$E43+$E45+$E47+$E48+$E51) =0,0,(Q53   /(+$E43+$E45+$E47+$E48+$E51) )*100)</f>
        <v>31.852011666666669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IF(($L55      =0),0,((($N55      -$L55      )/$L55      )*100))</f>
        <v>0</v>
      </c>
      <c r="S55" s="49">
        <f>IF(($M55      =0),0,((($O55      -$M55      )/$M55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IF(($L56      =0),0,((($N56      -$L56      )/$L56      )*100))</f>
        <v>0</v>
      </c>
      <c r="S56" s="49">
        <f>IF(($M56      =0),0,((($O56      -$M56      )/$M56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IF(($L57      =0),0,((($N57      -$L57      )/$L57      )*100))</f>
        <v>0</v>
      </c>
      <c r="S57" s="49">
        <f>IF(($M57      =0),0,((($O57      -$M57      )/$M57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IF(($L58      =0),0,((($N58      -$L58      )/$L58      )*100))</f>
        <v>0</v>
      </c>
      <c r="S58" s="49">
        <f>IF(($M58      =0),0,((($O58      -$M58      )/$M58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41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IF(($L59      =0),0,((($N59      -$L59      )/$L59      )*100))</f>
        <v>0</v>
      </c>
      <c r="S59" s="58">
        <f>IF(($M59      =0),0,((($O59      -$M59      )/$M59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IF(($L61      =0),0,((($N61      -$L61      )/$L61      )*100))</f>
        <v>0</v>
      </c>
      <c r="S61" s="49">
        <f t="shared" ref="S61:S67" si="39">IF(($M61      =0),0,((($O61      -$M61      )/$M61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41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273072000</v>
      </c>
      <c r="C67" s="104">
        <f>SUM(C9:C14,C17:C23,C26:C29,C32,C35:C39,C42:C52,C55:C58,C61:C65)</f>
        <v>10060000</v>
      </c>
      <c r="D67" s="104"/>
      <c r="E67" s="104">
        <f t="shared" si="35"/>
        <v>283132000</v>
      </c>
      <c r="F67" s="105">
        <f t="shared" ref="F67:O67" si="43">SUM(F9:F14,F17:F23,F26:F29,F32,F35:F39,F42:F52,F55:F58,F61:F65)</f>
        <v>283132000</v>
      </c>
      <c r="G67" s="106">
        <f t="shared" si="43"/>
        <v>131895000</v>
      </c>
      <c r="H67" s="105">
        <f t="shared" si="43"/>
        <v>11348000</v>
      </c>
      <c r="I67" s="106">
        <f t="shared" si="43"/>
        <v>14344095</v>
      </c>
      <c r="J67" s="105">
        <f t="shared" si="43"/>
        <v>33158000</v>
      </c>
      <c r="K67" s="106">
        <f t="shared" si="43"/>
        <v>29956384</v>
      </c>
      <c r="L67" s="105">
        <f t="shared" si="43"/>
        <v>12311000</v>
      </c>
      <c r="M67" s="106">
        <f t="shared" si="43"/>
        <v>22984</v>
      </c>
      <c r="N67" s="105">
        <f t="shared" si="43"/>
        <v>66039000</v>
      </c>
      <c r="O67" s="106">
        <f t="shared" si="43"/>
        <v>0</v>
      </c>
      <c r="P67" s="105">
        <f t="shared" si="36"/>
        <v>122856000</v>
      </c>
      <c r="Q67" s="106">
        <f t="shared" si="37"/>
        <v>44323463</v>
      </c>
      <c r="R67" s="61">
        <f t="shared" si="38"/>
        <v>436.4227113963122</v>
      </c>
      <c r="S67" s="62">
        <f t="shared" si="39"/>
        <v>-100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93.146821335152964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33.605112400015166</v>
      </c>
      <c r="V67" s="105">
        <f>SUM(V9:V14,V17:V23,V26:V29,V32,V35:V39,V42:V52,V55:V58,V61:V65)</f>
        <v>0</v>
      </c>
      <c r="W67" s="106">
        <f>SUM(W9:W14,W17:W23,W26:W29,W32,W35:W39,W42:W52,W55:W58,W61:W65)</f>
        <v>0</v>
      </c>
    </row>
    <row r="68" spans="1:23" ht="12.95" customHeight="1" x14ac:dyDescent="0.2">
      <c r="A68" s="40" t="s">
        <v>42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238568000</v>
      </c>
      <c r="C69" s="92">
        <v>20000000</v>
      </c>
      <c r="D69" s="92"/>
      <c r="E69" s="92">
        <f>$B69      +$C69      +$D69</f>
        <v>258568000</v>
      </c>
      <c r="F69" s="93">
        <v>258568000</v>
      </c>
      <c r="G69" s="94">
        <v>258568000</v>
      </c>
      <c r="H69" s="93">
        <v>128315000</v>
      </c>
      <c r="I69" s="94">
        <v>143666998</v>
      </c>
      <c r="J69" s="93">
        <v>63310000</v>
      </c>
      <c r="K69" s="94">
        <v>94667993</v>
      </c>
      <c r="L69" s="93">
        <v>29460000</v>
      </c>
      <c r="M69" s="94">
        <v>233010</v>
      </c>
      <c r="N69" s="93">
        <v>37484000</v>
      </c>
      <c r="O69" s="94"/>
      <c r="P69" s="93">
        <f>$H69      +$J69      +$L69      +$N69</f>
        <v>258569000</v>
      </c>
      <c r="Q69" s="94">
        <f>$I69      +$K69      +$M69      +$O69</f>
        <v>238568001</v>
      </c>
      <c r="R69" s="48">
        <f>IF(($L69      =0),0,((($N69      -$L69      )/$L69      )*100))</f>
        <v>27.236931432450778</v>
      </c>
      <c r="S69" s="49">
        <f>IF(($M69      =0),0,((($O69      -$M69      )/$M69      )*100))</f>
        <v>-100</v>
      </c>
      <c r="T69" s="48">
        <f>IF(($E69      =0),0,(($P69      /$E69      )*100))</f>
        <v>100.00038674545961</v>
      </c>
      <c r="U69" s="50">
        <f>IF(($E69      =0),0,(($Q69      /$E69      )*100))</f>
        <v>92.265091194579369</v>
      </c>
      <c r="V69" s="93">
        <v>0</v>
      </c>
      <c r="W69" s="94">
        <v>0</v>
      </c>
    </row>
    <row r="70" spans="1:23" ht="12.95" customHeight="1" x14ac:dyDescent="0.2">
      <c r="A70" s="56" t="s">
        <v>41</v>
      </c>
      <c r="B70" s="101">
        <f>B69</f>
        <v>238568000</v>
      </c>
      <c r="C70" s="101">
        <f>C69</f>
        <v>20000000</v>
      </c>
      <c r="D70" s="101"/>
      <c r="E70" s="101">
        <f>$B70      +$C70      +$D70</f>
        <v>258568000</v>
      </c>
      <c r="F70" s="102">
        <f t="shared" ref="F70:O70" si="44">F69</f>
        <v>258568000</v>
      </c>
      <c r="G70" s="103">
        <f t="shared" si="44"/>
        <v>258568000</v>
      </c>
      <c r="H70" s="102">
        <f t="shared" si="44"/>
        <v>128315000</v>
      </c>
      <c r="I70" s="103">
        <f t="shared" si="44"/>
        <v>143666998</v>
      </c>
      <c r="J70" s="102">
        <f t="shared" si="44"/>
        <v>63310000</v>
      </c>
      <c r="K70" s="103">
        <f t="shared" si="44"/>
        <v>94667993</v>
      </c>
      <c r="L70" s="102">
        <f t="shared" si="44"/>
        <v>29460000</v>
      </c>
      <c r="M70" s="103">
        <f t="shared" si="44"/>
        <v>233010</v>
      </c>
      <c r="N70" s="102">
        <f t="shared" si="44"/>
        <v>37484000</v>
      </c>
      <c r="O70" s="103">
        <f t="shared" si="44"/>
        <v>0</v>
      </c>
      <c r="P70" s="102">
        <f>$H70      +$J70      +$L70      +$N70</f>
        <v>258569000</v>
      </c>
      <c r="Q70" s="103">
        <f>$I70      +$K70      +$M70      +$O70</f>
        <v>238568001</v>
      </c>
      <c r="R70" s="57">
        <f>IF(($L70      =0),0,((($N70      -$L70      )/$L70      )*100))</f>
        <v>27.236931432450778</v>
      </c>
      <c r="S70" s="58">
        <f>IF(($M70      =0),0,((($O70      -$M70      )/$M70      )*100))</f>
        <v>-100</v>
      </c>
      <c r="T70" s="57">
        <f>IF($E70   =0,0,($P70   /$E70   )*100)</f>
        <v>100.00038674545961</v>
      </c>
      <c r="U70" s="59">
        <f>IF($E70   =0,0,($Q70   /$E70 )*100)</f>
        <v>92.265091194579369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238568000</v>
      </c>
      <c r="C71" s="104">
        <f>C69</f>
        <v>20000000</v>
      </c>
      <c r="D71" s="104"/>
      <c r="E71" s="104">
        <f>$B71      +$C71      +$D71</f>
        <v>258568000</v>
      </c>
      <c r="F71" s="105">
        <f t="shared" ref="F71:O71" si="45">F69</f>
        <v>258568000</v>
      </c>
      <c r="G71" s="106">
        <f t="shared" si="45"/>
        <v>258568000</v>
      </c>
      <c r="H71" s="105">
        <f t="shared" si="45"/>
        <v>128315000</v>
      </c>
      <c r="I71" s="106">
        <f t="shared" si="45"/>
        <v>143666998</v>
      </c>
      <c r="J71" s="105">
        <f t="shared" si="45"/>
        <v>63310000</v>
      </c>
      <c r="K71" s="106">
        <f t="shared" si="45"/>
        <v>94667993</v>
      </c>
      <c r="L71" s="105">
        <f t="shared" si="45"/>
        <v>29460000</v>
      </c>
      <c r="M71" s="106">
        <f t="shared" si="45"/>
        <v>233010</v>
      </c>
      <c r="N71" s="105">
        <f t="shared" si="45"/>
        <v>37484000</v>
      </c>
      <c r="O71" s="106">
        <f t="shared" si="45"/>
        <v>0</v>
      </c>
      <c r="P71" s="105">
        <f>$H71      +$J71      +$L71      +$N71</f>
        <v>258569000</v>
      </c>
      <c r="Q71" s="106">
        <f>$I71      +$K71      +$M71      +$O71</f>
        <v>238568001</v>
      </c>
      <c r="R71" s="61">
        <f>IF(($L71      =0),0,((($N71      -$L71      )/$L71      )*100))</f>
        <v>27.236931432450778</v>
      </c>
      <c r="S71" s="62">
        <f>IF(($M71      =0),0,((($O71      -$M71      )/$M71      )*100))</f>
        <v>-100</v>
      </c>
      <c r="T71" s="61">
        <f>IF($E71   =0,0,($P71   /$E71   )*100)</f>
        <v>100.00038674545961</v>
      </c>
      <c r="U71" s="65">
        <f>IF($E71   =0,0,($Q71   /$E71   )*100)</f>
        <v>92.265091194579369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511640000</v>
      </c>
      <c r="C72" s="104">
        <f>SUM(C9:C14,C17:C23,C26:C29,C32,C35:C39,C42:C52,C55:C58,C61:C65,C69)</f>
        <v>30060000</v>
      </c>
      <c r="D72" s="104"/>
      <c r="E72" s="104">
        <f>$B72      +$C72      +$D72</f>
        <v>541700000</v>
      </c>
      <c r="F72" s="105">
        <f t="shared" ref="F72:O72" si="46">SUM(F9:F14,F17:F23,F26:F29,F32,F35:F39,F42:F52,F55:F58,F61:F65,F69)</f>
        <v>541700000</v>
      </c>
      <c r="G72" s="106">
        <f t="shared" si="46"/>
        <v>390463000</v>
      </c>
      <c r="H72" s="105">
        <f t="shared" si="46"/>
        <v>139663000</v>
      </c>
      <c r="I72" s="106">
        <f t="shared" si="46"/>
        <v>158011093</v>
      </c>
      <c r="J72" s="105">
        <f t="shared" si="46"/>
        <v>96468000</v>
      </c>
      <c r="K72" s="106">
        <f t="shared" si="46"/>
        <v>124624377</v>
      </c>
      <c r="L72" s="105">
        <f t="shared" si="46"/>
        <v>41771000</v>
      </c>
      <c r="M72" s="106">
        <f t="shared" si="46"/>
        <v>255994</v>
      </c>
      <c r="N72" s="105">
        <f t="shared" si="46"/>
        <v>103523000</v>
      </c>
      <c r="O72" s="106">
        <f t="shared" si="46"/>
        <v>0</v>
      </c>
      <c r="P72" s="105">
        <f>$H72      +$J72      +$L72      +$N72</f>
        <v>381425000</v>
      </c>
      <c r="Q72" s="106">
        <f>$I72      +$K72      +$M72      +$O72</f>
        <v>282891464</v>
      </c>
      <c r="R72" s="61">
        <f>IF(($L72      =0),0,((($N72      -$L72      )/$L72      )*100))</f>
        <v>147.83462210624597</v>
      </c>
      <c r="S72" s="62">
        <f>IF(($M72      =0),0,((($O72      -$M72      )/$M72      )*100))</f>
        <v>-100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97.685312052614464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72.450261356389717</v>
      </c>
      <c r="V72" s="105">
        <f>SUM(V9:V14,V17:V23,V26:V29,V32,V35:V39,V42:V52,V55:V58,V61:V65,V69)</f>
        <v>0</v>
      </c>
      <c r="W72" s="106">
        <f>SUM(W9:W14,W17:W23,W26:W29,W32,W35:W39,W42:W52,W55:W58,W61:W65,W69)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5" t="s">
        <v>10</v>
      </c>
      <c r="Q74" s="136"/>
      <c r="R74" s="137" t="s">
        <v>11</v>
      </c>
      <c r="S74" s="136"/>
      <c r="T74" s="137" t="s">
        <v>12</v>
      </c>
      <c r="U74" s="136"/>
      <c r="V74" s="135"/>
      <c r="W74" s="136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131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132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133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134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135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136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IF(($L86      =0),0,((($N86      -$L86      )/$L86      )*100))</f>
        <v>0</v>
      </c>
      <c r="S86" s="90">
        <f t="shared" ref="S86:S93" si="52">IF(($M86      =0),0,((($O86      -$M86      )/$M86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137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138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139</v>
      </c>
    </row>
    <row r="116" spans="1:23" x14ac:dyDescent="0.2">
      <c r="A116" s="29" t="s">
        <v>140</v>
      </c>
    </row>
    <row r="117" spans="1:23" x14ac:dyDescent="0.2">
      <c r="A117" s="29" t="s">
        <v>141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142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144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MEIuPc1AnHKT58bqCgHIWBvp7a0+YwAc1uPDC3moeHwxx4WMbrQkjxjGUxzHPFnCjc9gnOiCqwle+wvsWWvJ6w==" saltValue="433it+FmI7YJec0JVw923A==" spinCount="100000" sheet="1" objects="1" scenarios="1"/>
  <mergeCells count="18">
    <mergeCell ref="P74:Q74"/>
    <mergeCell ref="R74:S74"/>
    <mergeCell ref="T74:U74"/>
    <mergeCell ref="V74:W74"/>
    <mergeCell ref="P6:Q6"/>
    <mergeCell ref="R6:S6"/>
    <mergeCell ref="T6:U6"/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</mergeCells>
  <printOptions horizontalCentered="1"/>
  <pageMargins left="0.5" right="0.25" top="0.5" bottom="0.5" header="0.5" footer="0.5"/>
  <pageSetup paperSize="9" scale="38" orientation="landscape" r:id="rId1"/>
  <rowBreaks count="2" manualBreakCount="2">
    <brk id="73" max="16383" man="1"/>
    <brk id="9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23" width="13.7109375" customWidth="1"/>
    <col min="24" max="24" width="2.7109375" customWidth="1"/>
  </cols>
  <sheetData>
    <row r="1" spans="1:23" x14ac:dyDescent="0.2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32"/>
      <c r="W1" s="32"/>
    </row>
    <row r="2" spans="1:23" ht="18" x14ac:dyDescent="0.25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33"/>
      <c r="W2" s="33"/>
    </row>
    <row r="3" spans="1:23" ht="18" customHeight="1" x14ac:dyDescent="0.25">
      <c r="A3" s="131" t="s">
        <v>2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33"/>
      <c r="W3" s="33"/>
    </row>
    <row r="4" spans="1:23" ht="18" customHeight="1" x14ac:dyDescent="0.25">
      <c r="A4" s="131" t="s">
        <v>3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33"/>
      <c r="W4" s="33"/>
    </row>
    <row r="5" spans="1:23" ht="15" customHeight="1" x14ac:dyDescent="0.25">
      <c r="A5" s="132" t="s">
        <v>111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IF(($L9       =0),0,((($N9       -$L9       )/$L9       )*100))</f>
        <v>0</v>
      </c>
      <c r="S9" s="49">
        <f>IF(($M9       =0),0,((($O9       -$M9       )/$M9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1000000</v>
      </c>
      <c r="C10" s="92">
        <v>0</v>
      </c>
      <c r="D10" s="92"/>
      <c r="E10" s="92">
        <f t="shared" ref="E10:E15" si="0">$B10      +$C10      +$D10</f>
        <v>1000000</v>
      </c>
      <c r="F10" s="93">
        <v>1000000</v>
      </c>
      <c r="G10" s="94">
        <v>1000000</v>
      </c>
      <c r="H10" s="93">
        <v>51000</v>
      </c>
      <c r="I10" s="94">
        <v>102000</v>
      </c>
      <c r="J10" s="93">
        <v>600000</v>
      </c>
      <c r="K10" s="94">
        <v>498056</v>
      </c>
      <c r="L10" s="93">
        <v>283000</v>
      </c>
      <c r="M10" s="94">
        <v>231745</v>
      </c>
      <c r="N10" s="93">
        <v>66000</v>
      </c>
      <c r="O10" s="94">
        <v>168199</v>
      </c>
      <c r="P10" s="93">
        <f t="shared" ref="P10:P15" si="1">$H10      +$J10      +$L10      +$N10</f>
        <v>1000000</v>
      </c>
      <c r="Q10" s="94">
        <f t="shared" ref="Q10:Q15" si="2">$I10      +$K10      +$M10      +$O10</f>
        <v>1000000</v>
      </c>
      <c r="R10" s="48">
        <f t="shared" ref="R10:R15" si="3">IF(($L10      =0),0,((($N10      -$L10      )/$L10      )*100))</f>
        <v>-76.678445229681984</v>
      </c>
      <c r="S10" s="49">
        <f t="shared" ref="S10:S15" si="4">IF(($M10      =0),0,((($O10      -$M10      )/$M10      )*100))</f>
        <v>-27.420656324839804</v>
      </c>
      <c r="T10" s="48">
        <f t="shared" ref="T10:T14" si="5">IF(($E10      =0),0,(($P10      /$E10      )*100))</f>
        <v>100</v>
      </c>
      <c r="U10" s="50">
        <f t="shared" ref="U10:U14" si="6">IF(($E10      =0),0,(($Q10      /$E10      )*100))</f>
        <v>100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13500000</v>
      </c>
      <c r="C11" s="92">
        <v>0</v>
      </c>
      <c r="D11" s="92"/>
      <c r="E11" s="92">
        <f t="shared" si="0"/>
        <v>13500000</v>
      </c>
      <c r="F11" s="93">
        <v>13500000</v>
      </c>
      <c r="G11" s="94">
        <v>13500000</v>
      </c>
      <c r="H11" s="93">
        <v>2432000</v>
      </c>
      <c r="I11" s="94">
        <v>2434236</v>
      </c>
      <c r="J11" s="93">
        <v>3829000</v>
      </c>
      <c r="K11" s="94">
        <v>3827425</v>
      </c>
      <c r="L11" s="93">
        <v>3245000</v>
      </c>
      <c r="M11" s="94">
        <v>3246247</v>
      </c>
      <c r="N11" s="93">
        <v>3819000</v>
      </c>
      <c r="O11" s="94">
        <v>3820779</v>
      </c>
      <c r="P11" s="93">
        <f t="shared" si="1"/>
        <v>13325000</v>
      </c>
      <c r="Q11" s="94">
        <f t="shared" si="2"/>
        <v>13328687</v>
      </c>
      <c r="R11" s="48">
        <f t="shared" si="3"/>
        <v>17.688751926040062</v>
      </c>
      <c r="S11" s="49">
        <f t="shared" si="4"/>
        <v>17.698345196776462</v>
      </c>
      <c r="T11" s="48">
        <f t="shared" si="5"/>
        <v>98.703703703703709</v>
      </c>
      <c r="U11" s="50">
        <f t="shared" si="6"/>
        <v>98.731014814814813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51" t="s">
        <v>41</v>
      </c>
      <c r="B15" s="95">
        <f>SUM(B9:B14)</f>
        <v>14500000</v>
      </c>
      <c r="C15" s="95">
        <f>SUM(C9:C14)</f>
        <v>0</v>
      </c>
      <c r="D15" s="95"/>
      <c r="E15" s="95">
        <f t="shared" si="0"/>
        <v>14500000</v>
      </c>
      <c r="F15" s="96">
        <f t="shared" ref="F15:O15" si="7">SUM(F9:F14)</f>
        <v>14500000</v>
      </c>
      <c r="G15" s="97">
        <f t="shared" si="7"/>
        <v>14500000</v>
      </c>
      <c r="H15" s="96">
        <f t="shared" si="7"/>
        <v>2483000</v>
      </c>
      <c r="I15" s="97">
        <f t="shared" si="7"/>
        <v>2536236</v>
      </c>
      <c r="J15" s="96">
        <f t="shared" si="7"/>
        <v>4429000</v>
      </c>
      <c r="K15" s="97">
        <f t="shared" si="7"/>
        <v>4325481</v>
      </c>
      <c r="L15" s="96">
        <f t="shared" si="7"/>
        <v>3528000</v>
      </c>
      <c r="M15" s="97">
        <f t="shared" si="7"/>
        <v>3477992</v>
      </c>
      <c r="N15" s="96">
        <f t="shared" si="7"/>
        <v>3885000</v>
      </c>
      <c r="O15" s="97">
        <f t="shared" si="7"/>
        <v>3988978</v>
      </c>
      <c r="P15" s="96">
        <f t="shared" si="1"/>
        <v>14325000</v>
      </c>
      <c r="Q15" s="97">
        <f t="shared" si="2"/>
        <v>14328687</v>
      </c>
      <c r="R15" s="52">
        <f t="shared" si="3"/>
        <v>10.119047619047619</v>
      </c>
      <c r="S15" s="53">
        <f t="shared" si="4"/>
        <v>14.691983190300611</v>
      </c>
      <c r="T15" s="52">
        <f>IF((SUM($E9:$E13))=0,0,(P15/(SUM($E9:$E13))*100))</f>
        <v>98.793103448275872</v>
      </c>
      <c r="U15" s="54">
        <f>IF((SUM($E9:$E13))=0,0,(Q15/(SUM($E9:$E13))*100))</f>
        <v>98.81853103448276</v>
      </c>
      <c r="V15" s="96">
        <f>SUM(V9:V14)</f>
        <v>0</v>
      </c>
      <c r="W15" s="97">
        <f>SUM(W9:W14)</f>
        <v>0</v>
      </c>
    </row>
    <row r="16" spans="1:23" ht="12.95" customHeight="1" x14ac:dyDescent="0.2">
      <c r="A16" s="40" t="s">
        <v>42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43</v>
      </c>
      <c r="B17" s="92">
        <v>0</v>
      </c>
      <c r="C17" s="92">
        <v>0</v>
      </c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IF(($L17      =0),0,((($N17      -$L17      )/$L17      )*100))</f>
        <v>0</v>
      </c>
      <c r="S17" s="49">
        <f t="shared" ref="S17:S24" si="12">IF(($M17      =0),0,((($O17      -$M17      )/$M17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>
        <v>0</v>
      </c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3465000</v>
      </c>
      <c r="C19" s="92">
        <v>0</v>
      </c>
      <c r="D19" s="92"/>
      <c r="E19" s="92">
        <f t="shared" si="8"/>
        <v>3465000</v>
      </c>
      <c r="F19" s="93">
        <v>3465000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41</v>
      </c>
      <c r="B24" s="95">
        <f>SUM(B17:B23)</f>
        <v>3465000</v>
      </c>
      <c r="C24" s="95">
        <f>SUM(C17:C23)</f>
        <v>0</v>
      </c>
      <c r="D24" s="95"/>
      <c r="E24" s="95">
        <f t="shared" si="8"/>
        <v>3465000</v>
      </c>
      <c r="F24" s="96">
        <f t="shared" ref="F24:O24" si="15">SUM(F17:F23)</f>
        <v>3465000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>
        <f>SUM(W17:W23)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IF(($L26      =0),0,((($N26      -$L26      )/$L26      )*100))</f>
        <v>0</v>
      </c>
      <c r="S26" s="49">
        <f>IF(($M26      =0),0,((($O26      -$M26      )/$M26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IF(($L27      =0),0,((($N27      -$L27      )/$L27      )*100))</f>
        <v>0</v>
      </c>
      <c r="S27" s="49">
        <f>IF(($M27      =0),0,((($O27      -$M27      )/$M27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IF(($L28      =0),0,((($N28      -$L28      )/$L28      )*100))</f>
        <v>0</v>
      </c>
      <c r="S28" s="49">
        <f>IF(($M28      =0),0,((($O28      -$M28      )/$M28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2365000</v>
      </c>
      <c r="C29" s="92">
        <v>0</v>
      </c>
      <c r="D29" s="92"/>
      <c r="E29" s="92">
        <f>$B29      +$C29      +$D29</f>
        <v>2365000</v>
      </c>
      <c r="F29" s="93">
        <v>2365000</v>
      </c>
      <c r="G29" s="94">
        <v>2365000</v>
      </c>
      <c r="H29" s="93">
        <v>202000</v>
      </c>
      <c r="I29" s="94">
        <v>26352</v>
      </c>
      <c r="J29" s="93"/>
      <c r="K29" s="94">
        <v>-130953</v>
      </c>
      <c r="L29" s="93">
        <v>649000</v>
      </c>
      <c r="M29" s="94">
        <v>-193157</v>
      </c>
      <c r="N29" s="93">
        <v>1080000</v>
      </c>
      <c r="O29" s="94">
        <v>2660101</v>
      </c>
      <c r="P29" s="93">
        <f>$H29      +$J29      +$L29      +$N29</f>
        <v>1931000</v>
      </c>
      <c r="Q29" s="94">
        <f>$I29      +$K29      +$M29      +$O29</f>
        <v>2362343</v>
      </c>
      <c r="R29" s="48">
        <f>IF(($L29      =0),0,((($N29      -$L29      )/$L29      )*100))</f>
        <v>66.409861325115557</v>
      </c>
      <c r="S29" s="49">
        <f>IF(($M29      =0),0,((($O29      -$M29      )/$M29      )*100))</f>
        <v>-1477.1703847129536</v>
      </c>
      <c r="T29" s="48">
        <f>IF(($E29      =0),0,(($P29      /$E29      )*100))</f>
        <v>81.649048625792801</v>
      </c>
      <c r="U29" s="50">
        <f>IF(($E29      =0),0,(($Q29      /$E29      )*100))</f>
        <v>99.887653276955604</v>
      </c>
      <c r="V29" s="93">
        <v>0</v>
      </c>
      <c r="W29" s="94">
        <v>0</v>
      </c>
    </row>
    <row r="30" spans="1:23" ht="12.95" customHeight="1" x14ac:dyDescent="0.2">
      <c r="A30" s="51" t="s">
        <v>41</v>
      </c>
      <c r="B30" s="95">
        <f>SUM(B26:B29)</f>
        <v>2365000</v>
      </c>
      <c r="C30" s="95">
        <f>SUM(C26:C29)</f>
        <v>0</v>
      </c>
      <c r="D30" s="95"/>
      <c r="E30" s="95">
        <f>$B30      +$C30      +$D30</f>
        <v>2365000</v>
      </c>
      <c r="F30" s="96">
        <f t="shared" ref="F30:O30" si="16">SUM(F26:F29)</f>
        <v>2365000</v>
      </c>
      <c r="G30" s="97">
        <f t="shared" si="16"/>
        <v>2365000</v>
      </c>
      <c r="H30" s="96">
        <f t="shared" si="16"/>
        <v>202000</v>
      </c>
      <c r="I30" s="97">
        <f t="shared" si="16"/>
        <v>26352</v>
      </c>
      <c r="J30" s="96">
        <f t="shared" si="16"/>
        <v>0</v>
      </c>
      <c r="K30" s="97">
        <f t="shared" si="16"/>
        <v>-130953</v>
      </c>
      <c r="L30" s="96">
        <f t="shared" si="16"/>
        <v>649000</v>
      </c>
      <c r="M30" s="97">
        <f t="shared" si="16"/>
        <v>-193157</v>
      </c>
      <c r="N30" s="96">
        <f t="shared" si="16"/>
        <v>1080000</v>
      </c>
      <c r="O30" s="97">
        <f t="shared" si="16"/>
        <v>2660101</v>
      </c>
      <c r="P30" s="96">
        <f>$H30      +$J30      +$L30      +$N30</f>
        <v>1931000</v>
      </c>
      <c r="Q30" s="97">
        <f>$I30      +$K30      +$M30      +$O30</f>
        <v>2362343</v>
      </c>
      <c r="R30" s="52">
        <f>IF(($L30      =0),0,((($N30      -$L30      )/$L30      )*100))</f>
        <v>66.409861325115557</v>
      </c>
      <c r="S30" s="53">
        <f>IF(($M30      =0),0,((($O30      -$M30      )/$M30      )*100))</f>
        <v>-1477.1703847129536</v>
      </c>
      <c r="T30" s="52">
        <f>IF($E30   =0,0,($P30   /$E30   )*100)</f>
        <v>81.649048625792801</v>
      </c>
      <c r="U30" s="54">
        <f>IF($E30   =0,0,($Q30   /$E30   )*100)</f>
        <v>99.887653276955604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2752000</v>
      </c>
      <c r="C32" s="92">
        <v>0</v>
      </c>
      <c r="D32" s="92"/>
      <c r="E32" s="92">
        <f>$B32      +$C32      +$D32</f>
        <v>2752000</v>
      </c>
      <c r="F32" s="93">
        <v>2752000</v>
      </c>
      <c r="G32" s="94">
        <v>2752000</v>
      </c>
      <c r="H32" s="93">
        <v>668000</v>
      </c>
      <c r="I32" s="94">
        <v>668000</v>
      </c>
      <c r="J32" s="93">
        <v>1258000</v>
      </c>
      <c r="K32" s="94">
        <v>1258000</v>
      </c>
      <c r="L32" s="93">
        <v>826000</v>
      </c>
      <c r="M32" s="94">
        <v>826000</v>
      </c>
      <c r="N32" s="93"/>
      <c r="O32" s="94"/>
      <c r="P32" s="93">
        <f>$H32      +$J32      +$L32      +$N32</f>
        <v>2752000</v>
      </c>
      <c r="Q32" s="94">
        <f>$I32      +$K32      +$M32      +$O32</f>
        <v>2752000</v>
      </c>
      <c r="R32" s="48">
        <f>IF(($L32      =0),0,((($N32      -$L32      )/$L32      )*100))</f>
        <v>-100</v>
      </c>
      <c r="S32" s="49">
        <f>IF(($M32      =0),0,((($O32      -$M32      )/$M32      )*100))</f>
        <v>-100</v>
      </c>
      <c r="T32" s="48">
        <f>IF(($E32      =0),0,(($P32      /$E32      )*100))</f>
        <v>100</v>
      </c>
      <c r="U32" s="50">
        <f>IF(($E32      =0),0,(($Q32      /$E32      )*100))</f>
        <v>100</v>
      </c>
      <c r="V32" s="93">
        <v>0</v>
      </c>
      <c r="W32" s="94">
        <v>0</v>
      </c>
    </row>
    <row r="33" spans="1:23" ht="12.95" customHeight="1" x14ac:dyDescent="0.2">
      <c r="A33" s="51" t="s">
        <v>41</v>
      </c>
      <c r="B33" s="95">
        <f>B32</f>
        <v>2752000</v>
      </c>
      <c r="C33" s="95">
        <f>C32</f>
        <v>0</v>
      </c>
      <c r="D33" s="95"/>
      <c r="E33" s="95">
        <f>$B33      +$C33      +$D33</f>
        <v>2752000</v>
      </c>
      <c r="F33" s="96">
        <f t="shared" ref="F33:O33" si="17">F32</f>
        <v>2752000</v>
      </c>
      <c r="G33" s="97">
        <f t="shared" si="17"/>
        <v>2752000</v>
      </c>
      <c r="H33" s="96">
        <f t="shared" si="17"/>
        <v>668000</v>
      </c>
      <c r="I33" s="97">
        <f t="shared" si="17"/>
        <v>668000</v>
      </c>
      <c r="J33" s="96">
        <f t="shared" si="17"/>
        <v>1258000</v>
      </c>
      <c r="K33" s="97">
        <f t="shared" si="17"/>
        <v>1258000</v>
      </c>
      <c r="L33" s="96">
        <f t="shared" si="17"/>
        <v>826000</v>
      </c>
      <c r="M33" s="97">
        <f t="shared" si="17"/>
        <v>826000</v>
      </c>
      <c r="N33" s="96">
        <f t="shared" si="17"/>
        <v>0</v>
      </c>
      <c r="O33" s="97">
        <f t="shared" si="17"/>
        <v>0</v>
      </c>
      <c r="P33" s="96">
        <f>$H33      +$J33      +$L33      +$N33</f>
        <v>2752000</v>
      </c>
      <c r="Q33" s="97">
        <f>$I33      +$K33      +$M33      +$O33</f>
        <v>2752000</v>
      </c>
      <c r="R33" s="52">
        <f>IF(($L33      =0),0,((($N33      -$L33      )/$L33      )*100))</f>
        <v>-100</v>
      </c>
      <c r="S33" s="53">
        <f>IF(($M33      =0),0,((($O33      -$M33      )/$M33      )*100))</f>
        <v>-100</v>
      </c>
      <c r="T33" s="52">
        <f>IF($E33   =0,0,($P33   /$E33   )*100)</f>
        <v>100</v>
      </c>
      <c r="U33" s="54">
        <f>IF($E33   =0,0,($Q33   /$E33   )*100)</f>
        <v>100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0</v>
      </c>
      <c r="C35" s="92">
        <v>0</v>
      </c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IF(($L35      =0),0,((($N35      -$L35      )/$L35      )*100))</f>
        <v>0</v>
      </c>
      <c r="S35" s="49">
        <f t="shared" ref="S35:S40" si="22">IF(($M35      =0),0,((($O35      -$M35      )/$M35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0</v>
      </c>
      <c r="C36" s="92">
        <v>0</v>
      </c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41</v>
      </c>
      <c r="B40" s="95">
        <f>SUM(B35:B39)</f>
        <v>0</v>
      </c>
      <c r="C40" s="95">
        <f>SUM(C35:C39)</f>
        <v>0</v>
      </c>
      <c r="D40" s="95"/>
      <c r="E40" s="95">
        <f t="shared" si="18"/>
        <v>0</v>
      </c>
      <c r="F40" s="96">
        <f t="shared" ref="F40:O40" si="25">SUM(F35:F39)</f>
        <v>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IF(($L42      =0),0,((($N42      -$L42      )/$L42      )*100))</f>
        <v>0</v>
      </c>
      <c r="S42" s="49">
        <f t="shared" ref="S42:S53" si="30">IF(($M42      =0),0,((($O42      -$M42      )/$M42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3540000</v>
      </c>
      <c r="D44" s="92"/>
      <c r="E44" s="92">
        <f t="shared" si="26"/>
        <v>3540000</v>
      </c>
      <c r="F44" s="93">
        <v>3540000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0</v>
      </c>
      <c r="C51" s="92">
        <v>0</v>
      </c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41</v>
      </c>
      <c r="B53" s="95">
        <f>SUM(B42:B52)</f>
        <v>0</v>
      </c>
      <c r="C53" s="95">
        <f>SUM(C42:C52)</f>
        <v>3540000</v>
      </c>
      <c r="D53" s="95"/>
      <c r="E53" s="95">
        <f t="shared" si="26"/>
        <v>3540000</v>
      </c>
      <c r="F53" s="96">
        <f t="shared" ref="F53:O53" si="33">SUM(F42:F52)</f>
        <v>3540000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IF(($L55      =0),0,((($N55      -$L55      )/$L55      )*100))</f>
        <v>0</v>
      </c>
      <c r="S55" s="49">
        <f>IF(($M55      =0),0,((($O55      -$M55      )/$M55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IF(($L56      =0),0,((($N56      -$L56      )/$L56      )*100))</f>
        <v>0</v>
      </c>
      <c r="S56" s="49">
        <f>IF(($M56      =0),0,((($O56      -$M56      )/$M56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IF(($L57      =0),0,((($N57      -$L57      )/$L57      )*100))</f>
        <v>0</v>
      </c>
      <c r="S57" s="49">
        <f>IF(($M57      =0),0,((($O57      -$M57      )/$M57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IF(($L58      =0),0,((($N58      -$L58      )/$L58      )*100))</f>
        <v>0</v>
      </c>
      <c r="S58" s="49">
        <f>IF(($M58      =0),0,((($O58      -$M58      )/$M58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41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IF(($L59      =0),0,((($N59      -$L59      )/$L59      )*100))</f>
        <v>0</v>
      </c>
      <c r="S59" s="58">
        <f>IF(($M59      =0),0,((($O59      -$M59      )/$M59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IF(($L61      =0),0,((($N61      -$L61      )/$L61      )*100))</f>
        <v>0</v>
      </c>
      <c r="S61" s="49">
        <f t="shared" ref="S61:S67" si="39">IF(($M61      =0),0,((($O61      -$M61      )/$M61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41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23082000</v>
      </c>
      <c r="C67" s="104">
        <f>SUM(C9:C14,C17:C23,C26:C29,C32,C35:C39,C42:C52,C55:C58,C61:C65)</f>
        <v>3540000</v>
      </c>
      <c r="D67" s="104"/>
      <c r="E67" s="104">
        <f t="shared" si="35"/>
        <v>26622000</v>
      </c>
      <c r="F67" s="105">
        <f t="shared" ref="F67:O67" si="43">SUM(F9:F14,F17:F23,F26:F29,F32,F35:F39,F42:F52,F55:F58,F61:F65)</f>
        <v>26622000</v>
      </c>
      <c r="G67" s="106">
        <f t="shared" si="43"/>
        <v>19617000</v>
      </c>
      <c r="H67" s="105">
        <f t="shared" si="43"/>
        <v>3353000</v>
      </c>
      <c r="I67" s="106">
        <f t="shared" si="43"/>
        <v>3230588</v>
      </c>
      <c r="J67" s="105">
        <f t="shared" si="43"/>
        <v>5687000</v>
      </c>
      <c r="K67" s="106">
        <f t="shared" si="43"/>
        <v>5452528</v>
      </c>
      <c r="L67" s="105">
        <f t="shared" si="43"/>
        <v>5003000</v>
      </c>
      <c r="M67" s="106">
        <f t="shared" si="43"/>
        <v>4110835</v>
      </c>
      <c r="N67" s="105">
        <f t="shared" si="43"/>
        <v>4965000</v>
      </c>
      <c r="O67" s="106">
        <f t="shared" si="43"/>
        <v>6649079</v>
      </c>
      <c r="P67" s="105">
        <f t="shared" si="36"/>
        <v>19008000</v>
      </c>
      <c r="Q67" s="106">
        <f t="shared" si="37"/>
        <v>19443030</v>
      </c>
      <c r="R67" s="61">
        <f t="shared" si="38"/>
        <v>-0.75954427343593844</v>
      </c>
      <c r="S67" s="62">
        <f t="shared" si="39"/>
        <v>61.745217212561442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96.895549778253553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99.113167150940512</v>
      </c>
      <c r="V67" s="105">
        <f>SUM(V9:V14,V17:V23,V26:V29,V32,V35:V39,V42:V52,V55:V58,V61:V65)</f>
        <v>0</v>
      </c>
      <c r="W67" s="106">
        <f>SUM(W9:W14,W17:W23,W26:W29,W32,W35:W39,W42:W52,W55:W58,W61:W65)</f>
        <v>0</v>
      </c>
    </row>
    <row r="68" spans="1:23" ht="12.95" customHeight="1" x14ac:dyDescent="0.2">
      <c r="A68" s="40" t="s">
        <v>42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0</v>
      </c>
      <c r="C69" s="92">
        <v>0</v>
      </c>
      <c r="D69" s="92"/>
      <c r="E69" s="92">
        <f>$B69      +$C69      +$D69</f>
        <v>0</v>
      </c>
      <c r="F69" s="93">
        <v>0</v>
      </c>
      <c r="G69" s="94">
        <v>0</v>
      </c>
      <c r="H69" s="93"/>
      <c r="I69" s="94"/>
      <c r="J69" s="93"/>
      <c r="K69" s="94"/>
      <c r="L69" s="93"/>
      <c r="M69" s="94"/>
      <c r="N69" s="93"/>
      <c r="O69" s="94"/>
      <c r="P69" s="93">
        <f>$H69      +$J69      +$L69      +$N69</f>
        <v>0</v>
      </c>
      <c r="Q69" s="94">
        <f>$I69      +$K69      +$M69      +$O69</f>
        <v>0</v>
      </c>
      <c r="R69" s="48">
        <f>IF(($L69      =0),0,((($N69      -$L69      )/$L69      )*100))</f>
        <v>0</v>
      </c>
      <c r="S69" s="49">
        <f>IF(($M69      =0),0,((($O69      -$M69      )/$M69      )*100))</f>
        <v>0</v>
      </c>
      <c r="T69" s="48">
        <f>IF(($E69      =0),0,(($P69      /$E69      )*100))</f>
        <v>0</v>
      </c>
      <c r="U69" s="50">
        <f>IF(($E69      =0),0,(($Q69      /$E69      )*100))</f>
        <v>0</v>
      </c>
      <c r="V69" s="93">
        <v>0</v>
      </c>
      <c r="W69" s="94">
        <v>0</v>
      </c>
    </row>
    <row r="70" spans="1:23" ht="12.95" customHeight="1" x14ac:dyDescent="0.2">
      <c r="A70" s="56" t="s">
        <v>41</v>
      </c>
      <c r="B70" s="101">
        <f>B69</f>
        <v>0</v>
      </c>
      <c r="C70" s="101">
        <f>C69</f>
        <v>0</v>
      </c>
      <c r="D70" s="101"/>
      <c r="E70" s="101">
        <f>$B70      +$C70      +$D70</f>
        <v>0</v>
      </c>
      <c r="F70" s="102">
        <f t="shared" ref="F70:O70" si="44">F69</f>
        <v>0</v>
      </c>
      <c r="G70" s="103">
        <f t="shared" si="44"/>
        <v>0</v>
      </c>
      <c r="H70" s="102">
        <f t="shared" si="44"/>
        <v>0</v>
      </c>
      <c r="I70" s="103">
        <f t="shared" si="44"/>
        <v>0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0</v>
      </c>
      <c r="Q70" s="103">
        <f>$I70      +$K70      +$M70      +$O70</f>
        <v>0</v>
      </c>
      <c r="R70" s="57">
        <f>IF(($L70      =0),0,((($N70      -$L70      )/$L70      )*100))</f>
        <v>0</v>
      </c>
      <c r="S70" s="58">
        <f>IF(($M70      =0),0,((($O70      -$M70      )/$M70      )*100))</f>
        <v>0</v>
      </c>
      <c r="T70" s="57">
        <f>IF($E70   =0,0,($P70   /$E70   )*100)</f>
        <v>0</v>
      </c>
      <c r="U70" s="59">
        <f>IF($E70   =0,0,($Q70   /$E70 )*100)</f>
        <v>0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0</v>
      </c>
      <c r="C71" s="104">
        <f>C69</f>
        <v>0</v>
      </c>
      <c r="D71" s="104"/>
      <c r="E71" s="104">
        <f>$B71      +$C71      +$D71</f>
        <v>0</v>
      </c>
      <c r="F71" s="105">
        <f t="shared" ref="F71:O71" si="45">F69</f>
        <v>0</v>
      </c>
      <c r="G71" s="106">
        <f t="shared" si="45"/>
        <v>0</v>
      </c>
      <c r="H71" s="105">
        <f t="shared" si="45"/>
        <v>0</v>
      </c>
      <c r="I71" s="106">
        <f t="shared" si="45"/>
        <v>0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0</v>
      </c>
      <c r="Q71" s="106">
        <f>$I71      +$K71      +$M71      +$O71</f>
        <v>0</v>
      </c>
      <c r="R71" s="61">
        <f>IF(($L71      =0),0,((($N71      -$L71      )/$L71      )*100))</f>
        <v>0</v>
      </c>
      <c r="S71" s="62">
        <f>IF(($M71      =0),0,((($O71      -$M71      )/$M71      )*100))</f>
        <v>0</v>
      </c>
      <c r="T71" s="61">
        <f>IF($E71   =0,0,($P71   /$E71   )*100)</f>
        <v>0</v>
      </c>
      <c r="U71" s="65">
        <f>IF($E71   =0,0,($Q71   /$E71   )*100)</f>
        <v>0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23082000</v>
      </c>
      <c r="C72" s="104">
        <f>SUM(C9:C14,C17:C23,C26:C29,C32,C35:C39,C42:C52,C55:C58,C61:C65,C69)</f>
        <v>3540000</v>
      </c>
      <c r="D72" s="104"/>
      <c r="E72" s="104">
        <f>$B72      +$C72      +$D72</f>
        <v>26622000</v>
      </c>
      <c r="F72" s="105">
        <f t="shared" ref="F72:O72" si="46">SUM(F9:F14,F17:F23,F26:F29,F32,F35:F39,F42:F52,F55:F58,F61:F65,F69)</f>
        <v>26622000</v>
      </c>
      <c r="G72" s="106">
        <f t="shared" si="46"/>
        <v>19617000</v>
      </c>
      <c r="H72" s="105">
        <f t="shared" si="46"/>
        <v>3353000</v>
      </c>
      <c r="I72" s="106">
        <f t="shared" si="46"/>
        <v>3230588</v>
      </c>
      <c r="J72" s="105">
        <f t="shared" si="46"/>
        <v>5687000</v>
      </c>
      <c r="K72" s="106">
        <f t="shared" si="46"/>
        <v>5452528</v>
      </c>
      <c r="L72" s="105">
        <f t="shared" si="46"/>
        <v>5003000</v>
      </c>
      <c r="M72" s="106">
        <f t="shared" si="46"/>
        <v>4110835</v>
      </c>
      <c r="N72" s="105">
        <f t="shared" si="46"/>
        <v>4965000</v>
      </c>
      <c r="O72" s="106">
        <f t="shared" si="46"/>
        <v>6649079</v>
      </c>
      <c r="P72" s="105">
        <f>$H72      +$J72      +$L72      +$N72</f>
        <v>19008000</v>
      </c>
      <c r="Q72" s="106">
        <f>$I72      +$K72      +$M72      +$O72</f>
        <v>19443030</v>
      </c>
      <c r="R72" s="61">
        <f>IF(($L72      =0),0,((($N72      -$L72      )/$L72      )*100))</f>
        <v>-0.75954427343593844</v>
      </c>
      <c r="S72" s="62">
        <f>IF(($M72      =0),0,((($O72      -$M72      )/$M72      )*100))</f>
        <v>61.745217212561442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96.895549778253553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99.113167150940512</v>
      </c>
      <c r="V72" s="105">
        <f>SUM(V9:V14,V17:V23,V26:V29,V32,V35:V39,V42:V52,V55:V58,V61:V65,V69)</f>
        <v>0</v>
      </c>
      <c r="W72" s="106">
        <f>SUM(W9:W14,W17:W23,W26:W29,W32,W35:W39,W42:W52,W55:W58,W61:W65,W69)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5" t="s">
        <v>10</v>
      </c>
      <c r="Q74" s="136"/>
      <c r="R74" s="137" t="s">
        <v>11</v>
      </c>
      <c r="S74" s="136"/>
      <c r="T74" s="137" t="s">
        <v>12</v>
      </c>
      <c r="U74" s="136"/>
      <c r="V74" s="135"/>
      <c r="W74" s="136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131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132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133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134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135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136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IF(($L86      =0),0,((($N86      -$L86      )/$L86      )*100))</f>
        <v>0</v>
      </c>
      <c r="S86" s="90">
        <f t="shared" ref="S86:S93" si="52">IF(($M86      =0),0,((($O86      -$M86      )/$M86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137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138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139</v>
      </c>
    </row>
    <row r="116" spans="1:23" x14ac:dyDescent="0.2">
      <c r="A116" s="29" t="s">
        <v>140</v>
      </c>
    </row>
    <row r="117" spans="1:23" x14ac:dyDescent="0.2">
      <c r="A117" s="29" t="s">
        <v>141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142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144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i55Xdy4PTBZgDNvjW1JaO8w+aThiCyHF7lGuHCO+ORGDaPob9doqCsf3NIrLgn+c7xqUWlf8YGfXBKK8rp9c7g==" saltValue="cF3N+bl0GV34KUVJZC/3qw==" spinCount="100000" sheet="1" objects="1" scenarios="1"/>
  <mergeCells count="18">
    <mergeCell ref="P74:Q74"/>
    <mergeCell ref="R74:S74"/>
    <mergeCell ref="T74:U74"/>
    <mergeCell ref="V74:W74"/>
    <mergeCell ref="P6:Q6"/>
    <mergeCell ref="R6:S6"/>
    <mergeCell ref="T6:U6"/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</mergeCells>
  <printOptions horizontalCentered="1"/>
  <pageMargins left="0.5" right="0.25" top="0.5" bottom="0.5" header="0.5" footer="0.5"/>
  <pageSetup paperSize="9" scale="38" orientation="landscape" r:id="rId1"/>
  <rowBreaks count="2" manualBreakCount="2">
    <brk id="73" max="16383" man="1"/>
    <brk id="95" max="1638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23" width="13.7109375" customWidth="1"/>
    <col min="24" max="24" width="2.7109375" customWidth="1"/>
  </cols>
  <sheetData>
    <row r="1" spans="1:23" x14ac:dyDescent="0.2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32"/>
      <c r="W1" s="32"/>
    </row>
    <row r="2" spans="1:23" ht="18" x14ac:dyDescent="0.25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33"/>
      <c r="W2" s="33"/>
    </row>
    <row r="3" spans="1:23" ht="18" customHeight="1" x14ac:dyDescent="0.25">
      <c r="A3" s="131" t="s">
        <v>2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33"/>
      <c r="W3" s="33"/>
    </row>
    <row r="4" spans="1:23" ht="18" customHeight="1" x14ac:dyDescent="0.25">
      <c r="A4" s="131" t="s">
        <v>3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33"/>
      <c r="W4" s="33"/>
    </row>
    <row r="5" spans="1:23" ht="15" customHeight="1" x14ac:dyDescent="0.25">
      <c r="A5" s="132" t="s">
        <v>129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IF(($L9       =0),0,((($N9       -$L9       )/$L9       )*100))</f>
        <v>0</v>
      </c>
      <c r="S9" s="49">
        <f>IF(($M9       =0),0,((($O9       -$M9       )/$M9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2650000</v>
      </c>
      <c r="C10" s="92">
        <v>0</v>
      </c>
      <c r="D10" s="92"/>
      <c r="E10" s="92">
        <f t="shared" ref="E10:E15" si="0">$B10      +$C10      +$D10</f>
        <v>2650000</v>
      </c>
      <c r="F10" s="93">
        <v>2650000</v>
      </c>
      <c r="G10" s="94">
        <v>2650000</v>
      </c>
      <c r="H10" s="93">
        <v>480000</v>
      </c>
      <c r="I10" s="94"/>
      <c r="J10" s="93">
        <v>848000</v>
      </c>
      <c r="K10" s="94"/>
      <c r="L10" s="93">
        <v>731000</v>
      </c>
      <c r="M10" s="94"/>
      <c r="N10" s="93">
        <v>591000</v>
      </c>
      <c r="O10" s="94">
        <v>2650000</v>
      </c>
      <c r="P10" s="93">
        <f t="shared" ref="P10:P15" si="1">$H10      +$J10      +$L10      +$N10</f>
        <v>2650000</v>
      </c>
      <c r="Q10" s="94">
        <f t="shared" ref="Q10:Q15" si="2">$I10      +$K10      +$M10      +$O10</f>
        <v>2650000</v>
      </c>
      <c r="R10" s="48">
        <f t="shared" ref="R10:R15" si="3">IF(($L10      =0),0,((($N10      -$L10      )/$L10      )*100))</f>
        <v>-19.151846785225718</v>
      </c>
      <c r="S10" s="49">
        <f t="shared" ref="S10:S15" si="4">IF(($M10      =0),0,((($O10      -$M10      )/$M10      )*100))</f>
        <v>0</v>
      </c>
      <c r="T10" s="48">
        <f t="shared" ref="T10:T14" si="5">IF(($E10      =0),0,(($P10      /$E10      )*100))</f>
        <v>100</v>
      </c>
      <c r="U10" s="50">
        <f t="shared" ref="U10:U14" si="6">IF(($E10      =0),0,(($Q10      /$E10      )*100))</f>
        <v>100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51" t="s">
        <v>41</v>
      </c>
      <c r="B15" s="95">
        <f>SUM(B9:B14)</f>
        <v>2650000</v>
      </c>
      <c r="C15" s="95">
        <f>SUM(C9:C14)</f>
        <v>0</v>
      </c>
      <c r="D15" s="95"/>
      <c r="E15" s="95">
        <f t="shared" si="0"/>
        <v>2650000</v>
      </c>
      <c r="F15" s="96">
        <f t="shared" ref="F15:O15" si="7">SUM(F9:F14)</f>
        <v>2650000</v>
      </c>
      <c r="G15" s="97">
        <f t="shared" si="7"/>
        <v>2650000</v>
      </c>
      <c r="H15" s="96">
        <f t="shared" si="7"/>
        <v>480000</v>
      </c>
      <c r="I15" s="97">
        <f t="shared" si="7"/>
        <v>0</v>
      </c>
      <c r="J15" s="96">
        <f t="shared" si="7"/>
        <v>848000</v>
      </c>
      <c r="K15" s="97">
        <f t="shared" si="7"/>
        <v>0</v>
      </c>
      <c r="L15" s="96">
        <f t="shared" si="7"/>
        <v>731000</v>
      </c>
      <c r="M15" s="97">
        <f t="shared" si="7"/>
        <v>0</v>
      </c>
      <c r="N15" s="96">
        <f t="shared" si="7"/>
        <v>591000</v>
      </c>
      <c r="O15" s="97">
        <f t="shared" si="7"/>
        <v>2650000</v>
      </c>
      <c r="P15" s="96">
        <f t="shared" si="1"/>
        <v>2650000</v>
      </c>
      <c r="Q15" s="97">
        <f t="shared" si="2"/>
        <v>2650000</v>
      </c>
      <c r="R15" s="52">
        <f t="shared" si="3"/>
        <v>-19.151846785225718</v>
      </c>
      <c r="S15" s="53">
        <f t="shared" si="4"/>
        <v>0</v>
      </c>
      <c r="T15" s="52">
        <f>IF((SUM($E9:$E13))=0,0,(P15/(SUM($E9:$E13))*100))</f>
        <v>100</v>
      </c>
      <c r="U15" s="54">
        <f>IF((SUM($E9:$E13))=0,0,(Q15/(SUM($E9:$E13))*100))</f>
        <v>100</v>
      </c>
      <c r="V15" s="96">
        <f>SUM(V9:V14)</f>
        <v>0</v>
      </c>
      <c r="W15" s="97">
        <f>SUM(W9:W14)</f>
        <v>0</v>
      </c>
    </row>
    <row r="16" spans="1:23" ht="12.95" customHeight="1" x14ac:dyDescent="0.2">
      <c r="A16" s="40" t="s">
        <v>42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43</v>
      </c>
      <c r="B17" s="92">
        <v>0</v>
      </c>
      <c r="C17" s="92">
        <v>0</v>
      </c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IF(($L17      =0),0,((($N17      -$L17      )/$L17      )*100))</f>
        <v>0</v>
      </c>
      <c r="S17" s="49">
        <f t="shared" ref="S17:S24" si="12">IF(($M17      =0),0,((($O17      -$M17      )/$M17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>
        <v>0</v>
      </c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41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>
        <f>SUM(W17:W23)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IF(($L26      =0),0,((($N26      -$L26      )/$L26      )*100))</f>
        <v>0</v>
      </c>
      <c r="S26" s="49">
        <f>IF(($M26      =0),0,((($O26      -$M26      )/$M26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IF(($L27      =0),0,((($N27      -$L27      )/$L27      )*100))</f>
        <v>0</v>
      </c>
      <c r="S27" s="49">
        <f>IF(($M27      =0),0,((($O27      -$M27      )/$M27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IF(($L28      =0),0,((($N28      -$L28      )/$L28      )*100))</f>
        <v>0</v>
      </c>
      <c r="S28" s="49">
        <f>IF(($M28      =0),0,((($O28      -$M28      )/$M28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IF(($L29      =0),0,((($N29      -$L29      )/$L29      )*100))</f>
        <v>0</v>
      </c>
      <c r="S29" s="49">
        <f>IF(($M29      =0),0,((($O29      -$M29      )/$M29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41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IF(($L30      =0),0,((($N30      -$L30      )/$L30      )*100))</f>
        <v>0</v>
      </c>
      <c r="S30" s="53">
        <f>IF(($M30      =0),0,((($O30      -$M30      )/$M30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5379000</v>
      </c>
      <c r="C32" s="92">
        <v>0</v>
      </c>
      <c r="D32" s="92"/>
      <c r="E32" s="92">
        <f>$B32      +$C32      +$D32</f>
        <v>5379000</v>
      </c>
      <c r="F32" s="93">
        <v>5379000</v>
      </c>
      <c r="G32" s="94">
        <v>5379000</v>
      </c>
      <c r="H32" s="93">
        <v>2178000</v>
      </c>
      <c r="I32" s="94"/>
      <c r="J32" s="93">
        <v>1452000</v>
      </c>
      <c r="K32" s="94"/>
      <c r="L32" s="93"/>
      <c r="M32" s="94"/>
      <c r="N32" s="93">
        <v>1749000</v>
      </c>
      <c r="O32" s="94">
        <v>5379000</v>
      </c>
      <c r="P32" s="93">
        <f>$H32      +$J32      +$L32      +$N32</f>
        <v>5379000</v>
      </c>
      <c r="Q32" s="94">
        <f>$I32      +$K32      +$M32      +$O32</f>
        <v>5379000</v>
      </c>
      <c r="R32" s="48">
        <f>IF(($L32      =0),0,((($N32      -$L32      )/$L32      )*100))</f>
        <v>0</v>
      </c>
      <c r="S32" s="49">
        <f>IF(($M32      =0),0,((($O32      -$M32      )/$M32      )*100))</f>
        <v>0</v>
      </c>
      <c r="T32" s="48">
        <f>IF(($E32      =0),0,(($P32      /$E32      )*100))</f>
        <v>100</v>
      </c>
      <c r="U32" s="50">
        <f>IF(($E32      =0),0,(($Q32      /$E32      )*100))</f>
        <v>100</v>
      </c>
      <c r="V32" s="93">
        <v>0</v>
      </c>
      <c r="W32" s="94">
        <v>0</v>
      </c>
    </row>
    <row r="33" spans="1:23" ht="12.95" customHeight="1" x14ac:dyDescent="0.2">
      <c r="A33" s="51" t="s">
        <v>41</v>
      </c>
      <c r="B33" s="95">
        <f>B32</f>
        <v>5379000</v>
      </c>
      <c r="C33" s="95">
        <f>C32</f>
        <v>0</v>
      </c>
      <c r="D33" s="95"/>
      <c r="E33" s="95">
        <f>$B33      +$C33      +$D33</f>
        <v>5379000</v>
      </c>
      <c r="F33" s="96">
        <f t="shared" ref="F33:O33" si="17">F32</f>
        <v>5379000</v>
      </c>
      <c r="G33" s="97">
        <f t="shared" si="17"/>
        <v>5379000</v>
      </c>
      <c r="H33" s="96">
        <f t="shared" si="17"/>
        <v>2178000</v>
      </c>
      <c r="I33" s="97">
        <f t="shared" si="17"/>
        <v>0</v>
      </c>
      <c r="J33" s="96">
        <f t="shared" si="17"/>
        <v>1452000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1749000</v>
      </c>
      <c r="O33" s="97">
        <f t="shared" si="17"/>
        <v>5379000</v>
      </c>
      <c r="P33" s="96">
        <f>$H33      +$J33      +$L33      +$N33</f>
        <v>5379000</v>
      </c>
      <c r="Q33" s="97">
        <f>$I33      +$K33      +$M33      +$O33</f>
        <v>5379000</v>
      </c>
      <c r="R33" s="52">
        <f>IF(($L33      =0),0,((($N33      -$L33      )/$L33      )*100))</f>
        <v>0</v>
      </c>
      <c r="S33" s="53">
        <f>IF(($M33      =0),0,((($O33      -$M33      )/$M33      )*100))</f>
        <v>0</v>
      </c>
      <c r="T33" s="52">
        <f>IF($E33   =0,0,($P33   /$E33   )*100)</f>
        <v>100</v>
      </c>
      <c r="U33" s="54">
        <f>IF($E33   =0,0,($Q33   /$E33   )*100)</f>
        <v>100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0</v>
      </c>
      <c r="C35" s="92">
        <v>0</v>
      </c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IF(($L35      =0),0,((($N35      -$L35      )/$L35      )*100))</f>
        <v>0</v>
      </c>
      <c r="S35" s="49">
        <f t="shared" ref="S35:S40" si="22">IF(($M35      =0),0,((($O35      -$M35      )/$M35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74235000</v>
      </c>
      <c r="C36" s="92">
        <v>0</v>
      </c>
      <c r="D36" s="92"/>
      <c r="E36" s="92">
        <f t="shared" si="18"/>
        <v>74235000</v>
      </c>
      <c r="F36" s="93">
        <v>74235000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4000000</v>
      </c>
      <c r="C38" s="92">
        <v>0</v>
      </c>
      <c r="D38" s="92"/>
      <c r="E38" s="92">
        <f t="shared" si="18"/>
        <v>4000000</v>
      </c>
      <c r="F38" s="93">
        <v>4000000</v>
      </c>
      <c r="G38" s="94">
        <v>4000000</v>
      </c>
      <c r="H38" s="93"/>
      <c r="I38" s="94"/>
      <c r="J38" s="93"/>
      <c r="K38" s="94"/>
      <c r="L38" s="93"/>
      <c r="M38" s="94"/>
      <c r="N38" s="93">
        <v>4000000</v>
      </c>
      <c r="O38" s="94">
        <v>4000000</v>
      </c>
      <c r="P38" s="93">
        <f t="shared" si="19"/>
        <v>4000000</v>
      </c>
      <c r="Q38" s="94">
        <f t="shared" si="20"/>
        <v>4000000</v>
      </c>
      <c r="R38" s="48">
        <f t="shared" si="21"/>
        <v>0</v>
      </c>
      <c r="S38" s="49">
        <f t="shared" si="22"/>
        <v>0</v>
      </c>
      <c r="T38" s="48">
        <f t="shared" si="23"/>
        <v>100</v>
      </c>
      <c r="U38" s="50">
        <f t="shared" si="24"/>
        <v>100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41</v>
      </c>
      <c r="B40" s="95">
        <f>SUM(B35:B39)</f>
        <v>78235000</v>
      </c>
      <c r="C40" s="95">
        <f>SUM(C35:C39)</f>
        <v>0</v>
      </c>
      <c r="D40" s="95"/>
      <c r="E40" s="95">
        <f t="shared" si="18"/>
        <v>78235000</v>
      </c>
      <c r="F40" s="96">
        <f t="shared" ref="F40:O40" si="25">SUM(F35:F39)</f>
        <v>78235000</v>
      </c>
      <c r="G40" s="97">
        <f t="shared" si="25"/>
        <v>4000000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4000000</v>
      </c>
      <c r="O40" s="97">
        <f t="shared" si="25"/>
        <v>4000000</v>
      </c>
      <c r="P40" s="96">
        <f t="shared" si="19"/>
        <v>4000000</v>
      </c>
      <c r="Q40" s="97">
        <f t="shared" si="20"/>
        <v>4000000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100</v>
      </c>
      <c r="U40" s="54">
        <f>IF((+$E35+$E38) =0,0,(Q40   /(+$E35+$E38) )*100)</f>
        <v>100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IF(($L42      =0),0,((($N42      -$L42      )/$L42      )*100))</f>
        <v>0</v>
      </c>
      <c r="S42" s="49">
        <f t="shared" ref="S42:S53" si="30">IF(($M42      =0),0,((($O42      -$M42      )/$M42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60000000</v>
      </c>
      <c r="C51" s="92">
        <v>0</v>
      </c>
      <c r="D51" s="92"/>
      <c r="E51" s="92">
        <f t="shared" si="26"/>
        <v>60000000</v>
      </c>
      <c r="F51" s="93">
        <v>60000000</v>
      </c>
      <c r="G51" s="94">
        <v>60000000</v>
      </c>
      <c r="H51" s="93">
        <v>5433000</v>
      </c>
      <c r="I51" s="94"/>
      <c r="J51" s="93">
        <v>5811000</v>
      </c>
      <c r="K51" s="94"/>
      <c r="L51" s="93">
        <v>20858000</v>
      </c>
      <c r="M51" s="94"/>
      <c r="N51" s="93">
        <v>27898000</v>
      </c>
      <c r="O51" s="94">
        <v>60000000</v>
      </c>
      <c r="P51" s="93">
        <f t="shared" si="27"/>
        <v>60000000</v>
      </c>
      <c r="Q51" s="94">
        <f t="shared" si="28"/>
        <v>60000000</v>
      </c>
      <c r="R51" s="48">
        <f t="shared" si="29"/>
        <v>33.752037587496403</v>
      </c>
      <c r="S51" s="49">
        <f t="shared" si="30"/>
        <v>0</v>
      </c>
      <c r="T51" s="48">
        <f t="shared" si="31"/>
        <v>100</v>
      </c>
      <c r="U51" s="50">
        <f t="shared" si="32"/>
        <v>100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41</v>
      </c>
      <c r="B53" s="95">
        <f>SUM(B42:B52)</f>
        <v>60000000</v>
      </c>
      <c r="C53" s="95">
        <f>SUM(C42:C52)</f>
        <v>0</v>
      </c>
      <c r="D53" s="95"/>
      <c r="E53" s="95">
        <f t="shared" si="26"/>
        <v>60000000</v>
      </c>
      <c r="F53" s="96">
        <f t="shared" ref="F53:O53" si="33">SUM(F42:F52)</f>
        <v>60000000</v>
      </c>
      <c r="G53" s="97">
        <f t="shared" si="33"/>
        <v>60000000</v>
      </c>
      <c r="H53" s="96">
        <f t="shared" si="33"/>
        <v>5433000</v>
      </c>
      <c r="I53" s="97">
        <f t="shared" si="33"/>
        <v>0</v>
      </c>
      <c r="J53" s="96">
        <f t="shared" si="33"/>
        <v>5811000</v>
      </c>
      <c r="K53" s="97">
        <f t="shared" si="33"/>
        <v>0</v>
      </c>
      <c r="L53" s="96">
        <f t="shared" si="33"/>
        <v>20858000</v>
      </c>
      <c r="M53" s="97">
        <f t="shared" si="33"/>
        <v>0</v>
      </c>
      <c r="N53" s="96">
        <f t="shared" si="33"/>
        <v>27898000</v>
      </c>
      <c r="O53" s="97">
        <f t="shared" si="33"/>
        <v>60000000</v>
      </c>
      <c r="P53" s="96">
        <f t="shared" si="27"/>
        <v>60000000</v>
      </c>
      <c r="Q53" s="97">
        <f t="shared" si="28"/>
        <v>60000000</v>
      </c>
      <c r="R53" s="52">
        <f t="shared" si="29"/>
        <v>33.752037587496403</v>
      </c>
      <c r="S53" s="53">
        <f t="shared" si="30"/>
        <v>0</v>
      </c>
      <c r="T53" s="52">
        <f>IF((+$E43+$E45+$E47+$E48+$E51) =0,0,(P53   /(+$E43+$E45+$E47+$E48+$E51) )*100)</f>
        <v>100</v>
      </c>
      <c r="U53" s="54">
        <f>IF((+$E43+$E45+$E47+$E48+$E51) =0,0,(Q53   /(+$E43+$E45+$E47+$E48+$E51) )*100)</f>
        <v>100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IF(($L55      =0),0,((($N55      -$L55      )/$L55      )*100))</f>
        <v>0</v>
      </c>
      <c r="S55" s="49">
        <f>IF(($M55      =0),0,((($O55      -$M55      )/$M55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IF(($L56      =0),0,((($N56      -$L56      )/$L56      )*100))</f>
        <v>0</v>
      </c>
      <c r="S56" s="49">
        <f>IF(($M56      =0),0,((($O56      -$M56      )/$M56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IF(($L57      =0),0,((($N57      -$L57      )/$L57      )*100))</f>
        <v>0</v>
      </c>
      <c r="S57" s="49">
        <f>IF(($M57      =0),0,((($O57      -$M57      )/$M57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IF(($L58      =0),0,((($N58      -$L58      )/$L58      )*100))</f>
        <v>0</v>
      </c>
      <c r="S58" s="49">
        <f>IF(($M58      =0),0,((($O58      -$M58      )/$M58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41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IF(($L59      =0),0,((($N59      -$L59      )/$L59      )*100))</f>
        <v>0</v>
      </c>
      <c r="S59" s="58">
        <f>IF(($M59      =0),0,((($O59      -$M59      )/$M59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IF(($L61      =0),0,((($N61      -$L61      )/$L61      )*100))</f>
        <v>0</v>
      </c>
      <c r="S61" s="49">
        <f t="shared" ref="S61:S67" si="39">IF(($M61      =0),0,((($O61      -$M61      )/$M61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41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146264000</v>
      </c>
      <c r="C67" s="104">
        <f>SUM(C9:C14,C17:C23,C26:C29,C32,C35:C39,C42:C52,C55:C58,C61:C65)</f>
        <v>0</v>
      </c>
      <c r="D67" s="104"/>
      <c r="E67" s="104">
        <f t="shared" si="35"/>
        <v>146264000</v>
      </c>
      <c r="F67" s="105">
        <f t="shared" ref="F67:O67" si="43">SUM(F9:F14,F17:F23,F26:F29,F32,F35:F39,F42:F52,F55:F58,F61:F65)</f>
        <v>146264000</v>
      </c>
      <c r="G67" s="106">
        <f t="shared" si="43"/>
        <v>72029000</v>
      </c>
      <c r="H67" s="105">
        <f t="shared" si="43"/>
        <v>8091000</v>
      </c>
      <c r="I67" s="106">
        <f t="shared" si="43"/>
        <v>0</v>
      </c>
      <c r="J67" s="105">
        <f t="shared" si="43"/>
        <v>8111000</v>
      </c>
      <c r="K67" s="106">
        <f t="shared" si="43"/>
        <v>0</v>
      </c>
      <c r="L67" s="105">
        <f t="shared" si="43"/>
        <v>21589000</v>
      </c>
      <c r="M67" s="106">
        <f t="shared" si="43"/>
        <v>0</v>
      </c>
      <c r="N67" s="105">
        <f t="shared" si="43"/>
        <v>34238000</v>
      </c>
      <c r="O67" s="106">
        <f t="shared" si="43"/>
        <v>72029000</v>
      </c>
      <c r="P67" s="105">
        <f t="shared" si="36"/>
        <v>72029000</v>
      </c>
      <c r="Q67" s="106">
        <f t="shared" si="37"/>
        <v>72029000</v>
      </c>
      <c r="R67" s="61">
        <f t="shared" si="38"/>
        <v>58.590022696743716</v>
      </c>
      <c r="S67" s="62">
        <f t="shared" si="39"/>
        <v>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100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100</v>
      </c>
      <c r="V67" s="105">
        <f>SUM(V9:V14,V17:V23,V26:V29,V32,V35:V39,V42:V52,V55:V58,V61:V65)</f>
        <v>0</v>
      </c>
      <c r="W67" s="106">
        <f>SUM(W9:W14,W17:W23,W26:W29,W32,W35:W39,W42:W52,W55:W58,W61:W65)</f>
        <v>0</v>
      </c>
    </row>
    <row r="68" spans="1:23" ht="12.95" customHeight="1" x14ac:dyDescent="0.2">
      <c r="A68" s="40" t="s">
        <v>42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396689000</v>
      </c>
      <c r="C69" s="92">
        <v>0</v>
      </c>
      <c r="D69" s="92"/>
      <c r="E69" s="92">
        <f>$B69      +$C69      +$D69</f>
        <v>396689000</v>
      </c>
      <c r="F69" s="93">
        <v>396689000</v>
      </c>
      <c r="G69" s="94">
        <v>396689000</v>
      </c>
      <c r="H69" s="93">
        <v>51764000</v>
      </c>
      <c r="I69" s="94"/>
      <c r="J69" s="93">
        <v>131025000</v>
      </c>
      <c r="K69" s="94"/>
      <c r="L69" s="93">
        <v>51882000</v>
      </c>
      <c r="M69" s="94"/>
      <c r="N69" s="93">
        <v>156136000</v>
      </c>
      <c r="O69" s="94">
        <v>396689000</v>
      </c>
      <c r="P69" s="93">
        <f>$H69      +$J69      +$L69      +$N69</f>
        <v>390807000</v>
      </c>
      <c r="Q69" s="94">
        <f>$I69      +$K69      +$M69      +$O69</f>
        <v>396689000</v>
      </c>
      <c r="R69" s="48">
        <f>IF(($L69      =0),0,((($N69      -$L69      )/$L69      )*100))</f>
        <v>200.94445086928027</v>
      </c>
      <c r="S69" s="49">
        <f>IF(($M69      =0),0,((($O69      -$M69      )/$M69      )*100))</f>
        <v>0</v>
      </c>
      <c r="T69" s="48">
        <f>IF(($E69      =0),0,(($P69      /$E69      )*100))</f>
        <v>98.51722634103794</v>
      </c>
      <c r="U69" s="50">
        <f>IF(($E69      =0),0,(($Q69      /$E69      )*100))</f>
        <v>100</v>
      </c>
      <c r="V69" s="93">
        <v>0</v>
      </c>
      <c r="W69" s="94">
        <v>0</v>
      </c>
    </row>
    <row r="70" spans="1:23" ht="12.95" customHeight="1" x14ac:dyDescent="0.2">
      <c r="A70" s="56" t="s">
        <v>41</v>
      </c>
      <c r="B70" s="101">
        <f>B69</f>
        <v>396689000</v>
      </c>
      <c r="C70" s="101">
        <f>C69</f>
        <v>0</v>
      </c>
      <c r="D70" s="101"/>
      <c r="E70" s="101">
        <f>$B70      +$C70      +$D70</f>
        <v>396689000</v>
      </c>
      <c r="F70" s="102">
        <f t="shared" ref="F70:O70" si="44">F69</f>
        <v>396689000</v>
      </c>
      <c r="G70" s="103">
        <f t="shared" si="44"/>
        <v>396689000</v>
      </c>
      <c r="H70" s="102">
        <f t="shared" si="44"/>
        <v>51764000</v>
      </c>
      <c r="I70" s="103">
        <f t="shared" si="44"/>
        <v>0</v>
      </c>
      <c r="J70" s="102">
        <f t="shared" si="44"/>
        <v>131025000</v>
      </c>
      <c r="K70" s="103">
        <f t="shared" si="44"/>
        <v>0</v>
      </c>
      <c r="L70" s="102">
        <f t="shared" si="44"/>
        <v>51882000</v>
      </c>
      <c r="M70" s="103">
        <f t="shared" si="44"/>
        <v>0</v>
      </c>
      <c r="N70" s="102">
        <f t="shared" si="44"/>
        <v>156136000</v>
      </c>
      <c r="O70" s="103">
        <f t="shared" si="44"/>
        <v>396689000</v>
      </c>
      <c r="P70" s="102">
        <f>$H70      +$J70      +$L70      +$N70</f>
        <v>390807000</v>
      </c>
      <c r="Q70" s="103">
        <f>$I70      +$K70      +$M70      +$O70</f>
        <v>396689000</v>
      </c>
      <c r="R70" s="57">
        <f>IF(($L70      =0),0,((($N70      -$L70      )/$L70      )*100))</f>
        <v>200.94445086928027</v>
      </c>
      <c r="S70" s="58">
        <f>IF(($M70      =0),0,((($O70      -$M70      )/$M70      )*100))</f>
        <v>0</v>
      </c>
      <c r="T70" s="57">
        <f>IF($E70   =0,0,($P70   /$E70   )*100)</f>
        <v>98.51722634103794</v>
      </c>
      <c r="U70" s="59">
        <f>IF($E70   =0,0,($Q70   /$E70 )*100)</f>
        <v>100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396689000</v>
      </c>
      <c r="C71" s="104">
        <f>C69</f>
        <v>0</v>
      </c>
      <c r="D71" s="104"/>
      <c r="E71" s="104">
        <f>$B71      +$C71      +$D71</f>
        <v>396689000</v>
      </c>
      <c r="F71" s="105">
        <f t="shared" ref="F71:O71" si="45">F69</f>
        <v>396689000</v>
      </c>
      <c r="G71" s="106">
        <f t="shared" si="45"/>
        <v>396689000</v>
      </c>
      <c r="H71" s="105">
        <f t="shared" si="45"/>
        <v>51764000</v>
      </c>
      <c r="I71" s="106">
        <f t="shared" si="45"/>
        <v>0</v>
      </c>
      <c r="J71" s="105">
        <f t="shared" si="45"/>
        <v>131025000</v>
      </c>
      <c r="K71" s="106">
        <f t="shared" si="45"/>
        <v>0</v>
      </c>
      <c r="L71" s="105">
        <f t="shared" si="45"/>
        <v>51882000</v>
      </c>
      <c r="M71" s="106">
        <f t="shared" si="45"/>
        <v>0</v>
      </c>
      <c r="N71" s="105">
        <f t="shared" si="45"/>
        <v>156136000</v>
      </c>
      <c r="O71" s="106">
        <f t="shared" si="45"/>
        <v>396689000</v>
      </c>
      <c r="P71" s="105">
        <f>$H71      +$J71      +$L71      +$N71</f>
        <v>390807000</v>
      </c>
      <c r="Q71" s="106">
        <f>$I71      +$K71      +$M71      +$O71</f>
        <v>396689000</v>
      </c>
      <c r="R71" s="61">
        <f>IF(($L71      =0),0,((($N71      -$L71      )/$L71      )*100))</f>
        <v>200.94445086928027</v>
      </c>
      <c r="S71" s="62">
        <f>IF(($M71      =0),0,((($O71      -$M71      )/$M71      )*100))</f>
        <v>0</v>
      </c>
      <c r="T71" s="61">
        <f>IF($E71   =0,0,($P71   /$E71   )*100)</f>
        <v>98.51722634103794</v>
      </c>
      <c r="U71" s="65">
        <f>IF($E71   =0,0,($Q71   /$E71   )*100)</f>
        <v>100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542953000</v>
      </c>
      <c r="C72" s="104">
        <f>SUM(C9:C14,C17:C23,C26:C29,C32,C35:C39,C42:C52,C55:C58,C61:C65,C69)</f>
        <v>0</v>
      </c>
      <c r="D72" s="104"/>
      <c r="E72" s="104">
        <f>$B72      +$C72      +$D72</f>
        <v>542953000</v>
      </c>
      <c r="F72" s="105">
        <f t="shared" ref="F72:O72" si="46">SUM(F9:F14,F17:F23,F26:F29,F32,F35:F39,F42:F52,F55:F58,F61:F65,F69)</f>
        <v>542953000</v>
      </c>
      <c r="G72" s="106">
        <f t="shared" si="46"/>
        <v>468718000</v>
      </c>
      <c r="H72" s="105">
        <f t="shared" si="46"/>
        <v>59855000</v>
      </c>
      <c r="I72" s="106">
        <f t="shared" si="46"/>
        <v>0</v>
      </c>
      <c r="J72" s="105">
        <f t="shared" si="46"/>
        <v>139136000</v>
      </c>
      <c r="K72" s="106">
        <f t="shared" si="46"/>
        <v>0</v>
      </c>
      <c r="L72" s="105">
        <f t="shared" si="46"/>
        <v>73471000</v>
      </c>
      <c r="M72" s="106">
        <f t="shared" si="46"/>
        <v>0</v>
      </c>
      <c r="N72" s="105">
        <f t="shared" si="46"/>
        <v>190374000</v>
      </c>
      <c r="O72" s="106">
        <f t="shared" si="46"/>
        <v>468718000</v>
      </c>
      <c r="P72" s="105">
        <f>$H72      +$J72      +$L72      +$N72</f>
        <v>462836000</v>
      </c>
      <c r="Q72" s="106">
        <f>$I72      +$K72      +$M72      +$O72</f>
        <v>468718000</v>
      </c>
      <c r="R72" s="61">
        <f>IF(($L72      =0),0,((($N72      -$L72      )/$L72      )*100))</f>
        <v>159.11448054334363</v>
      </c>
      <c r="S72" s="62">
        <f>IF(($M72      =0),0,((($O72      -$M72      )/$M72      )*100))</f>
        <v>0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98.745087664651237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100</v>
      </c>
      <c r="V72" s="105">
        <f>SUM(V9:V14,V17:V23,V26:V29,V32,V35:V39,V42:V52,V55:V58,V61:V65,V69)</f>
        <v>0</v>
      </c>
      <c r="W72" s="106">
        <f>SUM(W9:W14,W17:W23,W26:W29,W32,W35:W39,W42:W52,W55:W58,W61:W65,W69)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5" t="s">
        <v>10</v>
      </c>
      <c r="Q74" s="136"/>
      <c r="R74" s="137" t="s">
        <v>11</v>
      </c>
      <c r="S74" s="136"/>
      <c r="T74" s="137" t="s">
        <v>12</v>
      </c>
      <c r="U74" s="136"/>
      <c r="V74" s="135"/>
      <c r="W74" s="136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131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132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133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134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135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136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IF(($L86      =0),0,((($N86      -$L86      )/$L86      )*100))</f>
        <v>0</v>
      </c>
      <c r="S86" s="90">
        <f t="shared" ref="S86:S93" si="52">IF(($M86      =0),0,((($O86      -$M86      )/$M86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137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138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139</v>
      </c>
    </row>
    <row r="116" spans="1:23" x14ac:dyDescent="0.2">
      <c r="A116" s="29" t="s">
        <v>140</v>
      </c>
    </row>
    <row r="117" spans="1:23" x14ac:dyDescent="0.2">
      <c r="A117" s="29" t="s">
        <v>141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142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144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UucIUYtyVRVuunhORIDiQ19RS9wiXdBB5jJVKzjL8pS1J66+chOEWjFlzXKvIhutnPWO3SxTR9+HZTDyiN5U8g==" saltValue="QJvDNfoUlYvbPmXDHHNxdA==" spinCount="100000" sheet="1" objects="1" scenarios="1"/>
  <mergeCells count="18">
    <mergeCell ref="P74:Q74"/>
    <mergeCell ref="R74:S74"/>
    <mergeCell ref="T74:U74"/>
    <mergeCell ref="V74:W74"/>
    <mergeCell ref="P6:Q6"/>
    <mergeCell ref="R6:S6"/>
    <mergeCell ref="T6:U6"/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</mergeCells>
  <printOptions horizontalCentered="1"/>
  <pageMargins left="0.5" right="0.25" top="0.5" bottom="0.5" header="0.5" footer="0.5"/>
  <pageSetup paperSize="9" scale="38" orientation="landscape" r:id="rId1"/>
  <rowBreaks count="2" manualBreakCount="2">
    <brk id="73" max="16383" man="1"/>
    <brk id="95" max="16383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23" width="13.7109375" customWidth="1"/>
    <col min="24" max="24" width="2.7109375" customWidth="1"/>
  </cols>
  <sheetData>
    <row r="1" spans="1:23" x14ac:dyDescent="0.2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32"/>
      <c r="W1" s="32"/>
    </row>
    <row r="2" spans="1:23" ht="18" x14ac:dyDescent="0.25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33"/>
      <c r="W2" s="33"/>
    </row>
    <row r="3" spans="1:23" ht="18" customHeight="1" x14ac:dyDescent="0.25">
      <c r="A3" s="131" t="s">
        <v>2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33"/>
      <c r="W3" s="33"/>
    </row>
    <row r="4" spans="1:23" ht="18" customHeight="1" x14ac:dyDescent="0.25">
      <c r="A4" s="131" t="s">
        <v>3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33"/>
      <c r="W4" s="33"/>
    </row>
    <row r="5" spans="1:23" ht="15" customHeight="1" x14ac:dyDescent="0.25">
      <c r="A5" s="132" t="s">
        <v>130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IF(($L9       =0),0,((($N9       -$L9       )/$L9       )*100))</f>
        <v>0</v>
      </c>
      <c r="S9" s="49">
        <f>IF(($M9       =0),0,((($O9       -$M9       )/$M9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2550000</v>
      </c>
      <c r="C10" s="92">
        <v>0</v>
      </c>
      <c r="D10" s="92"/>
      <c r="E10" s="92">
        <f t="shared" ref="E10:E15" si="0">$B10      +$C10      +$D10</f>
        <v>2550000</v>
      </c>
      <c r="F10" s="93">
        <v>2550000</v>
      </c>
      <c r="G10" s="94">
        <v>2550000</v>
      </c>
      <c r="H10" s="93">
        <v>379000</v>
      </c>
      <c r="I10" s="94">
        <v>378976</v>
      </c>
      <c r="J10" s="93">
        <v>250000</v>
      </c>
      <c r="K10" s="94">
        <v>250548</v>
      </c>
      <c r="L10" s="93">
        <v>179000</v>
      </c>
      <c r="M10" s="94">
        <v>172040</v>
      </c>
      <c r="N10" s="93">
        <v>595000</v>
      </c>
      <c r="O10" s="94">
        <v>594781</v>
      </c>
      <c r="P10" s="93">
        <f t="shared" ref="P10:P15" si="1">$H10      +$J10      +$L10      +$N10</f>
        <v>1403000</v>
      </c>
      <c r="Q10" s="94">
        <f t="shared" ref="Q10:Q15" si="2">$I10      +$K10      +$M10      +$O10</f>
        <v>1396345</v>
      </c>
      <c r="R10" s="48">
        <f t="shared" ref="R10:R15" si="3">IF(($L10      =0),0,((($N10      -$L10      )/$L10      )*100))</f>
        <v>232.40223463687153</v>
      </c>
      <c r="S10" s="49">
        <f t="shared" ref="S10:S15" si="4">IF(($M10      =0),0,((($O10      -$M10      )/$M10      )*100))</f>
        <v>245.72250639386192</v>
      </c>
      <c r="T10" s="48">
        <f t="shared" ref="T10:T14" si="5">IF(($E10      =0),0,(($P10      /$E10      )*100))</f>
        <v>55.019607843137251</v>
      </c>
      <c r="U10" s="50">
        <f t="shared" ref="U10:U14" si="6">IF(($E10      =0),0,(($Q10      /$E10      )*100))</f>
        <v>54.758627450980391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30000000</v>
      </c>
      <c r="C13" s="92">
        <v>-18847000</v>
      </c>
      <c r="D13" s="92"/>
      <c r="E13" s="92">
        <f t="shared" si="0"/>
        <v>11153000</v>
      </c>
      <c r="F13" s="93">
        <v>11153000</v>
      </c>
      <c r="G13" s="94">
        <v>11153000</v>
      </c>
      <c r="H13" s="93">
        <v>3049000</v>
      </c>
      <c r="I13" s="94"/>
      <c r="J13" s="93">
        <v>1283000</v>
      </c>
      <c r="K13" s="94"/>
      <c r="L13" s="93">
        <v>5048000</v>
      </c>
      <c r="M13" s="94">
        <v>7661573</v>
      </c>
      <c r="N13" s="93">
        <v>1773000</v>
      </c>
      <c r="O13" s="94"/>
      <c r="P13" s="93">
        <f t="shared" si="1"/>
        <v>11153000</v>
      </c>
      <c r="Q13" s="94">
        <f t="shared" si="2"/>
        <v>7661573</v>
      </c>
      <c r="R13" s="48">
        <f t="shared" si="3"/>
        <v>-64.877179080824092</v>
      </c>
      <c r="S13" s="49">
        <f t="shared" si="4"/>
        <v>-100</v>
      </c>
      <c r="T13" s="48">
        <f t="shared" si="5"/>
        <v>100</v>
      </c>
      <c r="U13" s="50">
        <f t="shared" si="6"/>
        <v>68.695176185779616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2000000</v>
      </c>
      <c r="C14" s="92">
        <v>0</v>
      </c>
      <c r="D14" s="92"/>
      <c r="E14" s="92">
        <f t="shared" si="0"/>
        <v>2000000</v>
      </c>
      <c r="F14" s="93">
        <v>2000000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51" t="s">
        <v>41</v>
      </c>
      <c r="B15" s="95">
        <f>SUM(B9:B14)</f>
        <v>34550000</v>
      </c>
      <c r="C15" s="95">
        <f>SUM(C9:C14)</f>
        <v>-18847000</v>
      </c>
      <c r="D15" s="95"/>
      <c r="E15" s="95">
        <f t="shared" si="0"/>
        <v>15703000</v>
      </c>
      <c r="F15" s="96">
        <f t="shared" ref="F15:O15" si="7">SUM(F9:F14)</f>
        <v>15703000</v>
      </c>
      <c r="G15" s="97">
        <f t="shared" si="7"/>
        <v>13703000</v>
      </c>
      <c r="H15" s="96">
        <f t="shared" si="7"/>
        <v>3428000</v>
      </c>
      <c r="I15" s="97">
        <f t="shared" si="7"/>
        <v>378976</v>
      </c>
      <c r="J15" s="96">
        <f t="shared" si="7"/>
        <v>1533000</v>
      </c>
      <c r="K15" s="97">
        <f t="shared" si="7"/>
        <v>250548</v>
      </c>
      <c r="L15" s="96">
        <f t="shared" si="7"/>
        <v>5227000</v>
      </c>
      <c r="M15" s="97">
        <f t="shared" si="7"/>
        <v>7833613</v>
      </c>
      <c r="N15" s="96">
        <f t="shared" si="7"/>
        <v>2368000</v>
      </c>
      <c r="O15" s="97">
        <f t="shared" si="7"/>
        <v>594781</v>
      </c>
      <c r="P15" s="96">
        <f t="shared" si="1"/>
        <v>12556000</v>
      </c>
      <c r="Q15" s="97">
        <f t="shared" si="2"/>
        <v>9057918</v>
      </c>
      <c r="R15" s="52">
        <f t="shared" si="3"/>
        <v>-54.696766787832409</v>
      </c>
      <c r="S15" s="53">
        <f t="shared" si="4"/>
        <v>-92.407322138584064</v>
      </c>
      <c r="T15" s="52">
        <f>IF((SUM($E9:$E13))=0,0,(P15/(SUM($E9:$E13))*100))</f>
        <v>91.629570167116697</v>
      </c>
      <c r="U15" s="54">
        <f>IF((SUM($E9:$E13))=0,0,(Q15/(SUM($E9:$E13))*100))</f>
        <v>66.10171495293001</v>
      </c>
      <c r="V15" s="96">
        <f>SUM(V9:V14)</f>
        <v>0</v>
      </c>
      <c r="W15" s="97">
        <f>SUM(W9:W14)</f>
        <v>0</v>
      </c>
    </row>
    <row r="16" spans="1:23" ht="12.95" customHeight="1" x14ac:dyDescent="0.2">
      <c r="A16" s="40" t="s">
        <v>42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43</v>
      </c>
      <c r="B17" s="92">
        <v>0</v>
      </c>
      <c r="C17" s="92">
        <v>0</v>
      </c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IF(($L17      =0),0,((($N17      -$L17      )/$L17      )*100))</f>
        <v>0</v>
      </c>
      <c r="S17" s="49">
        <f t="shared" ref="S17:S24" si="12">IF(($M17      =0),0,((($O17      -$M17      )/$M17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>
        <v>0</v>
      </c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41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>
        <f>SUM(W17:W23)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IF(($L26      =0),0,((($N26      -$L26      )/$L26      )*100))</f>
        <v>0</v>
      </c>
      <c r="S26" s="49">
        <f>IF(($M26      =0),0,((($O26      -$M26      )/$M26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IF(($L27      =0),0,((($N27      -$L27      )/$L27      )*100))</f>
        <v>0</v>
      </c>
      <c r="S27" s="49">
        <f>IF(($M27      =0),0,((($O27      -$M27      )/$M27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198256000</v>
      </c>
      <c r="D28" s="92"/>
      <c r="E28" s="92">
        <f>$B28      +$C28      +$D28</f>
        <v>198256000</v>
      </c>
      <c r="F28" s="93">
        <v>198256000</v>
      </c>
      <c r="G28" s="94">
        <v>198256000</v>
      </c>
      <c r="H28" s="93"/>
      <c r="I28" s="94"/>
      <c r="J28" s="93"/>
      <c r="K28" s="94"/>
      <c r="L28" s="93"/>
      <c r="M28" s="94"/>
      <c r="N28" s="93"/>
      <c r="O28" s="94">
        <v>32551148</v>
      </c>
      <c r="P28" s="93">
        <f>$H28      +$J28      +$L28      +$N28</f>
        <v>0</v>
      </c>
      <c r="Q28" s="94">
        <f>$I28      +$K28      +$M28      +$O28</f>
        <v>32551148</v>
      </c>
      <c r="R28" s="48">
        <f>IF(($L28      =0),0,((($N28      -$L28      )/$L28      )*100))</f>
        <v>0</v>
      </c>
      <c r="S28" s="49">
        <f>IF(($M28      =0),0,((($O28      -$M28      )/$M28      )*100))</f>
        <v>0</v>
      </c>
      <c r="T28" s="48">
        <f>IF(($E28      =0),0,(($P28      /$E28      )*100))</f>
        <v>0</v>
      </c>
      <c r="U28" s="50">
        <f>IF(($E28      =0),0,(($Q28      /$E28      )*100))</f>
        <v>16.418745460414815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IF(($L29      =0),0,((($N29      -$L29      )/$L29      )*100))</f>
        <v>0</v>
      </c>
      <c r="S29" s="49">
        <f>IF(($M29      =0),0,((($O29      -$M29      )/$M29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41</v>
      </c>
      <c r="B30" s="95">
        <f>SUM(B26:B29)</f>
        <v>0</v>
      </c>
      <c r="C30" s="95">
        <f>SUM(C26:C29)</f>
        <v>198256000</v>
      </c>
      <c r="D30" s="95"/>
      <c r="E30" s="95">
        <f>$B30      +$C30      +$D30</f>
        <v>198256000</v>
      </c>
      <c r="F30" s="96">
        <f t="shared" ref="F30:O30" si="16">SUM(F26:F29)</f>
        <v>198256000</v>
      </c>
      <c r="G30" s="97">
        <f t="shared" si="16"/>
        <v>198256000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32551148</v>
      </c>
      <c r="P30" s="96">
        <f>$H30      +$J30      +$L30      +$N30</f>
        <v>0</v>
      </c>
      <c r="Q30" s="97">
        <f>$I30      +$K30      +$M30      +$O30</f>
        <v>32551148</v>
      </c>
      <c r="R30" s="52">
        <f>IF(($L30      =0),0,((($N30      -$L30      )/$L30      )*100))</f>
        <v>0</v>
      </c>
      <c r="S30" s="53">
        <f>IF(($M30      =0),0,((($O30      -$M30      )/$M30      )*100))</f>
        <v>0</v>
      </c>
      <c r="T30" s="52">
        <f>IF($E30   =0,0,($P30   /$E30   )*100)</f>
        <v>0</v>
      </c>
      <c r="U30" s="54">
        <f>IF($E30   =0,0,($Q30   /$E30   )*100)</f>
        <v>16.418745460414815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7036000</v>
      </c>
      <c r="C32" s="92">
        <v>0</v>
      </c>
      <c r="D32" s="92"/>
      <c r="E32" s="92">
        <f>$B32      +$C32      +$D32</f>
        <v>7036000</v>
      </c>
      <c r="F32" s="93">
        <v>7036000</v>
      </c>
      <c r="G32" s="94">
        <v>7036000</v>
      </c>
      <c r="H32" s="93">
        <v>3577000</v>
      </c>
      <c r="I32" s="94">
        <v>3671006</v>
      </c>
      <c r="J32" s="93">
        <v>1687000</v>
      </c>
      <c r="K32" s="94">
        <v>3364994</v>
      </c>
      <c r="L32" s="93"/>
      <c r="M32" s="94"/>
      <c r="N32" s="93"/>
      <c r="O32" s="94"/>
      <c r="P32" s="93">
        <f>$H32      +$J32      +$L32      +$N32</f>
        <v>5264000</v>
      </c>
      <c r="Q32" s="94">
        <f>$I32      +$K32      +$M32      +$O32</f>
        <v>7036000</v>
      </c>
      <c r="R32" s="48">
        <f>IF(($L32      =0),0,((($N32      -$L32      )/$L32      )*100))</f>
        <v>0</v>
      </c>
      <c r="S32" s="49">
        <f>IF(($M32      =0),0,((($O32      -$M32      )/$M32      )*100))</f>
        <v>0</v>
      </c>
      <c r="T32" s="48">
        <f>IF(($E32      =0),0,(($P32      /$E32      )*100))</f>
        <v>74.815235929505391</v>
      </c>
      <c r="U32" s="50">
        <f>IF(($E32      =0),0,(($Q32      /$E32      )*100))</f>
        <v>100</v>
      </c>
      <c r="V32" s="93">
        <v>0</v>
      </c>
      <c r="W32" s="94">
        <v>0</v>
      </c>
    </row>
    <row r="33" spans="1:23" ht="12.95" customHeight="1" x14ac:dyDescent="0.2">
      <c r="A33" s="51" t="s">
        <v>41</v>
      </c>
      <c r="B33" s="95">
        <f>B32</f>
        <v>7036000</v>
      </c>
      <c r="C33" s="95">
        <f>C32</f>
        <v>0</v>
      </c>
      <c r="D33" s="95"/>
      <c r="E33" s="95">
        <f>$B33      +$C33      +$D33</f>
        <v>7036000</v>
      </c>
      <c r="F33" s="96">
        <f t="shared" ref="F33:O33" si="17">F32</f>
        <v>7036000</v>
      </c>
      <c r="G33" s="97">
        <f t="shared" si="17"/>
        <v>7036000</v>
      </c>
      <c r="H33" s="96">
        <f t="shared" si="17"/>
        <v>3577000</v>
      </c>
      <c r="I33" s="97">
        <f t="shared" si="17"/>
        <v>3671006</v>
      </c>
      <c r="J33" s="96">
        <f t="shared" si="17"/>
        <v>1687000</v>
      </c>
      <c r="K33" s="97">
        <f t="shared" si="17"/>
        <v>3364994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5264000</v>
      </c>
      <c r="Q33" s="97">
        <f>$I33      +$K33      +$M33      +$O33</f>
        <v>7036000</v>
      </c>
      <c r="R33" s="52">
        <f>IF(($L33      =0),0,((($N33      -$L33      )/$L33      )*100))</f>
        <v>0</v>
      </c>
      <c r="S33" s="53">
        <f>IF(($M33      =0),0,((($O33      -$M33      )/$M33      )*100))</f>
        <v>0</v>
      </c>
      <c r="T33" s="52">
        <f>IF($E33   =0,0,($P33   /$E33   )*100)</f>
        <v>74.815235929505391</v>
      </c>
      <c r="U33" s="54">
        <f>IF($E33   =0,0,($Q33   /$E33   )*100)</f>
        <v>100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69206000</v>
      </c>
      <c r="C35" s="92">
        <v>0</v>
      </c>
      <c r="D35" s="92"/>
      <c r="E35" s="92">
        <f t="shared" ref="E35:E40" si="18">$B35      +$C35      +$D35</f>
        <v>69206000</v>
      </c>
      <c r="F35" s="93">
        <v>69206000</v>
      </c>
      <c r="G35" s="94">
        <v>69206000</v>
      </c>
      <c r="H35" s="93">
        <v>5811000</v>
      </c>
      <c r="I35" s="94">
        <v>5811283</v>
      </c>
      <c r="J35" s="93">
        <v>29467000</v>
      </c>
      <c r="K35" s="94">
        <v>26471763</v>
      </c>
      <c r="L35" s="93">
        <v>10887000</v>
      </c>
      <c r="M35" s="94">
        <v>15095631</v>
      </c>
      <c r="N35" s="93">
        <v>22801000</v>
      </c>
      <c r="O35" s="94">
        <v>9030956</v>
      </c>
      <c r="P35" s="93">
        <f t="shared" ref="P35:P40" si="19">$H35      +$J35      +$L35      +$N35</f>
        <v>68966000</v>
      </c>
      <c r="Q35" s="94">
        <f t="shared" ref="Q35:Q40" si="20">$I35      +$K35      +$M35      +$O35</f>
        <v>56409633</v>
      </c>
      <c r="R35" s="48">
        <f t="shared" ref="R35:R40" si="21">IF(($L35      =0),0,((($N35      -$L35      )/$L35      )*100))</f>
        <v>109.4332690364655</v>
      </c>
      <c r="S35" s="49">
        <f t="shared" ref="S35:S40" si="22">IF(($M35      =0),0,((($O35      -$M35      )/$M35      )*100))</f>
        <v>-40.175034750120744</v>
      </c>
      <c r="T35" s="48">
        <f t="shared" ref="T35:T39" si="23">IF(($E35      =0),0,(($P35      /$E35      )*100))</f>
        <v>99.653209259312774</v>
      </c>
      <c r="U35" s="50">
        <f t="shared" ref="U35:U39" si="24">IF(($E35      =0),0,(($Q35      /$E35      )*100))</f>
        <v>81.509743374851894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53808000</v>
      </c>
      <c r="C36" s="92">
        <v>0</v>
      </c>
      <c r="D36" s="92"/>
      <c r="E36" s="92">
        <f t="shared" si="18"/>
        <v>53808000</v>
      </c>
      <c r="F36" s="93">
        <v>53808000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6000000</v>
      </c>
      <c r="C38" s="92">
        <v>0</v>
      </c>
      <c r="D38" s="92"/>
      <c r="E38" s="92">
        <f t="shared" si="18"/>
        <v>6000000</v>
      </c>
      <c r="F38" s="93">
        <v>6000000</v>
      </c>
      <c r="G38" s="94">
        <v>6000000</v>
      </c>
      <c r="H38" s="93"/>
      <c r="I38" s="94">
        <v>4921472</v>
      </c>
      <c r="J38" s="93">
        <v>3895000</v>
      </c>
      <c r="K38" s="94">
        <v>1078528</v>
      </c>
      <c r="L38" s="93">
        <v>1886000</v>
      </c>
      <c r="M38" s="94"/>
      <c r="N38" s="93"/>
      <c r="O38" s="94"/>
      <c r="P38" s="93">
        <f t="shared" si="19"/>
        <v>5781000</v>
      </c>
      <c r="Q38" s="94">
        <f t="shared" si="20"/>
        <v>6000000</v>
      </c>
      <c r="R38" s="48">
        <f t="shared" si="21"/>
        <v>-100</v>
      </c>
      <c r="S38" s="49">
        <f t="shared" si="22"/>
        <v>0</v>
      </c>
      <c r="T38" s="48">
        <f t="shared" si="23"/>
        <v>96.350000000000009</v>
      </c>
      <c r="U38" s="50">
        <f t="shared" si="24"/>
        <v>100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41</v>
      </c>
      <c r="B40" s="95">
        <f>SUM(B35:B39)</f>
        <v>129014000</v>
      </c>
      <c r="C40" s="95">
        <f>SUM(C35:C39)</f>
        <v>0</v>
      </c>
      <c r="D40" s="95"/>
      <c r="E40" s="95">
        <f t="shared" si="18"/>
        <v>129014000</v>
      </c>
      <c r="F40" s="96">
        <f t="shared" ref="F40:O40" si="25">SUM(F35:F39)</f>
        <v>129014000</v>
      </c>
      <c r="G40" s="97">
        <f t="shared" si="25"/>
        <v>75206000</v>
      </c>
      <c r="H40" s="96">
        <f t="shared" si="25"/>
        <v>5811000</v>
      </c>
      <c r="I40" s="97">
        <f t="shared" si="25"/>
        <v>10732755</v>
      </c>
      <c r="J40" s="96">
        <f t="shared" si="25"/>
        <v>33362000</v>
      </c>
      <c r="K40" s="97">
        <f t="shared" si="25"/>
        <v>27550291</v>
      </c>
      <c r="L40" s="96">
        <f t="shared" si="25"/>
        <v>12773000</v>
      </c>
      <c r="M40" s="97">
        <f t="shared" si="25"/>
        <v>15095631</v>
      </c>
      <c r="N40" s="96">
        <f t="shared" si="25"/>
        <v>22801000</v>
      </c>
      <c r="O40" s="97">
        <f t="shared" si="25"/>
        <v>9030956</v>
      </c>
      <c r="P40" s="96">
        <f t="shared" si="19"/>
        <v>74747000</v>
      </c>
      <c r="Q40" s="97">
        <f t="shared" si="20"/>
        <v>62409633</v>
      </c>
      <c r="R40" s="52">
        <f t="shared" si="21"/>
        <v>78.50935567212089</v>
      </c>
      <c r="S40" s="53">
        <f t="shared" si="22"/>
        <v>-40.175034750120744</v>
      </c>
      <c r="T40" s="52">
        <f>IF((+$E35+$E38) =0,0,(P40   /(+$E35+$E38) )*100)</f>
        <v>99.389676355609922</v>
      </c>
      <c r="U40" s="54">
        <f>IF((+$E35+$E38) =0,0,(Q40   /(+$E35+$E38) )*100)</f>
        <v>82.984912108076486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IF(($L42      =0),0,((($N42      -$L42      )/$L42      )*100))</f>
        <v>0</v>
      </c>
      <c r="S42" s="49">
        <f t="shared" ref="S42:S53" si="30">IF(($M42      =0),0,((($O42      -$M42      )/$M42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10000000</v>
      </c>
      <c r="C43" s="92">
        <v>-8000000</v>
      </c>
      <c r="D43" s="92"/>
      <c r="E43" s="92">
        <f t="shared" si="26"/>
        <v>2000000</v>
      </c>
      <c r="F43" s="93">
        <v>2000000</v>
      </c>
      <c r="G43" s="94">
        <v>2000000</v>
      </c>
      <c r="H43" s="93">
        <v>300000</v>
      </c>
      <c r="I43" s="94"/>
      <c r="J43" s="93"/>
      <c r="K43" s="94"/>
      <c r="L43" s="93"/>
      <c r="M43" s="94"/>
      <c r="N43" s="93"/>
      <c r="O43" s="94">
        <v>251080</v>
      </c>
      <c r="P43" s="93">
        <f t="shared" si="27"/>
        <v>300000</v>
      </c>
      <c r="Q43" s="94">
        <f t="shared" si="28"/>
        <v>251080</v>
      </c>
      <c r="R43" s="48">
        <f t="shared" si="29"/>
        <v>0</v>
      </c>
      <c r="S43" s="49">
        <f t="shared" si="30"/>
        <v>0</v>
      </c>
      <c r="T43" s="48">
        <f t="shared" si="31"/>
        <v>15</v>
      </c>
      <c r="U43" s="50">
        <f t="shared" si="32"/>
        <v>12.554000000000002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30000000</v>
      </c>
      <c r="C51" s="92">
        <v>-15000000</v>
      </c>
      <c r="D51" s="92"/>
      <c r="E51" s="92">
        <f t="shared" si="26"/>
        <v>15000000</v>
      </c>
      <c r="F51" s="93">
        <v>15000000</v>
      </c>
      <c r="G51" s="94">
        <v>15000000</v>
      </c>
      <c r="H51" s="93"/>
      <c r="I51" s="94"/>
      <c r="J51" s="93"/>
      <c r="K51" s="94"/>
      <c r="L51" s="93">
        <v>3266000</v>
      </c>
      <c r="M51" s="94">
        <v>3628471</v>
      </c>
      <c r="N51" s="93">
        <v>11609000</v>
      </c>
      <c r="O51" s="94">
        <v>11371529</v>
      </c>
      <c r="P51" s="93">
        <f t="shared" si="27"/>
        <v>14875000</v>
      </c>
      <c r="Q51" s="94">
        <f t="shared" si="28"/>
        <v>15000000</v>
      </c>
      <c r="R51" s="48">
        <f t="shared" si="29"/>
        <v>255.45009185548074</v>
      </c>
      <c r="S51" s="49">
        <f t="shared" si="30"/>
        <v>213.39726843620909</v>
      </c>
      <c r="T51" s="48">
        <f t="shared" si="31"/>
        <v>99.166666666666671</v>
      </c>
      <c r="U51" s="50">
        <f t="shared" si="32"/>
        <v>100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41</v>
      </c>
      <c r="B53" s="95">
        <f>SUM(B42:B52)</f>
        <v>40000000</v>
      </c>
      <c r="C53" s="95">
        <f>SUM(C42:C52)</f>
        <v>-23000000</v>
      </c>
      <c r="D53" s="95"/>
      <c r="E53" s="95">
        <f t="shared" si="26"/>
        <v>17000000</v>
      </c>
      <c r="F53" s="96">
        <f t="shared" ref="F53:O53" si="33">SUM(F42:F52)</f>
        <v>17000000</v>
      </c>
      <c r="G53" s="97">
        <f t="shared" si="33"/>
        <v>17000000</v>
      </c>
      <c r="H53" s="96">
        <f t="shared" si="33"/>
        <v>300000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3266000</v>
      </c>
      <c r="M53" s="97">
        <f t="shared" si="33"/>
        <v>3628471</v>
      </c>
      <c r="N53" s="96">
        <f t="shared" si="33"/>
        <v>11609000</v>
      </c>
      <c r="O53" s="97">
        <f t="shared" si="33"/>
        <v>11622609</v>
      </c>
      <c r="P53" s="96">
        <f t="shared" si="27"/>
        <v>15175000</v>
      </c>
      <c r="Q53" s="97">
        <f t="shared" si="28"/>
        <v>15251080</v>
      </c>
      <c r="R53" s="52">
        <f t="shared" si="29"/>
        <v>255.45009185548074</v>
      </c>
      <c r="S53" s="53">
        <f t="shared" si="30"/>
        <v>220.31698751347329</v>
      </c>
      <c r="T53" s="52">
        <f>IF((+$E43+$E45+$E47+$E48+$E51) =0,0,(P53   /(+$E43+$E45+$E47+$E48+$E51) )*100)</f>
        <v>89.264705882352942</v>
      </c>
      <c r="U53" s="54">
        <f>IF((+$E43+$E45+$E47+$E48+$E51) =0,0,(Q53   /(+$E43+$E45+$E47+$E48+$E51) )*100)</f>
        <v>89.712235294117647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IF(($L55      =0),0,((($N55      -$L55      )/$L55      )*100))</f>
        <v>0</v>
      </c>
      <c r="S55" s="49">
        <f>IF(($M55      =0),0,((($O55      -$M55      )/$M55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IF(($L56      =0),0,((($N56      -$L56      )/$L56      )*100))</f>
        <v>0</v>
      </c>
      <c r="S56" s="49">
        <f>IF(($M56      =0),0,((($O56      -$M56      )/$M56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IF(($L57      =0),0,((($N57      -$L57      )/$L57      )*100))</f>
        <v>0</v>
      </c>
      <c r="S57" s="49">
        <f>IF(($M57      =0),0,((($O57      -$M57      )/$M57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IF(($L58      =0),0,((($N58      -$L58      )/$L58      )*100))</f>
        <v>0</v>
      </c>
      <c r="S58" s="49">
        <f>IF(($M58      =0),0,((($O58      -$M58      )/$M58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41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IF(($L59      =0),0,((($N59      -$L59      )/$L59      )*100))</f>
        <v>0</v>
      </c>
      <c r="S59" s="58">
        <f>IF(($M59      =0),0,((($O59      -$M59      )/$M59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IF(($L61      =0),0,((($N61      -$L61      )/$L61      )*100))</f>
        <v>0</v>
      </c>
      <c r="S61" s="49">
        <f t="shared" ref="S61:S67" si="39">IF(($M61      =0),0,((($O61      -$M61      )/$M61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41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210600000</v>
      </c>
      <c r="C67" s="104">
        <f>SUM(C9:C14,C17:C23,C26:C29,C32,C35:C39,C42:C52,C55:C58,C61:C65)</f>
        <v>156409000</v>
      </c>
      <c r="D67" s="104"/>
      <c r="E67" s="104">
        <f t="shared" si="35"/>
        <v>367009000</v>
      </c>
      <c r="F67" s="105">
        <f t="shared" ref="F67:O67" si="43">SUM(F9:F14,F17:F23,F26:F29,F32,F35:F39,F42:F52,F55:F58,F61:F65)</f>
        <v>367009000</v>
      </c>
      <c r="G67" s="106">
        <f t="shared" si="43"/>
        <v>311201000</v>
      </c>
      <c r="H67" s="105">
        <f t="shared" si="43"/>
        <v>13116000</v>
      </c>
      <c r="I67" s="106">
        <f t="shared" si="43"/>
        <v>14782737</v>
      </c>
      <c r="J67" s="105">
        <f t="shared" si="43"/>
        <v>36582000</v>
      </c>
      <c r="K67" s="106">
        <f t="shared" si="43"/>
        <v>31165833</v>
      </c>
      <c r="L67" s="105">
        <f t="shared" si="43"/>
        <v>21266000</v>
      </c>
      <c r="M67" s="106">
        <f t="shared" si="43"/>
        <v>26557715</v>
      </c>
      <c r="N67" s="105">
        <f t="shared" si="43"/>
        <v>36778000</v>
      </c>
      <c r="O67" s="106">
        <f t="shared" si="43"/>
        <v>53799494</v>
      </c>
      <c r="P67" s="105">
        <f t="shared" si="36"/>
        <v>107742000</v>
      </c>
      <c r="Q67" s="106">
        <f t="shared" si="37"/>
        <v>126305779</v>
      </c>
      <c r="R67" s="61">
        <f t="shared" si="38"/>
        <v>72.942725477287681</v>
      </c>
      <c r="S67" s="62">
        <f t="shared" si="39"/>
        <v>102.57576376582097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34.621354044492151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40.586559490490068</v>
      </c>
      <c r="V67" s="105">
        <f>SUM(V9:V14,V17:V23,V26:V29,V32,V35:V39,V42:V52,V55:V58,V61:V65)</f>
        <v>0</v>
      </c>
      <c r="W67" s="106">
        <f>SUM(W9:W14,W17:W23,W26:W29,W32,W35:W39,W42:W52,W55:W58,W61:W65)</f>
        <v>0</v>
      </c>
    </row>
    <row r="68" spans="1:23" ht="12.95" customHeight="1" x14ac:dyDescent="0.2">
      <c r="A68" s="40" t="s">
        <v>42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353929000</v>
      </c>
      <c r="C69" s="92">
        <v>0</v>
      </c>
      <c r="D69" s="92"/>
      <c r="E69" s="92">
        <f>$B69      +$C69      +$D69</f>
        <v>353929000</v>
      </c>
      <c r="F69" s="93">
        <v>353929000</v>
      </c>
      <c r="G69" s="94">
        <v>353929000</v>
      </c>
      <c r="H69" s="93">
        <v>61117000</v>
      </c>
      <c r="I69" s="94">
        <v>49270982</v>
      </c>
      <c r="J69" s="93">
        <v>63104000</v>
      </c>
      <c r="K69" s="94">
        <v>62863736</v>
      </c>
      <c r="L69" s="93">
        <v>65393000</v>
      </c>
      <c r="M69" s="94">
        <v>120313977</v>
      </c>
      <c r="N69" s="93">
        <v>164314000</v>
      </c>
      <c r="O69" s="94">
        <v>19392079</v>
      </c>
      <c r="P69" s="93">
        <f>$H69      +$J69      +$L69      +$N69</f>
        <v>353928000</v>
      </c>
      <c r="Q69" s="94">
        <f>$I69      +$K69      +$M69      +$O69</f>
        <v>251840774</v>
      </c>
      <c r="R69" s="48">
        <f>IF(($L69      =0),0,((($N69      -$L69      )/$L69      )*100))</f>
        <v>151.27154282568472</v>
      </c>
      <c r="S69" s="49">
        <f>IF(($M69      =0),0,((($O69      -$M69      )/$M69      )*100))</f>
        <v>-83.882106232761302</v>
      </c>
      <c r="T69" s="48">
        <f>IF(($E69      =0),0,(($P69      /$E69      )*100))</f>
        <v>99.999717457456157</v>
      </c>
      <c r="U69" s="50">
        <f>IF(($E69      =0),0,(($Q69      /$E69      )*100))</f>
        <v>71.155732929485865</v>
      </c>
      <c r="V69" s="93">
        <v>0</v>
      </c>
      <c r="W69" s="94">
        <v>0</v>
      </c>
    </row>
    <row r="70" spans="1:23" ht="12.95" customHeight="1" x14ac:dyDescent="0.2">
      <c r="A70" s="56" t="s">
        <v>41</v>
      </c>
      <c r="B70" s="101">
        <f>B69</f>
        <v>353929000</v>
      </c>
      <c r="C70" s="101">
        <f>C69</f>
        <v>0</v>
      </c>
      <c r="D70" s="101"/>
      <c r="E70" s="101">
        <f>$B70      +$C70      +$D70</f>
        <v>353929000</v>
      </c>
      <c r="F70" s="102">
        <f t="shared" ref="F70:O70" si="44">F69</f>
        <v>353929000</v>
      </c>
      <c r="G70" s="103">
        <f t="shared" si="44"/>
        <v>353929000</v>
      </c>
      <c r="H70" s="102">
        <f t="shared" si="44"/>
        <v>61117000</v>
      </c>
      <c r="I70" s="103">
        <f t="shared" si="44"/>
        <v>49270982</v>
      </c>
      <c r="J70" s="102">
        <f t="shared" si="44"/>
        <v>63104000</v>
      </c>
      <c r="K70" s="103">
        <f t="shared" si="44"/>
        <v>62863736</v>
      </c>
      <c r="L70" s="102">
        <f t="shared" si="44"/>
        <v>65393000</v>
      </c>
      <c r="M70" s="103">
        <f t="shared" si="44"/>
        <v>120313977</v>
      </c>
      <c r="N70" s="102">
        <f t="shared" si="44"/>
        <v>164314000</v>
      </c>
      <c r="O70" s="103">
        <f t="shared" si="44"/>
        <v>19392079</v>
      </c>
      <c r="P70" s="102">
        <f>$H70      +$J70      +$L70      +$N70</f>
        <v>353928000</v>
      </c>
      <c r="Q70" s="103">
        <f>$I70      +$K70      +$M70      +$O70</f>
        <v>251840774</v>
      </c>
      <c r="R70" s="57">
        <f>IF(($L70      =0),0,((($N70      -$L70      )/$L70      )*100))</f>
        <v>151.27154282568472</v>
      </c>
      <c r="S70" s="58">
        <f>IF(($M70      =0),0,((($O70      -$M70      )/$M70      )*100))</f>
        <v>-83.882106232761302</v>
      </c>
      <c r="T70" s="57">
        <f>IF($E70   =0,0,($P70   /$E70   )*100)</f>
        <v>99.999717457456157</v>
      </c>
      <c r="U70" s="59">
        <f>IF($E70   =0,0,($Q70   /$E70 )*100)</f>
        <v>71.155732929485865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353929000</v>
      </c>
      <c r="C71" s="104">
        <f>C69</f>
        <v>0</v>
      </c>
      <c r="D71" s="104"/>
      <c r="E71" s="104">
        <f>$B71      +$C71      +$D71</f>
        <v>353929000</v>
      </c>
      <c r="F71" s="105">
        <f t="shared" ref="F71:O71" si="45">F69</f>
        <v>353929000</v>
      </c>
      <c r="G71" s="106">
        <f t="shared" si="45"/>
        <v>353929000</v>
      </c>
      <c r="H71" s="105">
        <f t="shared" si="45"/>
        <v>61117000</v>
      </c>
      <c r="I71" s="106">
        <f t="shared" si="45"/>
        <v>49270982</v>
      </c>
      <c r="J71" s="105">
        <f t="shared" si="45"/>
        <v>63104000</v>
      </c>
      <c r="K71" s="106">
        <f t="shared" si="45"/>
        <v>62863736</v>
      </c>
      <c r="L71" s="105">
        <f t="shared" si="45"/>
        <v>65393000</v>
      </c>
      <c r="M71" s="106">
        <f t="shared" si="45"/>
        <v>120313977</v>
      </c>
      <c r="N71" s="105">
        <f t="shared" si="45"/>
        <v>164314000</v>
      </c>
      <c r="O71" s="106">
        <f t="shared" si="45"/>
        <v>19392079</v>
      </c>
      <c r="P71" s="105">
        <f>$H71      +$J71      +$L71      +$N71</f>
        <v>353928000</v>
      </c>
      <c r="Q71" s="106">
        <f>$I71      +$K71      +$M71      +$O71</f>
        <v>251840774</v>
      </c>
      <c r="R71" s="61">
        <f>IF(($L71      =0),0,((($N71      -$L71      )/$L71      )*100))</f>
        <v>151.27154282568472</v>
      </c>
      <c r="S71" s="62">
        <f>IF(($M71      =0),0,((($O71      -$M71      )/$M71      )*100))</f>
        <v>-83.882106232761302</v>
      </c>
      <c r="T71" s="61">
        <f>IF($E71   =0,0,($P71   /$E71   )*100)</f>
        <v>99.999717457456157</v>
      </c>
      <c r="U71" s="65">
        <f>IF($E71   =0,0,($Q71   /$E71   )*100)</f>
        <v>71.155732929485865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564529000</v>
      </c>
      <c r="C72" s="104">
        <f>SUM(C9:C14,C17:C23,C26:C29,C32,C35:C39,C42:C52,C55:C58,C61:C65,C69)</f>
        <v>156409000</v>
      </c>
      <c r="D72" s="104"/>
      <c r="E72" s="104">
        <f>$B72      +$C72      +$D72</f>
        <v>720938000</v>
      </c>
      <c r="F72" s="105">
        <f t="shared" ref="F72:O72" si="46">SUM(F9:F14,F17:F23,F26:F29,F32,F35:F39,F42:F52,F55:F58,F61:F65,F69)</f>
        <v>720938000</v>
      </c>
      <c r="G72" s="106">
        <f t="shared" si="46"/>
        <v>665130000</v>
      </c>
      <c r="H72" s="105">
        <f t="shared" si="46"/>
        <v>74233000</v>
      </c>
      <c r="I72" s="106">
        <f t="shared" si="46"/>
        <v>64053719</v>
      </c>
      <c r="J72" s="105">
        <f t="shared" si="46"/>
        <v>99686000</v>
      </c>
      <c r="K72" s="106">
        <f t="shared" si="46"/>
        <v>94029569</v>
      </c>
      <c r="L72" s="105">
        <f t="shared" si="46"/>
        <v>86659000</v>
      </c>
      <c r="M72" s="106">
        <f t="shared" si="46"/>
        <v>146871692</v>
      </c>
      <c r="N72" s="105">
        <f t="shared" si="46"/>
        <v>201092000</v>
      </c>
      <c r="O72" s="106">
        <f t="shared" si="46"/>
        <v>73191573</v>
      </c>
      <c r="P72" s="105">
        <f>$H72      +$J72      +$L72      +$N72</f>
        <v>461670000</v>
      </c>
      <c r="Q72" s="106">
        <f>$I72      +$K72      +$M72      +$O72</f>
        <v>378146553</v>
      </c>
      <c r="R72" s="61">
        <f>IF(($L72      =0),0,((($N72      -$L72      )/$L72      )*100))</f>
        <v>132.04975824784501</v>
      </c>
      <c r="S72" s="62">
        <f>IF(($M72      =0),0,((($O72      -$M72      )/$M72      )*100))</f>
        <v>-50.16631727780463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69.410491182174923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56.853029182265125</v>
      </c>
      <c r="V72" s="105">
        <f>SUM(V9:V14,V17:V23,V26:V29,V32,V35:V39,V42:V52,V55:V58,V61:V65,V69)</f>
        <v>0</v>
      </c>
      <c r="W72" s="106">
        <f>SUM(W9:W14,W17:W23,W26:W29,W32,W35:W39,W42:W52,W55:W58,W61:W65,W69)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5" t="s">
        <v>10</v>
      </c>
      <c r="Q74" s="136"/>
      <c r="R74" s="137" t="s">
        <v>11</v>
      </c>
      <c r="S74" s="136"/>
      <c r="T74" s="137" t="s">
        <v>12</v>
      </c>
      <c r="U74" s="136"/>
      <c r="V74" s="135"/>
      <c r="W74" s="136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131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132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133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134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135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136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IF(($L86      =0),0,((($N86      -$L86      )/$L86      )*100))</f>
        <v>0</v>
      </c>
      <c r="S86" s="90">
        <f t="shared" ref="S86:S93" si="52">IF(($M86      =0),0,((($O86      -$M86      )/$M86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137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138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139</v>
      </c>
    </row>
    <row r="116" spans="1:23" x14ac:dyDescent="0.2">
      <c r="A116" s="29" t="s">
        <v>140</v>
      </c>
    </row>
    <row r="117" spans="1:23" x14ac:dyDescent="0.2">
      <c r="A117" s="29" t="s">
        <v>141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142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144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Tbc+7bF7rzqdMGH1VXJaSKKvQvULGRoj2YCIhwx48Mw29anVAghjOBkpCprkswDUnL4ZJbmdCr3rxilD9aiffQ==" saltValue="edB13GaH77UgvnLIeQ04eA==" spinCount="100000" sheet="1" objects="1" scenarios="1"/>
  <mergeCells count="18">
    <mergeCell ref="P74:Q74"/>
    <mergeCell ref="R74:S74"/>
    <mergeCell ref="T74:U74"/>
    <mergeCell ref="V74:W74"/>
    <mergeCell ref="P6:Q6"/>
    <mergeCell ref="R6:S6"/>
    <mergeCell ref="T6:U6"/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</mergeCells>
  <printOptions horizontalCentered="1"/>
  <pageMargins left="0.5" right="0.25" top="0.5" bottom="0.5" header="0.5" footer="0.5"/>
  <pageSetup paperSize="9" scale="38" orientation="landscape" r:id="rId1"/>
  <rowBreaks count="1" manualBreakCount="1">
    <brk id="73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23" width="13.7109375" customWidth="1"/>
    <col min="24" max="24" width="2.7109375" customWidth="1"/>
  </cols>
  <sheetData>
    <row r="1" spans="1:23" x14ac:dyDescent="0.2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32"/>
      <c r="W1" s="32"/>
    </row>
    <row r="2" spans="1:23" ht="18" x14ac:dyDescent="0.25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33"/>
      <c r="W2" s="33"/>
    </row>
    <row r="3" spans="1:23" ht="18" customHeight="1" x14ac:dyDescent="0.25">
      <c r="A3" s="131" t="s">
        <v>2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33"/>
      <c r="W3" s="33"/>
    </row>
    <row r="4" spans="1:23" ht="18" customHeight="1" x14ac:dyDescent="0.25">
      <c r="A4" s="131" t="s">
        <v>3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33"/>
      <c r="W4" s="33"/>
    </row>
    <row r="5" spans="1:23" ht="15" customHeight="1" x14ac:dyDescent="0.25">
      <c r="A5" s="132" t="s">
        <v>112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IF(($L9       =0),0,((($N9       -$L9       )/$L9       )*100))</f>
        <v>0</v>
      </c>
      <c r="S9" s="49">
        <f>IF(($M9       =0),0,((($O9       -$M9       )/$M9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1000000</v>
      </c>
      <c r="C10" s="92">
        <v>0</v>
      </c>
      <c r="D10" s="92"/>
      <c r="E10" s="92">
        <f t="shared" ref="E10:E15" si="0">$B10      +$C10      +$D10</f>
        <v>1000000</v>
      </c>
      <c r="F10" s="93">
        <v>1000000</v>
      </c>
      <c r="G10" s="94">
        <v>1000000</v>
      </c>
      <c r="H10" s="93">
        <v>131000</v>
      </c>
      <c r="I10" s="94">
        <v>141287</v>
      </c>
      <c r="J10" s="93">
        <v>149000</v>
      </c>
      <c r="K10" s="94">
        <v>104745</v>
      </c>
      <c r="L10" s="93">
        <v>115000</v>
      </c>
      <c r="M10" s="94">
        <v>92275</v>
      </c>
      <c r="N10" s="93"/>
      <c r="O10" s="94">
        <v>661693</v>
      </c>
      <c r="P10" s="93">
        <f t="shared" ref="P10:P15" si="1">$H10      +$J10      +$L10      +$N10</f>
        <v>395000</v>
      </c>
      <c r="Q10" s="94">
        <f t="shared" ref="Q10:Q15" si="2">$I10      +$K10      +$M10      +$O10</f>
        <v>1000000</v>
      </c>
      <c r="R10" s="48">
        <f t="shared" ref="R10:R15" si="3">IF(($L10      =0),0,((($N10      -$L10      )/$L10      )*100))</f>
        <v>-100</v>
      </c>
      <c r="S10" s="49">
        <f t="shared" ref="S10:S15" si="4">IF(($M10      =0),0,((($O10      -$M10      )/$M10      )*100))</f>
        <v>617.08805201842324</v>
      </c>
      <c r="T10" s="48">
        <f t="shared" ref="T10:T14" si="5">IF(($E10      =0),0,(($P10      /$E10      )*100))</f>
        <v>39.5</v>
      </c>
      <c r="U10" s="50">
        <f t="shared" ref="U10:U14" si="6">IF(($E10      =0),0,(($Q10      /$E10      )*100))</f>
        <v>100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51" t="s">
        <v>41</v>
      </c>
      <c r="B15" s="95">
        <f>SUM(B9:B14)</f>
        <v>1000000</v>
      </c>
      <c r="C15" s="95">
        <f>SUM(C9:C14)</f>
        <v>0</v>
      </c>
      <c r="D15" s="95"/>
      <c r="E15" s="95">
        <f t="shared" si="0"/>
        <v>1000000</v>
      </c>
      <c r="F15" s="96">
        <f t="shared" ref="F15:O15" si="7">SUM(F9:F14)</f>
        <v>1000000</v>
      </c>
      <c r="G15" s="97">
        <f t="shared" si="7"/>
        <v>1000000</v>
      </c>
      <c r="H15" s="96">
        <f t="shared" si="7"/>
        <v>131000</v>
      </c>
      <c r="I15" s="97">
        <f t="shared" si="7"/>
        <v>141287</v>
      </c>
      <c r="J15" s="96">
        <f t="shared" si="7"/>
        <v>149000</v>
      </c>
      <c r="K15" s="97">
        <f t="shared" si="7"/>
        <v>104745</v>
      </c>
      <c r="L15" s="96">
        <f t="shared" si="7"/>
        <v>115000</v>
      </c>
      <c r="M15" s="97">
        <f t="shared" si="7"/>
        <v>92275</v>
      </c>
      <c r="N15" s="96">
        <f t="shared" si="7"/>
        <v>0</v>
      </c>
      <c r="O15" s="97">
        <f t="shared" si="7"/>
        <v>661693</v>
      </c>
      <c r="P15" s="96">
        <f t="shared" si="1"/>
        <v>395000</v>
      </c>
      <c r="Q15" s="97">
        <f t="shared" si="2"/>
        <v>1000000</v>
      </c>
      <c r="R15" s="52">
        <f t="shared" si="3"/>
        <v>-100</v>
      </c>
      <c r="S15" s="53">
        <f t="shared" si="4"/>
        <v>617.08805201842324</v>
      </c>
      <c r="T15" s="52">
        <f>IF((SUM($E9:$E13))=0,0,(P15/(SUM($E9:$E13))*100))</f>
        <v>39.5</v>
      </c>
      <c r="U15" s="54">
        <f>IF((SUM($E9:$E13))=0,0,(Q15/(SUM($E9:$E13))*100))</f>
        <v>100</v>
      </c>
      <c r="V15" s="96">
        <f>SUM(V9:V14)</f>
        <v>0</v>
      </c>
      <c r="W15" s="97">
        <f>SUM(W9:W14)</f>
        <v>0</v>
      </c>
    </row>
    <row r="16" spans="1:23" ht="12.95" customHeight="1" x14ac:dyDescent="0.2">
      <c r="A16" s="40" t="s">
        <v>42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43</v>
      </c>
      <c r="B17" s="92">
        <v>0</v>
      </c>
      <c r="C17" s="92">
        <v>0</v>
      </c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IF(($L17      =0),0,((($N17      -$L17      )/$L17      )*100))</f>
        <v>0</v>
      </c>
      <c r="S17" s="49">
        <f t="shared" ref="S17:S24" si="12">IF(($M17      =0),0,((($O17      -$M17      )/$M17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>
        <v>0</v>
      </c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2205000</v>
      </c>
      <c r="C19" s="92">
        <v>0</v>
      </c>
      <c r="D19" s="92"/>
      <c r="E19" s="92">
        <f t="shared" si="8"/>
        <v>2205000</v>
      </c>
      <c r="F19" s="93">
        <v>2205000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41</v>
      </c>
      <c r="B24" s="95">
        <f>SUM(B17:B23)</f>
        <v>2205000</v>
      </c>
      <c r="C24" s="95">
        <f>SUM(C17:C23)</f>
        <v>0</v>
      </c>
      <c r="D24" s="95"/>
      <c r="E24" s="95">
        <f t="shared" si="8"/>
        <v>2205000</v>
      </c>
      <c r="F24" s="96">
        <f t="shared" ref="F24:O24" si="15">SUM(F17:F23)</f>
        <v>2205000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>
        <f>SUM(W17:W23)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IF(($L26      =0),0,((($N26      -$L26      )/$L26      )*100))</f>
        <v>0</v>
      </c>
      <c r="S26" s="49">
        <f>IF(($M26      =0),0,((($O26      -$M26      )/$M26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IF(($L27      =0),0,((($N27      -$L27      )/$L27      )*100))</f>
        <v>0</v>
      </c>
      <c r="S27" s="49">
        <f>IF(($M27      =0),0,((($O27      -$M27      )/$M27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IF(($L28      =0),0,((($N28      -$L28      )/$L28      )*100))</f>
        <v>0</v>
      </c>
      <c r="S28" s="49">
        <f>IF(($M28      =0),0,((($O28      -$M28      )/$M28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2228000</v>
      </c>
      <c r="C29" s="92">
        <v>0</v>
      </c>
      <c r="D29" s="92"/>
      <c r="E29" s="92">
        <f>$B29      +$C29      +$D29</f>
        <v>2228000</v>
      </c>
      <c r="F29" s="93">
        <v>2228000</v>
      </c>
      <c r="G29" s="94">
        <v>2228000</v>
      </c>
      <c r="H29" s="93">
        <v>615000</v>
      </c>
      <c r="I29" s="94"/>
      <c r="J29" s="93">
        <v>475000</v>
      </c>
      <c r="K29" s="94">
        <v>927225</v>
      </c>
      <c r="L29" s="93">
        <v>342000</v>
      </c>
      <c r="M29" s="94"/>
      <c r="N29" s="93">
        <v>416000</v>
      </c>
      <c r="O29" s="94">
        <v>1299367</v>
      </c>
      <c r="P29" s="93">
        <f>$H29      +$J29      +$L29      +$N29</f>
        <v>1848000</v>
      </c>
      <c r="Q29" s="94">
        <f>$I29      +$K29      +$M29      +$O29</f>
        <v>2226592</v>
      </c>
      <c r="R29" s="48">
        <f>IF(($L29      =0),0,((($N29      -$L29      )/$L29      )*100))</f>
        <v>21.637426900584796</v>
      </c>
      <c r="S29" s="49">
        <f>IF(($M29      =0),0,((($O29      -$M29      )/$M29      )*100))</f>
        <v>0</v>
      </c>
      <c r="T29" s="48">
        <f>IF(($E29      =0),0,(($P29      /$E29      )*100))</f>
        <v>82.944344703770199</v>
      </c>
      <c r="U29" s="50">
        <f>IF(($E29      =0),0,(($Q29      /$E29      )*100))</f>
        <v>99.936804308797122</v>
      </c>
      <c r="V29" s="93">
        <v>0</v>
      </c>
      <c r="W29" s="94">
        <v>0</v>
      </c>
    </row>
    <row r="30" spans="1:23" ht="12.95" customHeight="1" x14ac:dyDescent="0.2">
      <c r="A30" s="51" t="s">
        <v>41</v>
      </c>
      <c r="B30" s="95">
        <f>SUM(B26:B29)</f>
        <v>2228000</v>
      </c>
      <c r="C30" s="95">
        <f>SUM(C26:C29)</f>
        <v>0</v>
      </c>
      <c r="D30" s="95"/>
      <c r="E30" s="95">
        <f>$B30      +$C30      +$D30</f>
        <v>2228000</v>
      </c>
      <c r="F30" s="96">
        <f t="shared" ref="F30:O30" si="16">SUM(F26:F29)</f>
        <v>2228000</v>
      </c>
      <c r="G30" s="97">
        <f t="shared" si="16"/>
        <v>2228000</v>
      </c>
      <c r="H30" s="96">
        <f t="shared" si="16"/>
        <v>615000</v>
      </c>
      <c r="I30" s="97">
        <f t="shared" si="16"/>
        <v>0</v>
      </c>
      <c r="J30" s="96">
        <f t="shared" si="16"/>
        <v>475000</v>
      </c>
      <c r="K30" s="97">
        <f t="shared" si="16"/>
        <v>927225</v>
      </c>
      <c r="L30" s="96">
        <f t="shared" si="16"/>
        <v>342000</v>
      </c>
      <c r="M30" s="97">
        <f t="shared" si="16"/>
        <v>0</v>
      </c>
      <c r="N30" s="96">
        <f t="shared" si="16"/>
        <v>416000</v>
      </c>
      <c r="O30" s="97">
        <f t="shared" si="16"/>
        <v>1299367</v>
      </c>
      <c r="P30" s="96">
        <f>$H30      +$J30      +$L30      +$N30</f>
        <v>1848000</v>
      </c>
      <c r="Q30" s="97">
        <f>$I30      +$K30      +$M30      +$O30</f>
        <v>2226592</v>
      </c>
      <c r="R30" s="52">
        <f>IF(($L30      =0),0,((($N30      -$L30      )/$L30      )*100))</f>
        <v>21.637426900584796</v>
      </c>
      <c r="S30" s="53">
        <f>IF(($M30      =0),0,((($O30      -$M30      )/$M30      )*100))</f>
        <v>0</v>
      </c>
      <c r="T30" s="52">
        <f>IF($E30   =0,0,($P30   /$E30   )*100)</f>
        <v>82.944344703770199</v>
      </c>
      <c r="U30" s="54">
        <f>IF($E30   =0,0,($Q30   /$E30   )*100)</f>
        <v>99.936804308797122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2551000</v>
      </c>
      <c r="C32" s="92">
        <v>0</v>
      </c>
      <c r="D32" s="92"/>
      <c r="E32" s="92">
        <f>$B32      +$C32      +$D32</f>
        <v>2551000</v>
      </c>
      <c r="F32" s="93">
        <v>2551000</v>
      </c>
      <c r="G32" s="94">
        <v>2551000</v>
      </c>
      <c r="H32" s="93">
        <v>2551000</v>
      </c>
      <c r="I32" s="94"/>
      <c r="J32" s="93"/>
      <c r="K32" s="94"/>
      <c r="L32" s="93"/>
      <c r="M32" s="94"/>
      <c r="N32" s="93"/>
      <c r="O32" s="94">
        <v>2551000</v>
      </c>
      <c r="P32" s="93">
        <f>$H32      +$J32      +$L32      +$N32</f>
        <v>2551000</v>
      </c>
      <c r="Q32" s="94">
        <f>$I32      +$K32      +$M32      +$O32</f>
        <v>2551000</v>
      </c>
      <c r="R32" s="48">
        <f>IF(($L32      =0),0,((($N32      -$L32      )/$L32      )*100))</f>
        <v>0</v>
      </c>
      <c r="S32" s="49">
        <f>IF(($M32      =0),0,((($O32      -$M32      )/$M32      )*100))</f>
        <v>0</v>
      </c>
      <c r="T32" s="48">
        <f>IF(($E32      =0),0,(($P32      /$E32      )*100))</f>
        <v>100</v>
      </c>
      <c r="U32" s="50">
        <f>IF(($E32      =0),0,(($Q32      /$E32      )*100))</f>
        <v>100</v>
      </c>
      <c r="V32" s="93">
        <v>0</v>
      </c>
      <c r="W32" s="94">
        <v>0</v>
      </c>
    </row>
    <row r="33" spans="1:23" ht="12.95" customHeight="1" x14ac:dyDescent="0.2">
      <c r="A33" s="51" t="s">
        <v>41</v>
      </c>
      <c r="B33" s="95">
        <f>B32</f>
        <v>2551000</v>
      </c>
      <c r="C33" s="95">
        <f>C32</f>
        <v>0</v>
      </c>
      <c r="D33" s="95"/>
      <c r="E33" s="95">
        <f>$B33      +$C33      +$D33</f>
        <v>2551000</v>
      </c>
      <c r="F33" s="96">
        <f t="shared" ref="F33:O33" si="17">F32</f>
        <v>2551000</v>
      </c>
      <c r="G33" s="97">
        <f t="shared" si="17"/>
        <v>2551000</v>
      </c>
      <c r="H33" s="96">
        <f t="shared" si="17"/>
        <v>2551000</v>
      </c>
      <c r="I33" s="97">
        <f t="shared" si="17"/>
        <v>0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2551000</v>
      </c>
      <c r="P33" s="96">
        <f>$H33      +$J33      +$L33      +$N33</f>
        <v>2551000</v>
      </c>
      <c r="Q33" s="97">
        <f>$I33      +$K33      +$M33      +$O33</f>
        <v>2551000</v>
      </c>
      <c r="R33" s="52">
        <f>IF(($L33      =0),0,((($N33      -$L33      )/$L33      )*100))</f>
        <v>0</v>
      </c>
      <c r="S33" s="53">
        <f>IF(($M33      =0),0,((($O33      -$M33      )/$M33      )*100))</f>
        <v>0</v>
      </c>
      <c r="T33" s="52">
        <f>IF($E33   =0,0,($P33   /$E33   )*100)</f>
        <v>100</v>
      </c>
      <c r="U33" s="54">
        <f>IF($E33   =0,0,($Q33   /$E33   )*100)</f>
        <v>100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0</v>
      </c>
      <c r="C35" s="92">
        <v>0</v>
      </c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IF(($L35      =0),0,((($N35      -$L35      )/$L35      )*100))</f>
        <v>0</v>
      </c>
      <c r="S35" s="49">
        <f t="shared" ref="S35:S40" si="22">IF(($M35      =0),0,((($O35      -$M35      )/$M35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0</v>
      </c>
      <c r="C36" s="92">
        <v>0</v>
      </c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41</v>
      </c>
      <c r="B40" s="95">
        <f>SUM(B35:B39)</f>
        <v>0</v>
      </c>
      <c r="C40" s="95">
        <f>SUM(C35:C39)</f>
        <v>0</v>
      </c>
      <c r="D40" s="95"/>
      <c r="E40" s="95">
        <f t="shared" si="18"/>
        <v>0</v>
      </c>
      <c r="F40" s="96">
        <f t="shared" ref="F40:O40" si="25">SUM(F35:F39)</f>
        <v>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IF(($L42      =0),0,((($N42      -$L42      )/$L42      )*100))</f>
        <v>0</v>
      </c>
      <c r="S42" s="49">
        <f t="shared" ref="S42:S53" si="30">IF(($M42      =0),0,((($O42      -$M42      )/$M42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0</v>
      </c>
      <c r="C51" s="92">
        <v>0</v>
      </c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41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IF(($L55      =0),0,((($N55      -$L55      )/$L55      )*100))</f>
        <v>0</v>
      </c>
      <c r="S55" s="49">
        <f>IF(($M55      =0),0,((($O55      -$M55      )/$M55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IF(($L56      =0),0,((($N56      -$L56      )/$L56      )*100))</f>
        <v>0</v>
      </c>
      <c r="S56" s="49">
        <f>IF(($M56      =0),0,((($O56      -$M56      )/$M56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IF(($L57      =0),0,((($N57      -$L57      )/$L57      )*100))</f>
        <v>0</v>
      </c>
      <c r="S57" s="49">
        <f>IF(($M57      =0),0,((($O57      -$M57      )/$M57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IF(($L58      =0),0,((($N58      -$L58      )/$L58      )*100))</f>
        <v>0</v>
      </c>
      <c r="S58" s="49">
        <f>IF(($M58      =0),0,((($O58      -$M58      )/$M58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41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IF(($L59      =0),0,((($N59      -$L59      )/$L59      )*100))</f>
        <v>0</v>
      </c>
      <c r="S59" s="58">
        <f>IF(($M59      =0),0,((($O59      -$M59      )/$M59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IF(($L61      =0),0,((($N61      -$L61      )/$L61      )*100))</f>
        <v>0</v>
      </c>
      <c r="S61" s="49">
        <f t="shared" ref="S61:S67" si="39">IF(($M61      =0),0,((($O61      -$M61      )/$M61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41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7984000</v>
      </c>
      <c r="C67" s="104">
        <f>SUM(C9:C14,C17:C23,C26:C29,C32,C35:C39,C42:C52,C55:C58,C61:C65)</f>
        <v>0</v>
      </c>
      <c r="D67" s="104"/>
      <c r="E67" s="104">
        <f t="shared" si="35"/>
        <v>7984000</v>
      </c>
      <c r="F67" s="105">
        <f t="shared" ref="F67:O67" si="43">SUM(F9:F14,F17:F23,F26:F29,F32,F35:F39,F42:F52,F55:F58,F61:F65)</f>
        <v>7984000</v>
      </c>
      <c r="G67" s="106">
        <f t="shared" si="43"/>
        <v>5779000</v>
      </c>
      <c r="H67" s="105">
        <f t="shared" si="43"/>
        <v>3297000</v>
      </c>
      <c r="I67" s="106">
        <f t="shared" si="43"/>
        <v>141287</v>
      </c>
      <c r="J67" s="105">
        <f t="shared" si="43"/>
        <v>624000</v>
      </c>
      <c r="K67" s="106">
        <f t="shared" si="43"/>
        <v>1031970</v>
      </c>
      <c r="L67" s="105">
        <f t="shared" si="43"/>
        <v>457000</v>
      </c>
      <c r="M67" s="106">
        <f t="shared" si="43"/>
        <v>92275</v>
      </c>
      <c r="N67" s="105">
        <f t="shared" si="43"/>
        <v>416000</v>
      </c>
      <c r="O67" s="106">
        <f t="shared" si="43"/>
        <v>4512060</v>
      </c>
      <c r="P67" s="105">
        <f t="shared" si="36"/>
        <v>4794000</v>
      </c>
      <c r="Q67" s="106">
        <f t="shared" si="37"/>
        <v>5777592</v>
      </c>
      <c r="R67" s="61">
        <f t="shared" si="38"/>
        <v>-8.9715536105032836</v>
      </c>
      <c r="S67" s="62">
        <f t="shared" si="39"/>
        <v>4789.7968030344082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82.955528638172694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99.975635923170103</v>
      </c>
      <c r="V67" s="105">
        <f>SUM(V9:V14,V17:V23,V26:V29,V32,V35:V39,V42:V52,V55:V58,V61:V65)</f>
        <v>0</v>
      </c>
      <c r="W67" s="106">
        <f>SUM(W9:W14,W17:W23,W26:W29,W32,W35:W39,W42:W52,W55:W58,W61:W65)</f>
        <v>0</v>
      </c>
    </row>
    <row r="68" spans="1:23" ht="12.95" customHeight="1" x14ac:dyDescent="0.2">
      <c r="A68" s="40" t="s">
        <v>42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0</v>
      </c>
      <c r="C69" s="92">
        <v>0</v>
      </c>
      <c r="D69" s="92"/>
      <c r="E69" s="92">
        <f>$B69      +$C69      +$D69</f>
        <v>0</v>
      </c>
      <c r="F69" s="93">
        <v>0</v>
      </c>
      <c r="G69" s="94">
        <v>0</v>
      </c>
      <c r="H69" s="93"/>
      <c r="I69" s="94"/>
      <c r="J69" s="93"/>
      <c r="K69" s="94"/>
      <c r="L69" s="93"/>
      <c r="M69" s="94"/>
      <c r="N69" s="93"/>
      <c r="O69" s="94"/>
      <c r="P69" s="93">
        <f>$H69      +$J69      +$L69      +$N69</f>
        <v>0</v>
      </c>
      <c r="Q69" s="94">
        <f>$I69      +$K69      +$M69      +$O69</f>
        <v>0</v>
      </c>
      <c r="R69" s="48">
        <f>IF(($L69      =0),0,((($N69      -$L69      )/$L69      )*100))</f>
        <v>0</v>
      </c>
      <c r="S69" s="49">
        <f>IF(($M69      =0),0,((($O69      -$M69      )/$M69      )*100))</f>
        <v>0</v>
      </c>
      <c r="T69" s="48">
        <f>IF(($E69      =0),0,(($P69      /$E69      )*100))</f>
        <v>0</v>
      </c>
      <c r="U69" s="50">
        <f>IF(($E69      =0),0,(($Q69      /$E69      )*100))</f>
        <v>0</v>
      </c>
      <c r="V69" s="93">
        <v>0</v>
      </c>
      <c r="W69" s="94">
        <v>0</v>
      </c>
    </row>
    <row r="70" spans="1:23" ht="12.95" customHeight="1" x14ac:dyDescent="0.2">
      <c r="A70" s="56" t="s">
        <v>41</v>
      </c>
      <c r="B70" s="101">
        <f>B69</f>
        <v>0</v>
      </c>
      <c r="C70" s="101">
        <f>C69</f>
        <v>0</v>
      </c>
      <c r="D70" s="101"/>
      <c r="E70" s="101">
        <f>$B70      +$C70      +$D70</f>
        <v>0</v>
      </c>
      <c r="F70" s="102">
        <f t="shared" ref="F70:O70" si="44">F69</f>
        <v>0</v>
      </c>
      <c r="G70" s="103">
        <f t="shared" si="44"/>
        <v>0</v>
      </c>
      <c r="H70" s="102">
        <f t="shared" si="44"/>
        <v>0</v>
      </c>
      <c r="I70" s="103">
        <f t="shared" si="44"/>
        <v>0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0</v>
      </c>
      <c r="Q70" s="103">
        <f>$I70      +$K70      +$M70      +$O70</f>
        <v>0</v>
      </c>
      <c r="R70" s="57">
        <f>IF(($L70      =0),0,((($N70      -$L70      )/$L70      )*100))</f>
        <v>0</v>
      </c>
      <c r="S70" s="58">
        <f>IF(($M70      =0),0,((($O70      -$M70      )/$M70      )*100))</f>
        <v>0</v>
      </c>
      <c r="T70" s="57">
        <f>IF($E70   =0,0,($P70   /$E70   )*100)</f>
        <v>0</v>
      </c>
      <c r="U70" s="59">
        <f>IF($E70   =0,0,($Q70   /$E70 )*100)</f>
        <v>0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0</v>
      </c>
      <c r="C71" s="104">
        <f>C69</f>
        <v>0</v>
      </c>
      <c r="D71" s="104"/>
      <c r="E71" s="104">
        <f>$B71      +$C71      +$D71</f>
        <v>0</v>
      </c>
      <c r="F71" s="105">
        <f t="shared" ref="F71:O71" si="45">F69</f>
        <v>0</v>
      </c>
      <c r="G71" s="106">
        <f t="shared" si="45"/>
        <v>0</v>
      </c>
      <c r="H71" s="105">
        <f t="shared" si="45"/>
        <v>0</v>
      </c>
      <c r="I71" s="106">
        <f t="shared" si="45"/>
        <v>0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0</v>
      </c>
      <c r="Q71" s="106">
        <f>$I71      +$K71      +$M71      +$O71</f>
        <v>0</v>
      </c>
      <c r="R71" s="61">
        <f>IF(($L71      =0),0,((($N71      -$L71      )/$L71      )*100))</f>
        <v>0</v>
      </c>
      <c r="S71" s="62">
        <f>IF(($M71      =0),0,((($O71      -$M71      )/$M71      )*100))</f>
        <v>0</v>
      </c>
      <c r="T71" s="61">
        <f>IF($E71   =0,0,($P71   /$E71   )*100)</f>
        <v>0</v>
      </c>
      <c r="U71" s="65">
        <f>IF($E71   =0,0,($Q71   /$E71   )*100)</f>
        <v>0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7984000</v>
      </c>
      <c r="C72" s="104">
        <f>SUM(C9:C14,C17:C23,C26:C29,C32,C35:C39,C42:C52,C55:C58,C61:C65,C69)</f>
        <v>0</v>
      </c>
      <c r="D72" s="104"/>
      <c r="E72" s="104">
        <f>$B72      +$C72      +$D72</f>
        <v>7984000</v>
      </c>
      <c r="F72" s="105">
        <f t="shared" ref="F72:O72" si="46">SUM(F9:F14,F17:F23,F26:F29,F32,F35:F39,F42:F52,F55:F58,F61:F65,F69)</f>
        <v>7984000</v>
      </c>
      <c r="G72" s="106">
        <f t="shared" si="46"/>
        <v>5779000</v>
      </c>
      <c r="H72" s="105">
        <f t="shared" si="46"/>
        <v>3297000</v>
      </c>
      <c r="I72" s="106">
        <f t="shared" si="46"/>
        <v>141287</v>
      </c>
      <c r="J72" s="105">
        <f t="shared" si="46"/>
        <v>624000</v>
      </c>
      <c r="K72" s="106">
        <f t="shared" si="46"/>
        <v>1031970</v>
      </c>
      <c r="L72" s="105">
        <f t="shared" si="46"/>
        <v>457000</v>
      </c>
      <c r="M72" s="106">
        <f t="shared" si="46"/>
        <v>92275</v>
      </c>
      <c r="N72" s="105">
        <f t="shared" si="46"/>
        <v>416000</v>
      </c>
      <c r="O72" s="106">
        <f t="shared" si="46"/>
        <v>4512060</v>
      </c>
      <c r="P72" s="105">
        <f>$H72      +$J72      +$L72      +$N72</f>
        <v>4794000</v>
      </c>
      <c r="Q72" s="106">
        <f>$I72      +$K72      +$M72      +$O72</f>
        <v>5777592</v>
      </c>
      <c r="R72" s="61">
        <f>IF(($L72      =0),0,((($N72      -$L72      )/$L72      )*100))</f>
        <v>-8.9715536105032836</v>
      </c>
      <c r="S72" s="62">
        <f>IF(($M72      =0),0,((($O72      -$M72      )/$M72      )*100))</f>
        <v>4789.7968030344082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82.955528638172694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99.975635923170103</v>
      </c>
      <c r="V72" s="105">
        <f>SUM(V9:V14,V17:V23,V26:V29,V32,V35:V39,V42:V52,V55:V58,V61:V65,V69)</f>
        <v>0</v>
      </c>
      <c r="W72" s="106">
        <f>SUM(W9:W14,W17:W23,W26:W29,W32,W35:W39,W42:W52,W55:W58,W61:W65,W69)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5" t="s">
        <v>10</v>
      </c>
      <c r="Q74" s="136"/>
      <c r="R74" s="137" t="s">
        <v>11</v>
      </c>
      <c r="S74" s="136"/>
      <c r="T74" s="137" t="s">
        <v>12</v>
      </c>
      <c r="U74" s="136"/>
      <c r="V74" s="135"/>
      <c r="W74" s="136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131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132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133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134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135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136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IF(($L86      =0),0,((($N86      -$L86      )/$L86      )*100))</f>
        <v>0</v>
      </c>
      <c r="S86" s="90">
        <f t="shared" ref="S86:S93" si="52">IF(($M86      =0),0,((($O86      -$M86      )/$M86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137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138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139</v>
      </c>
    </row>
    <row r="116" spans="1:23" x14ac:dyDescent="0.2">
      <c r="A116" s="29" t="s">
        <v>140</v>
      </c>
    </row>
    <row r="117" spans="1:23" x14ac:dyDescent="0.2">
      <c r="A117" s="29" t="s">
        <v>141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142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144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XgLeum/LjgfryrrONlJ9lWMFCO6o5cyuDZ5jAhdz1i0SHF6Yyqfnhdp+wRQmYhMngAi7Dzd2LlG0ITRW9KZRkg==" saltValue="HNt579Yq6hWLga2S+Kakhw==" spinCount="100000" sheet="1" objects="1" scenarios="1"/>
  <mergeCells count="18">
    <mergeCell ref="P74:Q74"/>
    <mergeCell ref="R74:S74"/>
    <mergeCell ref="T74:U74"/>
    <mergeCell ref="V74:W74"/>
    <mergeCell ref="P6:Q6"/>
    <mergeCell ref="R6:S6"/>
    <mergeCell ref="T6:U6"/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</mergeCells>
  <printOptions horizontalCentered="1"/>
  <pageMargins left="0.5" right="0.25" top="0.5" bottom="0.5" header="0.5" footer="0.5"/>
  <pageSetup paperSize="9" scale="38" orientation="landscape" r:id="rId1"/>
  <rowBreaks count="2" manualBreakCount="2">
    <brk id="73" max="16383" man="1"/>
    <brk id="95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23" width="13.7109375" customWidth="1"/>
    <col min="24" max="24" width="2.7109375" customWidth="1"/>
  </cols>
  <sheetData>
    <row r="1" spans="1:23" x14ac:dyDescent="0.2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32"/>
      <c r="W1" s="32"/>
    </row>
    <row r="2" spans="1:23" ht="18" x14ac:dyDescent="0.25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33"/>
      <c r="W2" s="33"/>
    </row>
    <row r="3" spans="1:23" ht="18" customHeight="1" x14ac:dyDescent="0.25">
      <c r="A3" s="131" t="s">
        <v>2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33"/>
      <c r="W3" s="33"/>
    </row>
    <row r="4" spans="1:23" ht="18" customHeight="1" x14ac:dyDescent="0.25">
      <c r="A4" s="131" t="s">
        <v>3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33"/>
      <c r="W4" s="33"/>
    </row>
    <row r="5" spans="1:23" ht="15" customHeight="1" x14ac:dyDescent="0.25">
      <c r="A5" s="132" t="s">
        <v>113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IF(($L9       =0),0,((($N9       -$L9       )/$L9       )*100))</f>
        <v>0</v>
      </c>
      <c r="S9" s="49">
        <f>IF(($M9       =0),0,((($O9       -$M9       )/$M9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1000000</v>
      </c>
      <c r="C10" s="92">
        <v>0</v>
      </c>
      <c r="D10" s="92"/>
      <c r="E10" s="92">
        <f t="shared" ref="E10:E15" si="0">$B10      +$C10      +$D10</f>
        <v>1000000</v>
      </c>
      <c r="F10" s="93">
        <v>1000000</v>
      </c>
      <c r="G10" s="94">
        <v>1000000</v>
      </c>
      <c r="H10" s="93">
        <v>150000</v>
      </c>
      <c r="I10" s="94">
        <v>1000000</v>
      </c>
      <c r="J10" s="93">
        <v>350000</v>
      </c>
      <c r="K10" s="94">
        <v>-500000</v>
      </c>
      <c r="L10" s="93">
        <v>200000</v>
      </c>
      <c r="M10" s="94"/>
      <c r="N10" s="93">
        <v>300000</v>
      </c>
      <c r="O10" s="94">
        <v>500000</v>
      </c>
      <c r="P10" s="93">
        <f t="shared" ref="P10:P15" si="1">$H10      +$J10      +$L10      +$N10</f>
        <v>1000000</v>
      </c>
      <c r="Q10" s="94">
        <f t="shared" ref="Q10:Q15" si="2">$I10      +$K10      +$M10      +$O10</f>
        <v>1000000</v>
      </c>
      <c r="R10" s="48">
        <f t="shared" ref="R10:R15" si="3">IF(($L10      =0),0,((($N10      -$L10      )/$L10      )*100))</f>
        <v>50</v>
      </c>
      <c r="S10" s="49">
        <f t="shared" ref="S10:S15" si="4">IF(($M10      =0),0,((($O10      -$M10      )/$M10      )*100))</f>
        <v>0</v>
      </c>
      <c r="T10" s="48">
        <f t="shared" ref="T10:T14" si="5">IF(($E10      =0),0,(($P10      /$E10      )*100))</f>
        <v>100</v>
      </c>
      <c r="U10" s="50">
        <f t="shared" ref="U10:U14" si="6">IF(($E10      =0),0,(($Q10      /$E10      )*100))</f>
        <v>100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51" t="s">
        <v>41</v>
      </c>
      <c r="B15" s="95">
        <f>SUM(B9:B14)</f>
        <v>1000000</v>
      </c>
      <c r="C15" s="95">
        <f>SUM(C9:C14)</f>
        <v>0</v>
      </c>
      <c r="D15" s="95"/>
      <c r="E15" s="95">
        <f t="shared" si="0"/>
        <v>1000000</v>
      </c>
      <c r="F15" s="96">
        <f t="shared" ref="F15:O15" si="7">SUM(F9:F14)</f>
        <v>1000000</v>
      </c>
      <c r="G15" s="97">
        <f t="shared" si="7"/>
        <v>1000000</v>
      </c>
      <c r="H15" s="96">
        <f t="shared" si="7"/>
        <v>150000</v>
      </c>
      <c r="I15" s="97">
        <f t="shared" si="7"/>
        <v>1000000</v>
      </c>
      <c r="J15" s="96">
        <f t="shared" si="7"/>
        <v>350000</v>
      </c>
      <c r="K15" s="97">
        <f t="shared" si="7"/>
        <v>-500000</v>
      </c>
      <c r="L15" s="96">
        <f t="shared" si="7"/>
        <v>200000</v>
      </c>
      <c r="M15" s="97">
        <f t="shared" si="7"/>
        <v>0</v>
      </c>
      <c r="N15" s="96">
        <f t="shared" si="7"/>
        <v>300000</v>
      </c>
      <c r="O15" s="97">
        <f t="shared" si="7"/>
        <v>500000</v>
      </c>
      <c r="P15" s="96">
        <f t="shared" si="1"/>
        <v>1000000</v>
      </c>
      <c r="Q15" s="97">
        <f t="shared" si="2"/>
        <v>1000000</v>
      </c>
      <c r="R15" s="52">
        <f t="shared" si="3"/>
        <v>50</v>
      </c>
      <c r="S15" s="53">
        <f t="shared" si="4"/>
        <v>0</v>
      </c>
      <c r="T15" s="52">
        <f>IF((SUM($E9:$E13))=0,0,(P15/(SUM($E9:$E13))*100))</f>
        <v>100</v>
      </c>
      <c r="U15" s="54">
        <f>IF((SUM($E9:$E13))=0,0,(Q15/(SUM($E9:$E13))*100))</f>
        <v>100</v>
      </c>
      <c r="V15" s="96">
        <f>SUM(V9:V14)</f>
        <v>0</v>
      </c>
      <c r="W15" s="97">
        <f>SUM(W9:W14)</f>
        <v>0</v>
      </c>
    </row>
    <row r="16" spans="1:23" ht="12.95" customHeight="1" x14ac:dyDescent="0.2">
      <c r="A16" s="40" t="s">
        <v>42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43</v>
      </c>
      <c r="B17" s="92">
        <v>0</v>
      </c>
      <c r="C17" s="92">
        <v>0</v>
      </c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IF(($L17      =0),0,((($N17      -$L17      )/$L17      )*100))</f>
        <v>0</v>
      </c>
      <c r="S17" s="49">
        <f t="shared" ref="S17:S24" si="12">IF(($M17      =0),0,((($O17      -$M17      )/$M17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>
        <v>0</v>
      </c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4205000</v>
      </c>
      <c r="C19" s="92">
        <v>0</v>
      </c>
      <c r="D19" s="92"/>
      <c r="E19" s="92">
        <f t="shared" si="8"/>
        <v>4205000</v>
      </c>
      <c r="F19" s="93">
        <v>4205000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41</v>
      </c>
      <c r="B24" s="95">
        <f>SUM(B17:B23)</f>
        <v>4205000</v>
      </c>
      <c r="C24" s="95">
        <f>SUM(C17:C23)</f>
        <v>0</v>
      </c>
      <c r="D24" s="95"/>
      <c r="E24" s="95">
        <f t="shared" si="8"/>
        <v>4205000</v>
      </c>
      <c r="F24" s="96">
        <f t="shared" ref="F24:O24" si="15">SUM(F17:F23)</f>
        <v>4205000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>
        <f>SUM(W17:W23)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IF(($L26      =0),0,((($N26      -$L26      )/$L26      )*100))</f>
        <v>0</v>
      </c>
      <c r="S26" s="49">
        <f>IF(($M26      =0),0,((($O26      -$M26      )/$M26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IF(($L27      =0),0,((($N27      -$L27      )/$L27      )*100))</f>
        <v>0</v>
      </c>
      <c r="S27" s="49">
        <f>IF(($M27      =0),0,((($O27      -$M27      )/$M27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IF(($L28      =0),0,((($N28      -$L28      )/$L28      )*100))</f>
        <v>0</v>
      </c>
      <c r="S28" s="49">
        <f>IF(($M28      =0),0,((($O28      -$M28      )/$M28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2403000</v>
      </c>
      <c r="C29" s="92">
        <v>0</v>
      </c>
      <c r="D29" s="92"/>
      <c r="E29" s="92">
        <f>$B29      +$C29      +$D29</f>
        <v>2403000</v>
      </c>
      <c r="F29" s="93">
        <v>2403000</v>
      </c>
      <c r="G29" s="94">
        <v>2403000</v>
      </c>
      <c r="H29" s="93"/>
      <c r="I29" s="94"/>
      <c r="J29" s="93">
        <v>199000</v>
      </c>
      <c r="K29" s="94"/>
      <c r="L29" s="93"/>
      <c r="M29" s="94"/>
      <c r="N29" s="93">
        <v>1454000</v>
      </c>
      <c r="O29" s="94">
        <v>2403000</v>
      </c>
      <c r="P29" s="93">
        <f>$H29      +$J29      +$L29      +$N29</f>
        <v>1653000</v>
      </c>
      <c r="Q29" s="94">
        <f>$I29      +$K29      +$M29      +$O29</f>
        <v>2403000</v>
      </c>
      <c r="R29" s="48">
        <f>IF(($L29      =0),0,((($N29      -$L29      )/$L29      )*100))</f>
        <v>0</v>
      </c>
      <c r="S29" s="49">
        <f>IF(($M29      =0),0,((($O29      -$M29      )/$M29      )*100))</f>
        <v>0</v>
      </c>
      <c r="T29" s="48">
        <f>IF(($E29      =0),0,(($P29      /$E29      )*100))</f>
        <v>68.789013732833965</v>
      </c>
      <c r="U29" s="50">
        <f>IF(($E29      =0),0,(($Q29      /$E29      )*100))</f>
        <v>100</v>
      </c>
      <c r="V29" s="93">
        <v>0</v>
      </c>
      <c r="W29" s="94">
        <v>0</v>
      </c>
    </row>
    <row r="30" spans="1:23" ht="12.95" customHeight="1" x14ac:dyDescent="0.2">
      <c r="A30" s="51" t="s">
        <v>41</v>
      </c>
      <c r="B30" s="95">
        <f>SUM(B26:B29)</f>
        <v>2403000</v>
      </c>
      <c r="C30" s="95">
        <f>SUM(C26:C29)</f>
        <v>0</v>
      </c>
      <c r="D30" s="95"/>
      <c r="E30" s="95">
        <f>$B30      +$C30      +$D30</f>
        <v>2403000</v>
      </c>
      <c r="F30" s="96">
        <f t="shared" ref="F30:O30" si="16">SUM(F26:F29)</f>
        <v>2403000</v>
      </c>
      <c r="G30" s="97">
        <f t="shared" si="16"/>
        <v>2403000</v>
      </c>
      <c r="H30" s="96">
        <f t="shared" si="16"/>
        <v>0</v>
      </c>
      <c r="I30" s="97">
        <f t="shared" si="16"/>
        <v>0</v>
      </c>
      <c r="J30" s="96">
        <f t="shared" si="16"/>
        <v>199000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1454000</v>
      </c>
      <c r="O30" s="97">
        <f t="shared" si="16"/>
        <v>2403000</v>
      </c>
      <c r="P30" s="96">
        <f>$H30      +$J30      +$L30      +$N30</f>
        <v>1653000</v>
      </c>
      <c r="Q30" s="97">
        <f>$I30      +$K30      +$M30      +$O30</f>
        <v>2403000</v>
      </c>
      <c r="R30" s="52">
        <f>IF(($L30      =0),0,((($N30      -$L30      )/$L30      )*100))</f>
        <v>0</v>
      </c>
      <c r="S30" s="53">
        <f>IF(($M30      =0),0,((($O30      -$M30      )/$M30      )*100))</f>
        <v>0</v>
      </c>
      <c r="T30" s="52">
        <f>IF($E30   =0,0,($P30   /$E30   )*100)</f>
        <v>68.789013732833965</v>
      </c>
      <c r="U30" s="54">
        <f>IF($E30   =0,0,($Q30   /$E30   )*100)</f>
        <v>100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3234000</v>
      </c>
      <c r="C32" s="92">
        <v>0</v>
      </c>
      <c r="D32" s="92"/>
      <c r="E32" s="92">
        <f>$B32      +$C32      +$D32</f>
        <v>3234000</v>
      </c>
      <c r="F32" s="93">
        <v>3234000</v>
      </c>
      <c r="G32" s="94">
        <v>3234000</v>
      </c>
      <c r="H32" s="93">
        <v>1497000</v>
      </c>
      <c r="I32" s="94">
        <v>809000</v>
      </c>
      <c r="J32" s="93">
        <v>1568000</v>
      </c>
      <c r="K32" s="94">
        <v>808000</v>
      </c>
      <c r="L32" s="93">
        <v>169000</v>
      </c>
      <c r="M32" s="94"/>
      <c r="N32" s="93"/>
      <c r="O32" s="94">
        <v>1617000</v>
      </c>
      <c r="P32" s="93">
        <f>$H32      +$J32      +$L32      +$N32</f>
        <v>3234000</v>
      </c>
      <c r="Q32" s="94">
        <f>$I32      +$K32      +$M32      +$O32</f>
        <v>3234000</v>
      </c>
      <c r="R32" s="48">
        <f>IF(($L32      =0),0,((($N32      -$L32      )/$L32      )*100))</f>
        <v>-100</v>
      </c>
      <c r="S32" s="49">
        <f>IF(($M32      =0),0,((($O32      -$M32      )/$M32      )*100))</f>
        <v>0</v>
      </c>
      <c r="T32" s="48">
        <f>IF(($E32      =0),0,(($P32      /$E32      )*100))</f>
        <v>100</v>
      </c>
      <c r="U32" s="50">
        <f>IF(($E32      =0),0,(($Q32      /$E32      )*100))</f>
        <v>100</v>
      </c>
      <c r="V32" s="93">
        <v>0</v>
      </c>
      <c r="W32" s="94">
        <v>0</v>
      </c>
    </row>
    <row r="33" spans="1:23" ht="12.95" customHeight="1" x14ac:dyDescent="0.2">
      <c r="A33" s="51" t="s">
        <v>41</v>
      </c>
      <c r="B33" s="95">
        <f>B32</f>
        <v>3234000</v>
      </c>
      <c r="C33" s="95">
        <f>C32</f>
        <v>0</v>
      </c>
      <c r="D33" s="95"/>
      <c r="E33" s="95">
        <f>$B33      +$C33      +$D33</f>
        <v>3234000</v>
      </c>
      <c r="F33" s="96">
        <f t="shared" ref="F33:O33" si="17">F32</f>
        <v>3234000</v>
      </c>
      <c r="G33" s="97">
        <f t="shared" si="17"/>
        <v>3234000</v>
      </c>
      <c r="H33" s="96">
        <f t="shared" si="17"/>
        <v>1497000</v>
      </c>
      <c r="I33" s="97">
        <f t="shared" si="17"/>
        <v>809000</v>
      </c>
      <c r="J33" s="96">
        <f t="shared" si="17"/>
        <v>1568000</v>
      </c>
      <c r="K33" s="97">
        <f t="shared" si="17"/>
        <v>808000</v>
      </c>
      <c r="L33" s="96">
        <f t="shared" si="17"/>
        <v>169000</v>
      </c>
      <c r="M33" s="97">
        <f t="shared" si="17"/>
        <v>0</v>
      </c>
      <c r="N33" s="96">
        <f t="shared" si="17"/>
        <v>0</v>
      </c>
      <c r="O33" s="97">
        <f t="shared" si="17"/>
        <v>1617000</v>
      </c>
      <c r="P33" s="96">
        <f>$H33      +$J33      +$L33      +$N33</f>
        <v>3234000</v>
      </c>
      <c r="Q33" s="97">
        <f>$I33      +$K33      +$M33      +$O33</f>
        <v>3234000</v>
      </c>
      <c r="R33" s="52">
        <f>IF(($L33      =0),0,((($N33      -$L33      )/$L33      )*100))</f>
        <v>-100</v>
      </c>
      <c r="S33" s="53">
        <f>IF(($M33      =0),0,((($O33      -$M33      )/$M33      )*100))</f>
        <v>0</v>
      </c>
      <c r="T33" s="52">
        <f>IF($E33   =0,0,($P33   /$E33   )*100)</f>
        <v>100</v>
      </c>
      <c r="U33" s="54">
        <f>IF($E33   =0,0,($Q33   /$E33   )*100)</f>
        <v>100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0</v>
      </c>
      <c r="C35" s="92">
        <v>0</v>
      </c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IF(($L35      =0),0,((($N35      -$L35      )/$L35      )*100))</f>
        <v>0</v>
      </c>
      <c r="S35" s="49">
        <f t="shared" ref="S35:S40" si="22">IF(($M35      =0),0,((($O35      -$M35      )/$M35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0</v>
      </c>
      <c r="C36" s="92">
        <v>0</v>
      </c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41</v>
      </c>
      <c r="B40" s="95">
        <f>SUM(B35:B39)</f>
        <v>0</v>
      </c>
      <c r="C40" s="95">
        <f>SUM(C35:C39)</f>
        <v>0</v>
      </c>
      <c r="D40" s="95"/>
      <c r="E40" s="95">
        <f t="shared" si="18"/>
        <v>0</v>
      </c>
      <c r="F40" s="96">
        <f t="shared" ref="F40:O40" si="25">SUM(F35:F39)</f>
        <v>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IF(($L42      =0),0,((($N42      -$L42      )/$L42      )*100))</f>
        <v>0</v>
      </c>
      <c r="S42" s="49">
        <f t="shared" ref="S42:S53" si="30">IF(($M42      =0),0,((($O42      -$M42      )/$M42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0</v>
      </c>
      <c r="C51" s="92">
        <v>0</v>
      </c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41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IF(($L55      =0),0,((($N55      -$L55      )/$L55      )*100))</f>
        <v>0</v>
      </c>
      <c r="S55" s="49">
        <f>IF(($M55      =0),0,((($O55      -$M55      )/$M55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IF(($L56      =0),0,((($N56      -$L56      )/$L56      )*100))</f>
        <v>0</v>
      </c>
      <c r="S56" s="49">
        <f>IF(($M56      =0),0,((($O56      -$M56      )/$M56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IF(($L57      =0),0,((($N57      -$L57      )/$L57      )*100))</f>
        <v>0</v>
      </c>
      <c r="S57" s="49">
        <f>IF(($M57      =0),0,((($O57      -$M57      )/$M57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IF(($L58      =0),0,((($N58      -$L58      )/$L58      )*100))</f>
        <v>0</v>
      </c>
      <c r="S58" s="49">
        <f>IF(($M58      =0),0,((($O58      -$M58      )/$M58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41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IF(($L59      =0),0,((($N59      -$L59      )/$L59      )*100))</f>
        <v>0</v>
      </c>
      <c r="S59" s="58">
        <f>IF(($M59      =0),0,((($O59      -$M59      )/$M59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IF(($L61      =0),0,((($N61      -$L61      )/$L61      )*100))</f>
        <v>0</v>
      </c>
      <c r="S61" s="49">
        <f t="shared" ref="S61:S67" si="39">IF(($M61      =0),0,((($O61      -$M61      )/$M61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41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10842000</v>
      </c>
      <c r="C67" s="104">
        <f>SUM(C9:C14,C17:C23,C26:C29,C32,C35:C39,C42:C52,C55:C58,C61:C65)</f>
        <v>0</v>
      </c>
      <c r="D67" s="104"/>
      <c r="E67" s="104">
        <f t="shared" si="35"/>
        <v>10842000</v>
      </c>
      <c r="F67" s="105">
        <f t="shared" ref="F67:O67" si="43">SUM(F9:F14,F17:F23,F26:F29,F32,F35:F39,F42:F52,F55:F58,F61:F65)</f>
        <v>10842000</v>
      </c>
      <c r="G67" s="106">
        <f t="shared" si="43"/>
        <v>6637000</v>
      </c>
      <c r="H67" s="105">
        <f t="shared" si="43"/>
        <v>1647000</v>
      </c>
      <c r="I67" s="106">
        <f t="shared" si="43"/>
        <v>1809000</v>
      </c>
      <c r="J67" s="105">
        <f t="shared" si="43"/>
        <v>2117000</v>
      </c>
      <c r="K67" s="106">
        <f t="shared" si="43"/>
        <v>308000</v>
      </c>
      <c r="L67" s="105">
        <f t="shared" si="43"/>
        <v>369000</v>
      </c>
      <c r="M67" s="106">
        <f t="shared" si="43"/>
        <v>0</v>
      </c>
      <c r="N67" s="105">
        <f t="shared" si="43"/>
        <v>1754000</v>
      </c>
      <c r="O67" s="106">
        <f t="shared" si="43"/>
        <v>4520000</v>
      </c>
      <c r="P67" s="105">
        <f t="shared" si="36"/>
        <v>5887000</v>
      </c>
      <c r="Q67" s="106">
        <f t="shared" si="37"/>
        <v>6637000</v>
      </c>
      <c r="R67" s="61">
        <f t="shared" si="38"/>
        <v>375.33875338753387</v>
      </c>
      <c r="S67" s="62">
        <f t="shared" si="39"/>
        <v>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88.699713726081058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100</v>
      </c>
      <c r="V67" s="105">
        <f>SUM(V9:V14,V17:V23,V26:V29,V32,V35:V39,V42:V52,V55:V58,V61:V65)</f>
        <v>0</v>
      </c>
      <c r="W67" s="106">
        <f>SUM(W9:W14,W17:W23,W26:W29,W32,W35:W39,W42:W52,W55:W58,W61:W65)</f>
        <v>0</v>
      </c>
    </row>
    <row r="68" spans="1:23" ht="12.95" customHeight="1" x14ac:dyDescent="0.2">
      <c r="A68" s="40" t="s">
        <v>42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0</v>
      </c>
      <c r="C69" s="92">
        <v>0</v>
      </c>
      <c r="D69" s="92"/>
      <c r="E69" s="92">
        <f>$B69      +$C69      +$D69</f>
        <v>0</v>
      </c>
      <c r="F69" s="93">
        <v>0</v>
      </c>
      <c r="G69" s="94">
        <v>0</v>
      </c>
      <c r="H69" s="93"/>
      <c r="I69" s="94"/>
      <c r="J69" s="93"/>
      <c r="K69" s="94"/>
      <c r="L69" s="93"/>
      <c r="M69" s="94"/>
      <c r="N69" s="93"/>
      <c r="O69" s="94"/>
      <c r="P69" s="93">
        <f>$H69      +$J69      +$L69      +$N69</f>
        <v>0</v>
      </c>
      <c r="Q69" s="94">
        <f>$I69      +$K69      +$M69      +$O69</f>
        <v>0</v>
      </c>
      <c r="R69" s="48">
        <f>IF(($L69      =0),0,((($N69      -$L69      )/$L69      )*100))</f>
        <v>0</v>
      </c>
      <c r="S69" s="49">
        <f>IF(($M69      =0),0,((($O69      -$M69      )/$M69      )*100))</f>
        <v>0</v>
      </c>
      <c r="T69" s="48">
        <f>IF(($E69      =0),0,(($P69      /$E69      )*100))</f>
        <v>0</v>
      </c>
      <c r="U69" s="50">
        <f>IF(($E69      =0),0,(($Q69      /$E69      )*100))</f>
        <v>0</v>
      </c>
      <c r="V69" s="93">
        <v>0</v>
      </c>
      <c r="W69" s="94">
        <v>0</v>
      </c>
    </row>
    <row r="70" spans="1:23" ht="12.95" customHeight="1" x14ac:dyDescent="0.2">
      <c r="A70" s="56" t="s">
        <v>41</v>
      </c>
      <c r="B70" s="101">
        <f>B69</f>
        <v>0</v>
      </c>
      <c r="C70" s="101">
        <f>C69</f>
        <v>0</v>
      </c>
      <c r="D70" s="101"/>
      <c r="E70" s="101">
        <f>$B70      +$C70      +$D70</f>
        <v>0</v>
      </c>
      <c r="F70" s="102">
        <f t="shared" ref="F70:O70" si="44">F69</f>
        <v>0</v>
      </c>
      <c r="G70" s="103">
        <f t="shared" si="44"/>
        <v>0</v>
      </c>
      <c r="H70" s="102">
        <f t="shared" si="44"/>
        <v>0</v>
      </c>
      <c r="I70" s="103">
        <f t="shared" si="44"/>
        <v>0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0</v>
      </c>
      <c r="Q70" s="103">
        <f>$I70      +$K70      +$M70      +$O70</f>
        <v>0</v>
      </c>
      <c r="R70" s="57">
        <f>IF(($L70      =0),0,((($N70      -$L70      )/$L70      )*100))</f>
        <v>0</v>
      </c>
      <c r="S70" s="58">
        <f>IF(($M70      =0),0,((($O70      -$M70      )/$M70      )*100))</f>
        <v>0</v>
      </c>
      <c r="T70" s="57">
        <f>IF($E70   =0,0,($P70   /$E70   )*100)</f>
        <v>0</v>
      </c>
      <c r="U70" s="59">
        <f>IF($E70   =0,0,($Q70   /$E70 )*100)</f>
        <v>0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0</v>
      </c>
      <c r="C71" s="104">
        <f>C69</f>
        <v>0</v>
      </c>
      <c r="D71" s="104"/>
      <c r="E71" s="104">
        <f>$B71      +$C71      +$D71</f>
        <v>0</v>
      </c>
      <c r="F71" s="105">
        <f t="shared" ref="F71:O71" si="45">F69</f>
        <v>0</v>
      </c>
      <c r="G71" s="106">
        <f t="shared" si="45"/>
        <v>0</v>
      </c>
      <c r="H71" s="105">
        <f t="shared" si="45"/>
        <v>0</v>
      </c>
      <c r="I71" s="106">
        <f t="shared" si="45"/>
        <v>0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0</v>
      </c>
      <c r="Q71" s="106">
        <f>$I71      +$K71      +$M71      +$O71</f>
        <v>0</v>
      </c>
      <c r="R71" s="61">
        <f>IF(($L71      =0),0,((($N71      -$L71      )/$L71      )*100))</f>
        <v>0</v>
      </c>
      <c r="S71" s="62">
        <f>IF(($M71      =0),0,((($O71      -$M71      )/$M71      )*100))</f>
        <v>0</v>
      </c>
      <c r="T71" s="61">
        <f>IF($E71   =0,0,($P71   /$E71   )*100)</f>
        <v>0</v>
      </c>
      <c r="U71" s="65">
        <f>IF($E71   =0,0,($Q71   /$E71   )*100)</f>
        <v>0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10842000</v>
      </c>
      <c r="C72" s="104">
        <f>SUM(C9:C14,C17:C23,C26:C29,C32,C35:C39,C42:C52,C55:C58,C61:C65,C69)</f>
        <v>0</v>
      </c>
      <c r="D72" s="104"/>
      <c r="E72" s="104">
        <f>$B72      +$C72      +$D72</f>
        <v>10842000</v>
      </c>
      <c r="F72" s="105">
        <f t="shared" ref="F72:O72" si="46">SUM(F9:F14,F17:F23,F26:F29,F32,F35:F39,F42:F52,F55:F58,F61:F65,F69)</f>
        <v>10842000</v>
      </c>
      <c r="G72" s="106">
        <f t="shared" si="46"/>
        <v>6637000</v>
      </c>
      <c r="H72" s="105">
        <f t="shared" si="46"/>
        <v>1647000</v>
      </c>
      <c r="I72" s="106">
        <f t="shared" si="46"/>
        <v>1809000</v>
      </c>
      <c r="J72" s="105">
        <f t="shared" si="46"/>
        <v>2117000</v>
      </c>
      <c r="K72" s="106">
        <f t="shared" si="46"/>
        <v>308000</v>
      </c>
      <c r="L72" s="105">
        <f t="shared" si="46"/>
        <v>369000</v>
      </c>
      <c r="M72" s="106">
        <f t="shared" si="46"/>
        <v>0</v>
      </c>
      <c r="N72" s="105">
        <f t="shared" si="46"/>
        <v>1754000</v>
      </c>
      <c r="O72" s="106">
        <f t="shared" si="46"/>
        <v>4520000</v>
      </c>
      <c r="P72" s="105">
        <f>$H72      +$J72      +$L72      +$N72</f>
        <v>5887000</v>
      </c>
      <c r="Q72" s="106">
        <f>$I72      +$K72      +$M72      +$O72</f>
        <v>6637000</v>
      </c>
      <c r="R72" s="61">
        <f>IF(($L72      =0),0,((($N72      -$L72      )/$L72      )*100))</f>
        <v>375.33875338753387</v>
      </c>
      <c r="S72" s="62">
        <f>IF(($M72      =0),0,((($O72      -$M72      )/$M72      )*100))</f>
        <v>0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88.699713726081058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100</v>
      </c>
      <c r="V72" s="105">
        <f>SUM(V9:V14,V17:V23,V26:V29,V32,V35:V39,V42:V52,V55:V58,V61:V65,V69)</f>
        <v>0</v>
      </c>
      <c r="W72" s="106">
        <f>SUM(W9:W14,W17:W23,W26:W29,W32,W35:W39,W42:W52,W55:W58,W61:W65,W69)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5" t="s">
        <v>10</v>
      </c>
      <c r="Q74" s="136"/>
      <c r="R74" s="137" t="s">
        <v>11</v>
      </c>
      <c r="S74" s="136"/>
      <c r="T74" s="137" t="s">
        <v>12</v>
      </c>
      <c r="U74" s="136"/>
      <c r="V74" s="135"/>
      <c r="W74" s="136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131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132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133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134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135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136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IF(($L86      =0),0,((($N86      -$L86      )/$L86      )*100))</f>
        <v>0</v>
      </c>
      <c r="S86" s="90">
        <f t="shared" ref="S86:S93" si="52">IF(($M86      =0),0,((($O86      -$M86      )/$M86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137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138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139</v>
      </c>
    </row>
    <row r="116" spans="1:23" x14ac:dyDescent="0.2">
      <c r="A116" s="29" t="s">
        <v>140</v>
      </c>
    </row>
    <row r="117" spans="1:23" x14ac:dyDescent="0.2">
      <c r="A117" s="29" t="s">
        <v>141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142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144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//ZQ0tNyiN62GnNhVPUjD/GEJUOa89OxxYmDqxZEoaoDpvusCgUOJ/B0w3idZLmJ6UBR3WXfrhBxi07E56dgkQ==" saltValue="GDn3Og2HK4hHDNWhxxKLHA==" spinCount="100000" sheet="1" objects="1" scenarios="1"/>
  <mergeCells count="18">
    <mergeCell ref="P74:Q74"/>
    <mergeCell ref="R74:S74"/>
    <mergeCell ref="T74:U74"/>
    <mergeCell ref="V74:W74"/>
    <mergeCell ref="P6:Q6"/>
    <mergeCell ref="R6:S6"/>
    <mergeCell ref="T6:U6"/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</mergeCells>
  <printOptions horizontalCentered="1"/>
  <pageMargins left="0.5" right="0.25" top="0.5" bottom="0.5" header="0.5" footer="0.5"/>
  <pageSetup paperSize="9" scale="38" orientation="landscape" r:id="rId1"/>
  <rowBreaks count="2" manualBreakCount="2">
    <brk id="73" max="16383" man="1"/>
    <brk id="95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23" width="13.7109375" customWidth="1"/>
    <col min="24" max="24" width="2.7109375" customWidth="1"/>
  </cols>
  <sheetData>
    <row r="1" spans="1:23" x14ac:dyDescent="0.2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32"/>
      <c r="W1" s="32"/>
    </row>
    <row r="2" spans="1:23" ht="18" x14ac:dyDescent="0.25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33"/>
      <c r="W2" s="33"/>
    </row>
    <row r="3" spans="1:23" ht="18" customHeight="1" x14ac:dyDescent="0.25">
      <c r="A3" s="131" t="s">
        <v>2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33"/>
      <c r="W3" s="33"/>
    </row>
    <row r="4" spans="1:23" ht="18" customHeight="1" x14ac:dyDescent="0.25">
      <c r="A4" s="131" t="s">
        <v>3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33"/>
      <c r="W4" s="33"/>
    </row>
    <row r="5" spans="1:23" ht="15" customHeight="1" x14ac:dyDescent="0.25">
      <c r="A5" s="132" t="s">
        <v>114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IF(($L9       =0),0,((($N9       -$L9       )/$L9       )*100))</f>
        <v>0</v>
      </c>
      <c r="S9" s="49">
        <f>IF(($M9       =0),0,((($O9       -$M9       )/$M9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2000000</v>
      </c>
      <c r="C10" s="92">
        <v>0</v>
      </c>
      <c r="D10" s="92"/>
      <c r="E10" s="92">
        <f t="shared" ref="E10:E15" si="0">$B10      +$C10      +$D10</f>
        <v>2000000</v>
      </c>
      <c r="F10" s="93">
        <v>2000000</v>
      </c>
      <c r="G10" s="94">
        <v>2000000</v>
      </c>
      <c r="H10" s="93"/>
      <c r="I10" s="94"/>
      <c r="J10" s="93">
        <v>813000</v>
      </c>
      <c r="K10" s="94"/>
      <c r="L10" s="93">
        <v>542000</v>
      </c>
      <c r="M10" s="94">
        <v>67402</v>
      </c>
      <c r="N10" s="93">
        <v>645000</v>
      </c>
      <c r="O10" s="94">
        <v>42275</v>
      </c>
      <c r="P10" s="93">
        <f t="shared" ref="P10:P15" si="1">$H10      +$J10      +$L10      +$N10</f>
        <v>2000000</v>
      </c>
      <c r="Q10" s="94">
        <f t="shared" ref="Q10:Q15" si="2">$I10      +$K10      +$M10      +$O10</f>
        <v>109677</v>
      </c>
      <c r="R10" s="48">
        <f t="shared" ref="R10:R15" si="3">IF(($L10      =0),0,((($N10      -$L10      )/$L10      )*100))</f>
        <v>19.00369003690037</v>
      </c>
      <c r="S10" s="49">
        <f t="shared" ref="S10:S15" si="4">IF(($M10      =0),0,((($O10      -$M10      )/$M10      )*100))</f>
        <v>-37.279309219311003</v>
      </c>
      <c r="T10" s="48">
        <f t="shared" ref="T10:T14" si="5">IF(($E10      =0),0,(($P10      /$E10      )*100))</f>
        <v>100</v>
      </c>
      <c r="U10" s="50">
        <f t="shared" ref="U10:U14" si="6">IF(($E10      =0),0,(($Q10      /$E10      )*100))</f>
        <v>5.4838499999999994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51" t="s">
        <v>41</v>
      </c>
      <c r="B15" s="95">
        <f>SUM(B9:B14)</f>
        <v>2000000</v>
      </c>
      <c r="C15" s="95">
        <f>SUM(C9:C14)</f>
        <v>0</v>
      </c>
      <c r="D15" s="95"/>
      <c r="E15" s="95">
        <f t="shared" si="0"/>
        <v>2000000</v>
      </c>
      <c r="F15" s="96">
        <f t="shared" ref="F15:O15" si="7">SUM(F9:F14)</f>
        <v>2000000</v>
      </c>
      <c r="G15" s="97">
        <f t="shared" si="7"/>
        <v>2000000</v>
      </c>
      <c r="H15" s="96">
        <f t="shared" si="7"/>
        <v>0</v>
      </c>
      <c r="I15" s="97">
        <f t="shared" si="7"/>
        <v>0</v>
      </c>
      <c r="J15" s="96">
        <f t="shared" si="7"/>
        <v>813000</v>
      </c>
      <c r="K15" s="97">
        <f t="shared" si="7"/>
        <v>0</v>
      </c>
      <c r="L15" s="96">
        <f t="shared" si="7"/>
        <v>542000</v>
      </c>
      <c r="M15" s="97">
        <f t="shared" si="7"/>
        <v>67402</v>
      </c>
      <c r="N15" s="96">
        <f t="shared" si="7"/>
        <v>645000</v>
      </c>
      <c r="O15" s="97">
        <f t="shared" si="7"/>
        <v>42275</v>
      </c>
      <c r="P15" s="96">
        <f t="shared" si="1"/>
        <v>2000000</v>
      </c>
      <c r="Q15" s="97">
        <f t="shared" si="2"/>
        <v>109677</v>
      </c>
      <c r="R15" s="52">
        <f t="shared" si="3"/>
        <v>19.00369003690037</v>
      </c>
      <c r="S15" s="53">
        <f t="shared" si="4"/>
        <v>-37.279309219311003</v>
      </c>
      <c r="T15" s="52">
        <f>IF((SUM($E9:$E13))=0,0,(P15/(SUM($E9:$E13))*100))</f>
        <v>100</v>
      </c>
      <c r="U15" s="54">
        <f>IF((SUM($E9:$E13))=0,0,(Q15/(SUM($E9:$E13))*100))</f>
        <v>5.4838499999999994</v>
      </c>
      <c r="V15" s="96">
        <f>SUM(V9:V14)</f>
        <v>0</v>
      </c>
      <c r="W15" s="97">
        <f>SUM(W9:W14)</f>
        <v>0</v>
      </c>
    </row>
    <row r="16" spans="1:23" ht="12.95" customHeight="1" x14ac:dyDescent="0.2">
      <c r="A16" s="40" t="s">
        <v>42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43</v>
      </c>
      <c r="B17" s="92">
        <v>0</v>
      </c>
      <c r="C17" s="92">
        <v>0</v>
      </c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IF(($L17      =0),0,((($N17      -$L17      )/$L17      )*100))</f>
        <v>0</v>
      </c>
      <c r="S17" s="49">
        <f t="shared" ref="S17:S24" si="12">IF(($M17      =0),0,((($O17      -$M17      )/$M17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>
        <v>0</v>
      </c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41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>
        <f>SUM(W17:W23)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IF(($L26      =0),0,((($N26      -$L26      )/$L26      )*100))</f>
        <v>0</v>
      </c>
      <c r="S26" s="49">
        <f>IF(($M26      =0),0,((($O26      -$M26      )/$M26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IF(($L27      =0),0,((($N27      -$L27      )/$L27      )*100))</f>
        <v>0</v>
      </c>
      <c r="S27" s="49">
        <f>IF(($M27      =0),0,((($O27      -$M27      )/$M27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IF(($L28      =0),0,((($N28      -$L28      )/$L28      )*100))</f>
        <v>0</v>
      </c>
      <c r="S28" s="49">
        <f>IF(($M28      =0),0,((($O28      -$M28      )/$M28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IF(($L29      =0),0,((($N29      -$L29      )/$L29      )*100))</f>
        <v>0</v>
      </c>
      <c r="S29" s="49">
        <f>IF(($M29      =0),0,((($O29      -$M29      )/$M29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41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IF(($L30      =0),0,((($N30      -$L30      )/$L30      )*100))</f>
        <v>0</v>
      </c>
      <c r="S30" s="53">
        <f>IF(($M30      =0),0,((($O30      -$M30      )/$M30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1391000</v>
      </c>
      <c r="C32" s="92">
        <v>0</v>
      </c>
      <c r="D32" s="92"/>
      <c r="E32" s="92">
        <f>$B32      +$C32      +$D32</f>
        <v>1391000</v>
      </c>
      <c r="F32" s="93">
        <v>1391000</v>
      </c>
      <c r="G32" s="94">
        <v>1391000</v>
      </c>
      <c r="H32" s="93">
        <v>414000</v>
      </c>
      <c r="I32" s="94"/>
      <c r="J32" s="93">
        <v>543000</v>
      </c>
      <c r="K32" s="94"/>
      <c r="L32" s="93"/>
      <c r="M32" s="94"/>
      <c r="N32" s="93">
        <v>434000</v>
      </c>
      <c r="O32" s="94"/>
      <c r="P32" s="93">
        <f>$H32      +$J32      +$L32      +$N32</f>
        <v>1391000</v>
      </c>
      <c r="Q32" s="94">
        <f>$I32      +$K32      +$M32      +$O32</f>
        <v>0</v>
      </c>
      <c r="R32" s="48">
        <f>IF(($L32      =0),0,((($N32      -$L32      )/$L32      )*100))</f>
        <v>0</v>
      </c>
      <c r="S32" s="49">
        <f>IF(($M32      =0),0,((($O32      -$M32      )/$M32      )*100))</f>
        <v>0</v>
      </c>
      <c r="T32" s="48">
        <f>IF(($E32      =0),0,(($P32      /$E32      )*100))</f>
        <v>100</v>
      </c>
      <c r="U32" s="50">
        <f>IF(($E32      =0),0,(($Q32      /$E32      )*100))</f>
        <v>0</v>
      </c>
      <c r="V32" s="93">
        <v>0</v>
      </c>
      <c r="W32" s="94">
        <v>0</v>
      </c>
    </row>
    <row r="33" spans="1:23" ht="12.95" customHeight="1" x14ac:dyDescent="0.2">
      <c r="A33" s="51" t="s">
        <v>41</v>
      </c>
      <c r="B33" s="95">
        <f>B32</f>
        <v>1391000</v>
      </c>
      <c r="C33" s="95">
        <f>C32</f>
        <v>0</v>
      </c>
      <c r="D33" s="95"/>
      <c r="E33" s="95">
        <f>$B33      +$C33      +$D33</f>
        <v>1391000</v>
      </c>
      <c r="F33" s="96">
        <f t="shared" ref="F33:O33" si="17">F32</f>
        <v>1391000</v>
      </c>
      <c r="G33" s="97">
        <f t="shared" si="17"/>
        <v>1391000</v>
      </c>
      <c r="H33" s="96">
        <f t="shared" si="17"/>
        <v>414000</v>
      </c>
      <c r="I33" s="97">
        <f t="shared" si="17"/>
        <v>0</v>
      </c>
      <c r="J33" s="96">
        <f t="shared" si="17"/>
        <v>543000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434000</v>
      </c>
      <c r="O33" s="97">
        <f t="shared" si="17"/>
        <v>0</v>
      </c>
      <c r="P33" s="96">
        <f>$H33      +$J33      +$L33      +$N33</f>
        <v>1391000</v>
      </c>
      <c r="Q33" s="97">
        <f>$I33      +$K33      +$M33      +$O33</f>
        <v>0</v>
      </c>
      <c r="R33" s="52">
        <f>IF(($L33      =0),0,((($N33      -$L33      )/$L33      )*100))</f>
        <v>0</v>
      </c>
      <c r="S33" s="53">
        <f>IF(($M33      =0),0,((($O33      -$M33      )/$M33      )*100))</f>
        <v>0</v>
      </c>
      <c r="T33" s="52">
        <f>IF($E33   =0,0,($P33   /$E33   )*100)</f>
        <v>100</v>
      </c>
      <c r="U33" s="54">
        <f>IF($E33   =0,0,($Q33   /$E33   )*100)</f>
        <v>0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8468000</v>
      </c>
      <c r="C35" s="92">
        <v>16000000</v>
      </c>
      <c r="D35" s="92"/>
      <c r="E35" s="92">
        <f t="shared" ref="E35:E40" si="18">$B35      +$C35      +$D35</f>
        <v>24468000</v>
      </c>
      <c r="F35" s="93">
        <v>24468000</v>
      </c>
      <c r="G35" s="94">
        <v>24468000</v>
      </c>
      <c r="H35" s="93"/>
      <c r="I35" s="94"/>
      <c r="J35" s="93">
        <v>6002000</v>
      </c>
      <c r="K35" s="94">
        <v>6305907</v>
      </c>
      <c r="L35" s="93"/>
      <c r="M35" s="94">
        <v>4419012</v>
      </c>
      <c r="N35" s="93">
        <v>18466000</v>
      </c>
      <c r="O35" s="94">
        <v>5550971</v>
      </c>
      <c r="P35" s="93">
        <f t="shared" ref="P35:P40" si="19">$H35      +$J35      +$L35      +$N35</f>
        <v>24468000</v>
      </c>
      <c r="Q35" s="94">
        <f t="shared" ref="Q35:Q40" si="20">$I35      +$K35      +$M35      +$O35</f>
        <v>16275890</v>
      </c>
      <c r="R35" s="48">
        <f t="shared" ref="R35:R40" si="21">IF(($L35      =0),0,((($N35      -$L35      )/$L35      )*100))</f>
        <v>0</v>
      </c>
      <c r="S35" s="49">
        <f t="shared" ref="S35:S40" si="22">IF(($M35      =0),0,((($O35      -$M35      )/$M35      )*100))</f>
        <v>25.615657979656991</v>
      </c>
      <c r="T35" s="48">
        <f t="shared" ref="T35:T39" si="23">IF(($E35      =0),0,(($P35      /$E35      )*100))</f>
        <v>100</v>
      </c>
      <c r="U35" s="50">
        <f t="shared" ref="U35:U39" si="24">IF(($E35      =0),0,(($Q35      /$E35      )*100))</f>
        <v>66.519086153343139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14285000</v>
      </c>
      <c r="C36" s="92">
        <v>0</v>
      </c>
      <c r="D36" s="92"/>
      <c r="E36" s="92">
        <f t="shared" si="18"/>
        <v>14285000</v>
      </c>
      <c r="F36" s="93">
        <v>14285000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3500000</v>
      </c>
      <c r="C38" s="92">
        <v>0</v>
      </c>
      <c r="D38" s="92"/>
      <c r="E38" s="92">
        <f t="shared" si="18"/>
        <v>3500000</v>
      </c>
      <c r="F38" s="93">
        <v>3500000</v>
      </c>
      <c r="G38" s="94">
        <v>3500000</v>
      </c>
      <c r="H38" s="93"/>
      <c r="I38" s="94"/>
      <c r="J38" s="93"/>
      <c r="K38" s="94"/>
      <c r="L38" s="93">
        <v>3500000</v>
      </c>
      <c r="M38" s="94"/>
      <c r="N38" s="93">
        <v>2698000</v>
      </c>
      <c r="O38" s="94"/>
      <c r="P38" s="93">
        <f t="shared" si="19"/>
        <v>6198000</v>
      </c>
      <c r="Q38" s="94">
        <f t="shared" si="20"/>
        <v>0</v>
      </c>
      <c r="R38" s="48">
        <f t="shared" si="21"/>
        <v>-22.914285714285715</v>
      </c>
      <c r="S38" s="49">
        <f t="shared" si="22"/>
        <v>0</v>
      </c>
      <c r="T38" s="48">
        <f t="shared" si="23"/>
        <v>177.08571428571429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41</v>
      </c>
      <c r="B40" s="95">
        <f>SUM(B35:B39)</f>
        <v>26253000</v>
      </c>
      <c r="C40" s="95">
        <f>SUM(C35:C39)</f>
        <v>16000000</v>
      </c>
      <c r="D40" s="95"/>
      <c r="E40" s="95">
        <f t="shared" si="18"/>
        <v>42253000</v>
      </c>
      <c r="F40" s="96">
        <f t="shared" ref="F40:O40" si="25">SUM(F35:F39)</f>
        <v>42253000</v>
      </c>
      <c r="G40" s="97">
        <f t="shared" si="25"/>
        <v>27968000</v>
      </c>
      <c r="H40" s="96">
        <f t="shared" si="25"/>
        <v>0</v>
      </c>
      <c r="I40" s="97">
        <f t="shared" si="25"/>
        <v>0</v>
      </c>
      <c r="J40" s="96">
        <f t="shared" si="25"/>
        <v>6002000</v>
      </c>
      <c r="K40" s="97">
        <f t="shared" si="25"/>
        <v>6305907</v>
      </c>
      <c r="L40" s="96">
        <f t="shared" si="25"/>
        <v>3500000</v>
      </c>
      <c r="M40" s="97">
        <f t="shared" si="25"/>
        <v>4419012</v>
      </c>
      <c r="N40" s="96">
        <f t="shared" si="25"/>
        <v>21164000</v>
      </c>
      <c r="O40" s="97">
        <f t="shared" si="25"/>
        <v>5550971</v>
      </c>
      <c r="P40" s="96">
        <f t="shared" si="19"/>
        <v>30666000</v>
      </c>
      <c r="Q40" s="97">
        <f t="shared" si="20"/>
        <v>16275890</v>
      </c>
      <c r="R40" s="52">
        <f t="shared" si="21"/>
        <v>504.68571428571431</v>
      </c>
      <c r="S40" s="53">
        <f t="shared" si="22"/>
        <v>25.615657979656991</v>
      </c>
      <c r="T40" s="52">
        <f>IF((+$E35+$E38) =0,0,(P40   /(+$E35+$E38) )*100)</f>
        <v>109.6467391304348</v>
      </c>
      <c r="U40" s="54">
        <f>IF((+$E35+$E38) =0,0,(Q40   /(+$E35+$E38) )*100)</f>
        <v>58.194686784897023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IF(($L42      =0),0,((($N42      -$L42      )/$L42      )*100))</f>
        <v>0</v>
      </c>
      <c r="S42" s="49">
        <f t="shared" ref="S42:S53" si="30">IF(($M42      =0),0,((($O42      -$M42      )/$M42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145000000</v>
      </c>
      <c r="C43" s="92">
        <v>103000000</v>
      </c>
      <c r="D43" s="92"/>
      <c r="E43" s="92">
        <f t="shared" si="26"/>
        <v>248000000</v>
      </c>
      <c r="F43" s="93">
        <v>248000000</v>
      </c>
      <c r="G43" s="94">
        <v>248000000</v>
      </c>
      <c r="H43" s="93">
        <v>60000000</v>
      </c>
      <c r="I43" s="94"/>
      <c r="J43" s="93">
        <v>45000000</v>
      </c>
      <c r="K43" s="94">
        <v>100168718</v>
      </c>
      <c r="L43" s="93"/>
      <c r="M43" s="94">
        <v>34639042</v>
      </c>
      <c r="N43" s="93">
        <v>143000000</v>
      </c>
      <c r="O43" s="94">
        <v>99510373</v>
      </c>
      <c r="P43" s="93">
        <f t="shared" si="27"/>
        <v>248000000</v>
      </c>
      <c r="Q43" s="94">
        <f t="shared" si="28"/>
        <v>234318133</v>
      </c>
      <c r="R43" s="48">
        <f t="shared" si="29"/>
        <v>0</v>
      </c>
      <c r="S43" s="49">
        <f t="shared" si="30"/>
        <v>187.27807483821292</v>
      </c>
      <c r="T43" s="48">
        <f t="shared" si="31"/>
        <v>100</v>
      </c>
      <c r="U43" s="50">
        <f t="shared" si="32"/>
        <v>94.483118145161299</v>
      </c>
      <c r="V43" s="93">
        <v>10608000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64000000</v>
      </c>
      <c r="C51" s="92">
        <v>0</v>
      </c>
      <c r="D51" s="92"/>
      <c r="E51" s="92">
        <f t="shared" si="26"/>
        <v>64000000</v>
      </c>
      <c r="F51" s="93">
        <v>64000000</v>
      </c>
      <c r="G51" s="94">
        <v>64000000</v>
      </c>
      <c r="H51" s="93">
        <v>8370000</v>
      </c>
      <c r="I51" s="94"/>
      <c r="J51" s="93">
        <v>18350000</v>
      </c>
      <c r="K51" s="94">
        <v>11634850</v>
      </c>
      <c r="L51" s="93">
        <v>11050000</v>
      </c>
      <c r="M51" s="94">
        <v>7274253</v>
      </c>
      <c r="N51" s="93">
        <v>26230000</v>
      </c>
      <c r="O51" s="94">
        <v>19511040</v>
      </c>
      <c r="P51" s="93">
        <f t="shared" si="27"/>
        <v>64000000</v>
      </c>
      <c r="Q51" s="94">
        <f t="shared" si="28"/>
        <v>38420143</v>
      </c>
      <c r="R51" s="48">
        <f t="shared" si="29"/>
        <v>137.37556561085972</v>
      </c>
      <c r="S51" s="49">
        <f t="shared" si="30"/>
        <v>168.22053068541882</v>
      </c>
      <c r="T51" s="48">
        <f t="shared" si="31"/>
        <v>100</v>
      </c>
      <c r="U51" s="50">
        <f t="shared" si="32"/>
        <v>60.031473437500004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41</v>
      </c>
      <c r="B53" s="95">
        <f>SUM(B42:B52)</f>
        <v>209000000</v>
      </c>
      <c r="C53" s="95">
        <f>SUM(C42:C52)</f>
        <v>103000000</v>
      </c>
      <c r="D53" s="95"/>
      <c r="E53" s="95">
        <f t="shared" si="26"/>
        <v>312000000</v>
      </c>
      <c r="F53" s="96">
        <f t="shared" ref="F53:O53" si="33">SUM(F42:F52)</f>
        <v>312000000</v>
      </c>
      <c r="G53" s="97">
        <f t="shared" si="33"/>
        <v>312000000</v>
      </c>
      <c r="H53" s="96">
        <f t="shared" si="33"/>
        <v>68370000</v>
      </c>
      <c r="I53" s="97">
        <f t="shared" si="33"/>
        <v>0</v>
      </c>
      <c r="J53" s="96">
        <f t="shared" si="33"/>
        <v>63350000</v>
      </c>
      <c r="K53" s="97">
        <f t="shared" si="33"/>
        <v>111803568</v>
      </c>
      <c r="L53" s="96">
        <f t="shared" si="33"/>
        <v>11050000</v>
      </c>
      <c r="M53" s="97">
        <f t="shared" si="33"/>
        <v>41913295</v>
      </c>
      <c r="N53" s="96">
        <f t="shared" si="33"/>
        <v>169230000</v>
      </c>
      <c r="O53" s="97">
        <f t="shared" si="33"/>
        <v>119021413</v>
      </c>
      <c r="P53" s="96">
        <f t="shared" si="27"/>
        <v>312000000</v>
      </c>
      <c r="Q53" s="97">
        <f t="shared" si="28"/>
        <v>272738276</v>
      </c>
      <c r="R53" s="52">
        <f t="shared" si="29"/>
        <v>1431.4932126696833</v>
      </c>
      <c r="S53" s="53">
        <f t="shared" si="30"/>
        <v>183.97054681575381</v>
      </c>
      <c r="T53" s="52">
        <f>IF((+$E43+$E45+$E47+$E48+$E51) =0,0,(P53   /(+$E43+$E45+$E47+$E48+$E51) )*100)</f>
        <v>100</v>
      </c>
      <c r="U53" s="54">
        <f>IF((+$E43+$E45+$E47+$E48+$E51) =0,0,(Q53   /(+$E43+$E45+$E47+$E48+$E51) )*100)</f>
        <v>87.416114102564109</v>
      </c>
      <c r="V53" s="96">
        <f>SUM(V42:V52)</f>
        <v>10608000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IF(($L55      =0),0,((($N55      -$L55      )/$L55      )*100))</f>
        <v>0</v>
      </c>
      <c r="S55" s="49">
        <f>IF(($M55      =0),0,((($O55      -$M55      )/$M55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IF(($L56      =0),0,((($N56      -$L56      )/$L56      )*100))</f>
        <v>0</v>
      </c>
      <c r="S56" s="49">
        <f>IF(($M56      =0),0,((($O56      -$M56      )/$M56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IF(($L57      =0),0,((($N57      -$L57      )/$L57      )*100))</f>
        <v>0</v>
      </c>
      <c r="S57" s="49">
        <f>IF(($M57      =0),0,((($O57      -$M57      )/$M57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IF(($L58      =0),0,((($N58      -$L58      )/$L58      )*100))</f>
        <v>0</v>
      </c>
      <c r="S58" s="49">
        <f>IF(($M58      =0),0,((($O58      -$M58      )/$M58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41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IF(($L59      =0),0,((($N59      -$L59      )/$L59      )*100))</f>
        <v>0</v>
      </c>
      <c r="S59" s="58">
        <f>IF(($M59      =0),0,((($O59      -$M59      )/$M59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IF(($L61      =0),0,((($N61      -$L61      )/$L61      )*100))</f>
        <v>0</v>
      </c>
      <c r="S61" s="49">
        <f t="shared" ref="S61:S67" si="39">IF(($M61      =0),0,((($O61      -$M61      )/$M61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41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238644000</v>
      </c>
      <c r="C67" s="104">
        <f>SUM(C9:C14,C17:C23,C26:C29,C32,C35:C39,C42:C52,C55:C58,C61:C65)</f>
        <v>119000000</v>
      </c>
      <c r="D67" s="104"/>
      <c r="E67" s="104">
        <f t="shared" si="35"/>
        <v>357644000</v>
      </c>
      <c r="F67" s="105">
        <f t="shared" ref="F67:O67" si="43">SUM(F9:F14,F17:F23,F26:F29,F32,F35:F39,F42:F52,F55:F58,F61:F65)</f>
        <v>357644000</v>
      </c>
      <c r="G67" s="106">
        <f t="shared" si="43"/>
        <v>343359000</v>
      </c>
      <c r="H67" s="105">
        <f t="shared" si="43"/>
        <v>68784000</v>
      </c>
      <c r="I67" s="106">
        <f t="shared" si="43"/>
        <v>0</v>
      </c>
      <c r="J67" s="105">
        <f t="shared" si="43"/>
        <v>70708000</v>
      </c>
      <c r="K67" s="106">
        <f t="shared" si="43"/>
        <v>118109475</v>
      </c>
      <c r="L67" s="105">
        <f t="shared" si="43"/>
        <v>15092000</v>
      </c>
      <c r="M67" s="106">
        <f t="shared" si="43"/>
        <v>46399709</v>
      </c>
      <c r="N67" s="105">
        <f t="shared" si="43"/>
        <v>191473000</v>
      </c>
      <c r="O67" s="106">
        <f t="shared" si="43"/>
        <v>124614659</v>
      </c>
      <c r="P67" s="105">
        <f t="shared" si="36"/>
        <v>346057000</v>
      </c>
      <c r="Q67" s="106">
        <f t="shared" si="37"/>
        <v>289123843</v>
      </c>
      <c r="R67" s="61">
        <f t="shared" si="38"/>
        <v>1168.7052743175193</v>
      </c>
      <c r="S67" s="62">
        <f t="shared" si="39"/>
        <v>168.56775976763129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100.7857665009509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84.204533156259188</v>
      </c>
      <c r="V67" s="105">
        <f>SUM(V9:V14,V17:V23,V26:V29,V32,V35:V39,V42:V52,V55:V58,V61:V65)</f>
        <v>10608000</v>
      </c>
      <c r="W67" s="106">
        <f>SUM(W9:W14,W17:W23,W26:W29,W32,W35:W39,W42:W52,W55:W58,W61:W65)</f>
        <v>0</v>
      </c>
    </row>
    <row r="68" spans="1:23" ht="12.95" customHeight="1" x14ac:dyDescent="0.2">
      <c r="A68" s="40" t="s">
        <v>42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92108000</v>
      </c>
      <c r="C69" s="92">
        <v>0</v>
      </c>
      <c r="D69" s="92"/>
      <c r="E69" s="92">
        <f>$B69      +$C69      +$D69</f>
        <v>92108000</v>
      </c>
      <c r="F69" s="93">
        <v>92108000</v>
      </c>
      <c r="G69" s="94">
        <v>92108000</v>
      </c>
      <c r="H69" s="93">
        <v>21373000</v>
      </c>
      <c r="I69" s="94"/>
      <c r="J69" s="93">
        <v>30974000</v>
      </c>
      <c r="K69" s="94">
        <v>22236626</v>
      </c>
      <c r="L69" s="93">
        <v>15524000</v>
      </c>
      <c r="M69" s="94">
        <v>6234592</v>
      </c>
      <c r="N69" s="93">
        <v>24237000</v>
      </c>
      <c r="O69" s="94">
        <v>23241265</v>
      </c>
      <c r="P69" s="93">
        <f>$H69      +$J69      +$L69      +$N69</f>
        <v>92108000</v>
      </c>
      <c r="Q69" s="94">
        <f>$I69      +$K69      +$M69      +$O69</f>
        <v>51712483</v>
      </c>
      <c r="R69" s="48">
        <f>IF(($L69      =0),0,((($N69      -$L69      )/$L69      )*100))</f>
        <v>56.125998454006698</v>
      </c>
      <c r="S69" s="49">
        <f>IF(($M69      =0),0,((($O69      -$M69      )/$M69      )*100))</f>
        <v>272.77924521765016</v>
      </c>
      <c r="T69" s="48">
        <f>IF(($E69      =0),0,(($P69      /$E69      )*100))</f>
        <v>100</v>
      </c>
      <c r="U69" s="50">
        <f>IF(($E69      =0),0,(($Q69      /$E69      )*100))</f>
        <v>56.143313284405259</v>
      </c>
      <c r="V69" s="93">
        <v>0</v>
      </c>
      <c r="W69" s="94">
        <v>0</v>
      </c>
    </row>
    <row r="70" spans="1:23" ht="12.95" customHeight="1" x14ac:dyDescent="0.2">
      <c r="A70" s="56" t="s">
        <v>41</v>
      </c>
      <c r="B70" s="101">
        <f>B69</f>
        <v>92108000</v>
      </c>
      <c r="C70" s="101">
        <f>C69</f>
        <v>0</v>
      </c>
      <c r="D70" s="101"/>
      <c r="E70" s="101">
        <f>$B70      +$C70      +$D70</f>
        <v>92108000</v>
      </c>
      <c r="F70" s="102">
        <f t="shared" ref="F70:O70" si="44">F69</f>
        <v>92108000</v>
      </c>
      <c r="G70" s="103">
        <f t="shared" si="44"/>
        <v>92108000</v>
      </c>
      <c r="H70" s="102">
        <f t="shared" si="44"/>
        <v>21373000</v>
      </c>
      <c r="I70" s="103">
        <f t="shared" si="44"/>
        <v>0</v>
      </c>
      <c r="J70" s="102">
        <f t="shared" si="44"/>
        <v>30974000</v>
      </c>
      <c r="K70" s="103">
        <f t="shared" si="44"/>
        <v>22236626</v>
      </c>
      <c r="L70" s="102">
        <f t="shared" si="44"/>
        <v>15524000</v>
      </c>
      <c r="M70" s="103">
        <f t="shared" si="44"/>
        <v>6234592</v>
      </c>
      <c r="N70" s="102">
        <f t="shared" si="44"/>
        <v>24237000</v>
      </c>
      <c r="O70" s="103">
        <f t="shared" si="44"/>
        <v>23241265</v>
      </c>
      <c r="P70" s="102">
        <f>$H70      +$J70      +$L70      +$N70</f>
        <v>92108000</v>
      </c>
      <c r="Q70" s="103">
        <f>$I70      +$K70      +$M70      +$O70</f>
        <v>51712483</v>
      </c>
      <c r="R70" s="57">
        <f>IF(($L70      =0),0,((($N70      -$L70      )/$L70      )*100))</f>
        <v>56.125998454006698</v>
      </c>
      <c r="S70" s="58">
        <f>IF(($M70      =0),0,((($O70      -$M70      )/$M70      )*100))</f>
        <v>272.77924521765016</v>
      </c>
      <c r="T70" s="57">
        <f>IF($E70   =0,0,($P70   /$E70   )*100)</f>
        <v>100</v>
      </c>
      <c r="U70" s="59">
        <f>IF($E70   =0,0,($Q70   /$E70 )*100)</f>
        <v>56.143313284405259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92108000</v>
      </c>
      <c r="C71" s="104">
        <f>C69</f>
        <v>0</v>
      </c>
      <c r="D71" s="104"/>
      <c r="E71" s="104">
        <f>$B71      +$C71      +$D71</f>
        <v>92108000</v>
      </c>
      <c r="F71" s="105">
        <f t="shared" ref="F71:O71" si="45">F69</f>
        <v>92108000</v>
      </c>
      <c r="G71" s="106">
        <f t="shared" si="45"/>
        <v>92108000</v>
      </c>
      <c r="H71" s="105">
        <f t="shared" si="45"/>
        <v>21373000</v>
      </c>
      <c r="I71" s="106">
        <f t="shared" si="45"/>
        <v>0</v>
      </c>
      <c r="J71" s="105">
        <f t="shared" si="45"/>
        <v>30974000</v>
      </c>
      <c r="K71" s="106">
        <f t="shared" si="45"/>
        <v>22236626</v>
      </c>
      <c r="L71" s="105">
        <f t="shared" si="45"/>
        <v>15524000</v>
      </c>
      <c r="M71" s="106">
        <f t="shared" si="45"/>
        <v>6234592</v>
      </c>
      <c r="N71" s="105">
        <f t="shared" si="45"/>
        <v>24237000</v>
      </c>
      <c r="O71" s="106">
        <f t="shared" si="45"/>
        <v>23241265</v>
      </c>
      <c r="P71" s="105">
        <f>$H71      +$J71      +$L71      +$N71</f>
        <v>92108000</v>
      </c>
      <c r="Q71" s="106">
        <f>$I71      +$K71      +$M71      +$O71</f>
        <v>51712483</v>
      </c>
      <c r="R71" s="61">
        <f>IF(($L71      =0),0,((($N71      -$L71      )/$L71      )*100))</f>
        <v>56.125998454006698</v>
      </c>
      <c r="S71" s="62">
        <f>IF(($M71      =0),0,((($O71      -$M71      )/$M71      )*100))</f>
        <v>272.77924521765016</v>
      </c>
      <c r="T71" s="61">
        <f>IF($E71   =0,0,($P71   /$E71   )*100)</f>
        <v>100</v>
      </c>
      <c r="U71" s="65">
        <f>IF($E71   =0,0,($Q71   /$E71   )*100)</f>
        <v>56.143313284405259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330752000</v>
      </c>
      <c r="C72" s="104">
        <f>SUM(C9:C14,C17:C23,C26:C29,C32,C35:C39,C42:C52,C55:C58,C61:C65,C69)</f>
        <v>119000000</v>
      </c>
      <c r="D72" s="104"/>
      <c r="E72" s="104">
        <f>$B72      +$C72      +$D72</f>
        <v>449752000</v>
      </c>
      <c r="F72" s="105">
        <f t="shared" ref="F72:O72" si="46">SUM(F9:F14,F17:F23,F26:F29,F32,F35:F39,F42:F52,F55:F58,F61:F65,F69)</f>
        <v>449752000</v>
      </c>
      <c r="G72" s="106">
        <f t="shared" si="46"/>
        <v>435467000</v>
      </c>
      <c r="H72" s="105">
        <f t="shared" si="46"/>
        <v>90157000</v>
      </c>
      <c r="I72" s="106">
        <f t="shared" si="46"/>
        <v>0</v>
      </c>
      <c r="J72" s="105">
        <f t="shared" si="46"/>
        <v>101682000</v>
      </c>
      <c r="K72" s="106">
        <f t="shared" si="46"/>
        <v>140346101</v>
      </c>
      <c r="L72" s="105">
        <f t="shared" si="46"/>
        <v>30616000</v>
      </c>
      <c r="M72" s="106">
        <f t="shared" si="46"/>
        <v>52634301</v>
      </c>
      <c r="N72" s="105">
        <f t="shared" si="46"/>
        <v>215710000</v>
      </c>
      <c r="O72" s="106">
        <f t="shared" si="46"/>
        <v>147855924</v>
      </c>
      <c r="P72" s="105">
        <f>$H72      +$J72      +$L72      +$N72</f>
        <v>438165000</v>
      </c>
      <c r="Q72" s="106">
        <f>$I72      +$K72      +$M72      +$O72</f>
        <v>340836326</v>
      </c>
      <c r="R72" s="61">
        <f>IF(($L72      =0),0,((($N72      -$L72      )/$L72      )*100))</f>
        <v>604.56623987457533</v>
      </c>
      <c r="S72" s="62">
        <f>IF(($M72      =0),0,((($O72      -$M72      )/$M72      )*100))</f>
        <v>180.91172712638473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100.61956474313783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78.269151508610307</v>
      </c>
      <c r="V72" s="105">
        <f>SUM(V9:V14,V17:V23,V26:V29,V32,V35:V39,V42:V52,V55:V58,V61:V65,V69)</f>
        <v>10608000</v>
      </c>
      <c r="W72" s="106">
        <f>SUM(W9:W14,W17:W23,W26:W29,W32,W35:W39,W42:W52,W55:W58,W61:W65,W69)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5" t="s">
        <v>10</v>
      </c>
      <c r="Q74" s="136"/>
      <c r="R74" s="137" t="s">
        <v>11</v>
      </c>
      <c r="S74" s="136"/>
      <c r="T74" s="137" t="s">
        <v>12</v>
      </c>
      <c r="U74" s="136"/>
      <c r="V74" s="135"/>
      <c r="W74" s="136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131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132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133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134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135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136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IF(($L86      =0),0,((($N86      -$L86      )/$L86      )*100))</f>
        <v>0</v>
      </c>
      <c r="S86" s="90">
        <f t="shared" ref="S86:S93" si="52">IF(($M86      =0),0,((($O86      -$M86      )/$M86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137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138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139</v>
      </c>
    </row>
    <row r="116" spans="1:23" x14ac:dyDescent="0.2">
      <c r="A116" s="29" t="s">
        <v>140</v>
      </c>
    </row>
    <row r="117" spans="1:23" x14ac:dyDescent="0.2">
      <c r="A117" s="29" t="s">
        <v>141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142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144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IkZ3BLMtU3ssaZ83gbUBywF+PHLOdyus4PZlU4XyiFWCRTCtc+rhTHdy4SvcQ9hV2yTR7iBBziP8OheGVcriJw==" saltValue="Ks91Wjw86RF8nqKJ43M1xg==" spinCount="100000" sheet="1" objects="1" scenarios="1"/>
  <mergeCells count="18">
    <mergeCell ref="P74:Q74"/>
    <mergeCell ref="R74:S74"/>
    <mergeCell ref="T74:U74"/>
    <mergeCell ref="V74:W74"/>
    <mergeCell ref="P6:Q6"/>
    <mergeCell ref="R6:S6"/>
    <mergeCell ref="T6:U6"/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</mergeCells>
  <printOptions horizontalCentered="1"/>
  <pageMargins left="0.5" right="0.25" top="0.5" bottom="0.5" header="0.5" footer="0.5"/>
  <pageSetup paperSize="9" scale="38" orientation="landscape" r:id="rId1"/>
  <rowBreaks count="2" manualBreakCount="2">
    <brk id="73" max="16383" man="1"/>
    <brk id="95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23" width="13.7109375" customWidth="1"/>
    <col min="24" max="24" width="2.7109375" customWidth="1"/>
  </cols>
  <sheetData>
    <row r="1" spans="1:23" x14ac:dyDescent="0.2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32"/>
      <c r="W1" s="32"/>
    </row>
    <row r="2" spans="1:23" ht="18" x14ac:dyDescent="0.25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33"/>
      <c r="W2" s="33"/>
    </row>
    <row r="3" spans="1:23" ht="18" customHeight="1" x14ac:dyDescent="0.25">
      <c r="A3" s="131" t="s">
        <v>2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33"/>
      <c r="W3" s="33"/>
    </row>
    <row r="4" spans="1:23" ht="18" customHeight="1" x14ac:dyDescent="0.25">
      <c r="A4" s="131" t="s">
        <v>3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33"/>
      <c r="W4" s="33"/>
    </row>
    <row r="5" spans="1:23" ht="15" customHeight="1" x14ac:dyDescent="0.25">
      <c r="A5" s="132" t="s">
        <v>115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IF(($L9       =0),0,((($N9       -$L9       )/$L9       )*100))</f>
        <v>0</v>
      </c>
      <c r="S9" s="49">
        <f>IF(($M9       =0),0,((($O9       -$M9       )/$M9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3000000</v>
      </c>
      <c r="C10" s="92">
        <v>0</v>
      </c>
      <c r="D10" s="92"/>
      <c r="E10" s="92">
        <f t="shared" ref="E10:E15" si="0">$B10      +$C10      +$D10</f>
        <v>3000000</v>
      </c>
      <c r="F10" s="93">
        <v>3000000</v>
      </c>
      <c r="G10" s="94">
        <v>3000000</v>
      </c>
      <c r="H10" s="93">
        <v>90000</v>
      </c>
      <c r="I10" s="94"/>
      <c r="J10" s="93">
        <v>402000</v>
      </c>
      <c r="K10" s="94">
        <v>472459</v>
      </c>
      <c r="L10" s="93">
        <v>1109000</v>
      </c>
      <c r="M10" s="94">
        <v>336052</v>
      </c>
      <c r="N10" s="93">
        <v>1399000</v>
      </c>
      <c r="O10" s="94">
        <v>878888</v>
      </c>
      <c r="P10" s="93">
        <f t="shared" ref="P10:P15" si="1">$H10      +$J10      +$L10      +$N10</f>
        <v>3000000</v>
      </c>
      <c r="Q10" s="94">
        <f t="shared" ref="Q10:Q15" si="2">$I10      +$K10      +$M10      +$O10</f>
        <v>1687399</v>
      </c>
      <c r="R10" s="48">
        <f t="shared" ref="R10:R15" si="3">IF(($L10      =0),0,((($N10      -$L10      )/$L10      )*100))</f>
        <v>26.149684400360684</v>
      </c>
      <c r="S10" s="49">
        <f t="shared" ref="S10:S15" si="4">IF(($M10      =0),0,((($O10      -$M10      )/$M10      )*100))</f>
        <v>161.53333412686132</v>
      </c>
      <c r="T10" s="48">
        <f t="shared" ref="T10:T14" si="5">IF(($E10      =0),0,(($P10      /$E10      )*100))</f>
        <v>100</v>
      </c>
      <c r="U10" s="50">
        <f t="shared" ref="U10:U14" si="6">IF(($E10      =0),0,(($Q10      /$E10      )*100))</f>
        <v>56.246633333333328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51" t="s">
        <v>41</v>
      </c>
      <c r="B15" s="95">
        <f>SUM(B9:B14)</f>
        <v>3000000</v>
      </c>
      <c r="C15" s="95">
        <f>SUM(C9:C14)</f>
        <v>0</v>
      </c>
      <c r="D15" s="95"/>
      <c r="E15" s="95">
        <f t="shared" si="0"/>
        <v>3000000</v>
      </c>
      <c r="F15" s="96">
        <f t="shared" ref="F15:O15" si="7">SUM(F9:F14)</f>
        <v>3000000</v>
      </c>
      <c r="G15" s="97">
        <f t="shared" si="7"/>
        <v>3000000</v>
      </c>
      <c r="H15" s="96">
        <f t="shared" si="7"/>
        <v>90000</v>
      </c>
      <c r="I15" s="97">
        <f t="shared" si="7"/>
        <v>0</v>
      </c>
      <c r="J15" s="96">
        <f t="shared" si="7"/>
        <v>402000</v>
      </c>
      <c r="K15" s="97">
        <f t="shared" si="7"/>
        <v>472459</v>
      </c>
      <c r="L15" s="96">
        <f t="shared" si="7"/>
        <v>1109000</v>
      </c>
      <c r="M15" s="97">
        <f t="shared" si="7"/>
        <v>336052</v>
      </c>
      <c r="N15" s="96">
        <f t="shared" si="7"/>
        <v>1399000</v>
      </c>
      <c r="O15" s="97">
        <f t="shared" si="7"/>
        <v>878888</v>
      </c>
      <c r="P15" s="96">
        <f t="shared" si="1"/>
        <v>3000000</v>
      </c>
      <c r="Q15" s="97">
        <f t="shared" si="2"/>
        <v>1687399</v>
      </c>
      <c r="R15" s="52">
        <f t="shared" si="3"/>
        <v>26.149684400360684</v>
      </c>
      <c r="S15" s="53">
        <f t="shared" si="4"/>
        <v>161.53333412686132</v>
      </c>
      <c r="T15" s="52">
        <f>IF((SUM($E9:$E13))=0,0,(P15/(SUM($E9:$E13))*100))</f>
        <v>100</v>
      </c>
      <c r="U15" s="54">
        <f>IF((SUM($E9:$E13))=0,0,(Q15/(SUM($E9:$E13))*100))</f>
        <v>56.246633333333328</v>
      </c>
      <c r="V15" s="96">
        <f>SUM(V9:V14)</f>
        <v>0</v>
      </c>
      <c r="W15" s="97">
        <f>SUM(W9:W14)</f>
        <v>0</v>
      </c>
    </row>
    <row r="16" spans="1:23" ht="12.95" customHeight="1" x14ac:dyDescent="0.2">
      <c r="A16" s="40" t="s">
        <v>42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43</v>
      </c>
      <c r="B17" s="92">
        <v>0</v>
      </c>
      <c r="C17" s="92">
        <v>0</v>
      </c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IF(($L17      =0),0,((($N17      -$L17      )/$L17      )*100))</f>
        <v>0</v>
      </c>
      <c r="S17" s="49">
        <f t="shared" ref="S17:S24" si="12">IF(($M17      =0),0,((($O17      -$M17      )/$M17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>
        <v>0</v>
      </c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41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>
        <f>SUM(W17:W23)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IF(($L26      =0),0,((($N26      -$L26      )/$L26      )*100))</f>
        <v>0</v>
      </c>
      <c r="S26" s="49">
        <f>IF(($M26      =0),0,((($O26      -$M26      )/$M26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IF(($L27      =0),0,((($N27      -$L27      )/$L27      )*100))</f>
        <v>0</v>
      </c>
      <c r="S27" s="49">
        <f>IF(($M27      =0),0,((($O27      -$M27      )/$M27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IF(($L28      =0),0,((($N28      -$L28      )/$L28      )*100))</f>
        <v>0</v>
      </c>
      <c r="S28" s="49">
        <f>IF(($M28      =0),0,((($O28      -$M28      )/$M28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IF(($L29      =0),0,((($N29      -$L29      )/$L29      )*100))</f>
        <v>0</v>
      </c>
      <c r="S29" s="49">
        <f>IF(($M29      =0),0,((($O29      -$M29      )/$M29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41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IF(($L30      =0),0,((($N30      -$L30      )/$L30      )*100))</f>
        <v>0</v>
      </c>
      <c r="S30" s="53">
        <f>IF(($M30      =0),0,((($O30      -$M30      )/$M30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1986000</v>
      </c>
      <c r="C32" s="92">
        <v>0</v>
      </c>
      <c r="D32" s="92"/>
      <c r="E32" s="92">
        <f>$B32      +$C32      +$D32</f>
        <v>1986000</v>
      </c>
      <c r="F32" s="93">
        <v>1986000</v>
      </c>
      <c r="G32" s="94">
        <v>1986000</v>
      </c>
      <c r="H32" s="93"/>
      <c r="I32" s="94">
        <v>-497000</v>
      </c>
      <c r="J32" s="93"/>
      <c r="K32" s="94"/>
      <c r="L32" s="93">
        <v>1362000</v>
      </c>
      <c r="M32" s="94">
        <v>214082</v>
      </c>
      <c r="N32" s="93">
        <v>624000</v>
      </c>
      <c r="O32" s="94">
        <v>625284</v>
      </c>
      <c r="P32" s="93">
        <f>$H32      +$J32      +$L32      +$N32</f>
        <v>1986000</v>
      </c>
      <c r="Q32" s="94">
        <f>$I32      +$K32      +$M32      +$O32</f>
        <v>342366</v>
      </c>
      <c r="R32" s="48">
        <f>IF(($L32      =0),0,((($N32      -$L32      )/$L32      )*100))</f>
        <v>-54.185022026431717</v>
      </c>
      <c r="S32" s="49">
        <f>IF(($M32      =0),0,((($O32      -$M32      )/$M32      )*100))</f>
        <v>192.07686774226698</v>
      </c>
      <c r="T32" s="48">
        <f>IF(($E32      =0),0,(($P32      /$E32      )*100))</f>
        <v>100</v>
      </c>
      <c r="U32" s="50">
        <f>IF(($E32      =0),0,(($Q32      /$E32      )*100))</f>
        <v>17.238972809667676</v>
      </c>
      <c r="V32" s="93">
        <v>0</v>
      </c>
      <c r="W32" s="94">
        <v>0</v>
      </c>
    </row>
    <row r="33" spans="1:23" ht="12.95" customHeight="1" x14ac:dyDescent="0.2">
      <c r="A33" s="51" t="s">
        <v>41</v>
      </c>
      <c r="B33" s="95">
        <f>B32</f>
        <v>1986000</v>
      </c>
      <c r="C33" s="95">
        <f>C32</f>
        <v>0</v>
      </c>
      <c r="D33" s="95"/>
      <c r="E33" s="95">
        <f>$B33      +$C33      +$D33</f>
        <v>1986000</v>
      </c>
      <c r="F33" s="96">
        <f t="shared" ref="F33:O33" si="17">F32</f>
        <v>1986000</v>
      </c>
      <c r="G33" s="97">
        <f t="shared" si="17"/>
        <v>1986000</v>
      </c>
      <c r="H33" s="96">
        <f t="shared" si="17"/>
        <v>0</v>
      </c>
      <c r="I33" s="97">
        <f t="shared" si="17"/>
        <v>-497000</v>
      </c>
      <c r="J33" s="96">
        <f t="shared" si="17"/>
        <v>0</v>
      </c>
      <c r="K33" s="97">
        <f t="shared" si="17"/>
        <v>0</v>
      </c>
      <c r="L33" s="96">
        <f t="shared" si="17"/>
        <v>1362000</v>
      </c>
      <c r="M33" s="97">
        <f t="shared" si="17"/>
        <v>214082</v>
      </c>
      <c r="N33" s="96">
        <f t="shared" si="17"/>
        <v>624000</v>
      </c>
      <c r="O33" s="97">
        <f t="shared" si="17"/>
        <v>625284</v>
      </c>
      <c r="P33" s="96">
        <f>$H33      +$J33      +$L33      +$N33</f>
        <v>1986000</v>
      </c>
      <c r="Q33" s="97">
        <f>$I33      +$K33      +$M33      +$O33</f>
        <v>342366</v>
      </c>
      <c r="R33" s="52">
        <f>IF(($L33      =0),0,((($N33      -$L33      )/$L33      )*100))</f>
        <v>-54.185022026431717</v>
      </c>
      <c r="S33" s="53">
        <f>IF(($M33      =0),0,((($O33      -$M33      )/$M33      )*100))</f>
        <v>192.07686774226698</v>
      </c>
      <c r="T33" s="52">
        <f>IF($E33   =0,0,($P33   /$E33   )*100)</f>
        <v>100</v>
      </c>
      <c r="U33" s="54">
        <f>IF($E33   =0,0,($Q33   /$E33   )*100)</f>
        <v>17.238972809667676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10000000</v>
      </c>
      <c r="C35" s="92">
        <v>0</v>
      </c>
      <c r="D35" s="92"/>
      <c r="E35" s="92">
        <f t="shared" ref="E35:E40" si="18">$B35      +$C35      +$D35</f>
        <v>10000000</v>
      </c>
      <c r="F35" s="93">
        <v>10000000</v>
      </c>
      <c r="G35" s="94">
        <v>10000000</v>
      </c>
      <c r="H35" s="93">
        <v>378000</v>
      </c>
      <c r="I35" s="94"/>
      <c r="J35" s="93">
        <v>73000</v>
      </c>
      <c r="K35" s="94">
        <v>584327</v>
      </c>
      <c r="L35" s="93">
        <v>531000</v>
      </c>
      <c r="M35" s="94">
        <v>328068</v>
      </c>
      <c r="N35" s="93">
        <v>9018000</v>
      </c>
      <c r="O35" s="94"/>
      <c r="P35" s="93">
        <f t="shared" ref="P35:P40" si="19">$H35      +$J35      +$L35      +$N35</f>
        <v>10000000</v>
      </c>
      <c r="Q35" s="94">
        <f t="shared" ref="Q35:Q40" si="20">$I35      +$K35      +$M35      +$O35</f>
        <v>912395</v>
      </c>
      <c r="R35" s="48">
        <f t="shared" ref="R35:R40" si="21">IF(($L35      =0),0,((($N35      -$L35      )/$L35      )*100))</f>
        <v>1598.3050847457625</v>
      </c>
      <c r="S35" s="49">
        <f t="shared" ref="S35:S40" si="22">IF(($M35      =0),0,((($O35      -$M35      )/$M35      )*100))</f>
        <v>-100</v>
      </c>
      <c r="T35" s="48">
        <f t="shared" ref="T35:T39" si="23">IF(($E35      =0),0,(($P35      /$E35      )*100))</f>
        <v>100</v>
      </c>
      <c r="U35" s="50">
        <f t="shared" ref="U35:U39" si="24">IF(($E35      =0),0,(($Q35      /$E35      )*100))</f>
        <v>9.1239500000000007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11123000</v>
      </c>
      <c r="C36" s="92">
        <v>0</v>
      </c>
      <c r="D36" s="92"/>
      <c r="E36" s="92">
        <f t="shared" si="18"/>
        <v>11123000</v>
      </c>
      <c r="F36" s="93">
        <v>11123000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41</v>
      </c>
      <c r="B40" s="95">
        <f>SUM(B35:B39)</f>
        <v>21123000</v>
      </c>
      <c r="C40" s="95">
        <f>SUM(C35:C39)</f>
        <v>0</v>
      </c>
      <c r="D40" s="95"/>
      <c r="E40" s="95">
        <f t="shared" si="18"/>
        <v>21123000</v>
      </c>
      <c r="F40" s="96">
        <f t="shared" ref="F40:O40" si="25">SUM(F35:F39)</f>
        <v>21123000</v>
      </c>
      <c r="G40" s="97">
        <f t="shared" si="25"/>
        <v>10000000</v>
      </c>
      <c r="H40" s="96">
        <f t="shared" si="25"/>
        <v>378000</v>
      </c>
      <c r="I40" s="97">
        <f t="shared" si="25"/>
        <v>0</v>
      </c>
      <c r="J40" s="96">
        <f t="shared" si="25"/>
        <v>73000</v>
      </c>
      <c r="K40" s="97">
        <f t="shared" si="25"/>
        <v>584327</v>
      </c>
      <c r="L40" s="96">
        <f t="shared" si="25"/>
        <v>531000</v>
      </c>
      <c r="M40" s="97">
        <f t="shared" si="25"/>
        <v>328068</v>
      </c>
      <c r="N40" s="96">
        <f t="shared" si="25"/>
        <v>9018000</v>
      </c>
      <c r="O40" s="97">
        <f t="shared" si="25"/>
        <v>0</v>
      </c>
      <c r="P40" s="96">
        <f t="shared" si="19"/>
        <v>10000000</v>
      </c>
      <c r="Q40" s="97">
        <f t="shared" si="20"/>
        <v>912395</v>
      </c>
      <c r="R40" s="52">
        <f t="shared" si="21"/>
        <v>1598.3050847457625</v>
      </c>
      <c r="S40" s="53">
        <f t="shared" si="22"/>
        <v>-100</v>
      </c>
      <c r="T40" s="52">
        <f>IF((+$E35+$E38) =0,0,(P40   /(+$E35+$E38) )*100)</f>
        <v>100</v>
      </c>
      <c r="U40" s="54">
        <f>IF((+$E35+$E38) =0,0,(Q40   /(+$E35+$E38) )*100)</f>
        <v>9.1239500000000007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IF(($L42      =0),0,((($N42      -$L42      )/$L42      )*100))</f>
        <v>0</v>
      </c>
      <c r="S42" s="49">
        <f t="shared" ref="S42:S53" si="30">IF(($M42      =0),0,((($O42      -$M42      )/$M42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86080000</v>
      </c>
      <c r="C43" s="92">
        <v>115000000</v>
      </c>
      <c r="D43" s="92"/>
      <c r="E43" s="92">
        <f t="shared" si="26"/>
        <v>201080000</v>
      </c>
      <c r="F43" s="93">
        <v>201080000</v>
      </c>
      <c r="G43" s="94">
        <v>201080000</v>
      </c>
      <c r="H43" s="93">
        <v>60000000</v>
      </c>
      <c r="I43" s="94"/>
      <c r="J43" s="93">
        <v>26080000</v>
      </c>
      <c r="K43" s="94">
        <v>82724723</v>
      </c>
      <c r="L43" s="93"/>
      <c r="M43" s="94"/>
      <c r="N43" s="93">
        <v>115000000</v>
      </c>
      <c r="O43" s="94"/>
      <c r="P43" s="93">
        <f t="shared" si="27"/>
        <v>201080000</v>
      </c>
      <c r="Q43" s="94">
        <f t="shared" si="28"/>
        <v>82724723</v>
      </c>
      <c r="R43" s="48">
        <f t="shared" si="29"/>
        <v>0</v>
      </c>
      <c r="S43" s="49">
        <f t="shared" si="30"/>
        <v>0</v>
      </c>
      <c r="T43" s="48">
        <f t="shared" si="31"/>
        <v>100</v>
      </c>
      <c r="U43" s="50">
        <f t="shared" si="32"/>
        <v>41.140204396260195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50000000</v>
      </c>
      <c r="C51" s="92">
        <v>-10000000</v>
      </c>
      <c r="D51" s="92"/>
      <c r="E51" s="92">
        <f t="shared" si="26"/>
        <v>40000000</v>
      </c>
      <c r="F51" s="93">
        <v>40000000</v>
      </c>
      <c r="G51" s="94">
        <v>40000000</v>
      </c>
      <c r="H51" s="93">
        <v>8134000</v>
      </c>
      <c r="I51" s="94"/>
      <c r="J51" s="93">
        <v>7839000</v>
      </c>
      <c r="K51" s="94">
        <v>9075879</v>
      </c>
      <c r="L51" s="93">
        <v>1940000</v>
      </c>
      <c r="M51" s="94">
        <v>1762929</v>
      </c>
      <c r="N51" s="93">
        <v>22087000</v>
      </c>
      <c r="O51" s="94"/>
      <c r="P51" s="93">
        <f t="shared" si="27"/>
        <v>40000000</v>
      </c>
      <c r="Q51" s="94">
        <f t="shared" si="28"/>
        <v>10838808</v>
      </c>
      <c r="R51" s="48">
        <f t="shared" si="29"/>
        <v>1038.5051546391753</v>
      </c>
      <c r="S51" s="49">
        <f t="shared" si="30"/>
        <v>-100</v>
      </c>
      <c r="T51" s="48">
        <f t="shared" si="31"/>
        <v>100</v>
      </c>
      <c r="U51" s="50">
        <f t="shared" si="32"/>
        <v>27.097020000000001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41</v>
      </c>
      <c r="B53" s="95">
        <f>SUM(B42:B52)</f>
        <v>136080000</v>
      </c>
      <c r="C53" s="95">
        <f>SUM(C42:C52)</f>
        <v>105000000</v>
      </c>
      <c r="D53" s="95"/>
      <c r="E53" s="95">
        <f t="shared" si="26"/>
        <v>241080000</v>
      </c>
      <c r="F53" s="96">
        <f t="shared" ref="F53:O53" si="33">SUM(F42:F52)</f>
        <v>241080000</v>
      </c>
      <c r="G53" s="97">
        <f t="shared" si="33"/>
        <v>241080000</v>
      </c>
      <c r="H53" s="96">
        <f t="shared" si="33"/>
        <v>68134000</v>
      </c>
      <c r="I53" s="97">
        <f t="shared" si="33"/>
        <v>0</v>
      </c>
      <c r="J53" s="96">
        <f t="shared" si="33"/>
        <v>33919000</v>
      </c>
      <c r="K53" s="97">
        <f t="shared" si="33"/>
        <v>91800602</v>
      </c>
      <c r="L53" s="96">
        <f t="shared" si="33"/>
        <v>1940000</v>
      </c>
      <c r="M53" s="97">
        <f t="shared" si="33"/>
        <v>1762929</v>
      </c>
      <c r="N53" s="96">
        <f t="shared" si="33"/>
        <v>137087000</v>
      </c>
      <c r="O53" s="97">
        <f t="shared" si="33"/>
        <v>0</v>
      </c>
      <c r="P53" s="96">
        <f t="shared" si="27"/>
        <v>241080000</v>
      </c>
      <c r="Q53" s="97">
        <f t="shared" si="28"/>
        <v>93563531</v>
      </c>
      <c r="R53" s="52">
        <f t="shared" si="29"/>
        <v>6966.3402061855668</v>
      </c>
      <c r="S53" s="53">
        <f t="shared" si="30"/>
        <v>-100</v>
      </c>
      <c r="T53" s="52">
        <f>IF((+$E43+$E45+$E47+$E48+$E51) =0,0,(P53   /(+$E43+$E45+$E47+$E48+$E51) )*100)</f>
        <v>100</v>
      </c>
      <c r="U53" s="54">
        <f>IF((+$E43+$E45+$E47+$E48+$E51) =0,0,(Q53   /(+$E43+$E45+$E47+$E48+$E51) )*100)</f>
        <v>38.810158868425418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IF(($L55      =0),0,((($N55      -$L55      )/$L55      )*100))</f>
        <v>0</v>
      </c>
      <c r="S55" s="49">
        <f>IF(($M55      =0),0,((($O55      -$M55      )/$M55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IF(($L56      =0),0,((($N56      -$L56      )/$L56      )*100))</f>
        <v>0</v>
      </c>
      <c r="S56" s="49">
        <f>IF(($M56      =0),0,((($O56      -$M56      )/$M56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IF(($L57      =0),0,((($N57      -$L57      )/$L57      )*100))</f>
        <v>0</v>
      </c>
      <c r="S57" s="49">
        <f>IF(($M57      =0),0,((($O57      -$M57      )/$M57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IF(($L58      =0),0,((($N58      -$L58      )/$L58      )*100))</f>
        <v>0</v>
      </c>
      <c r="S58" s="49">
        <f>IF(($M58      =0),0,((($O58      -$M58      )/$M58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41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IF(($L59      =0),0,((($N59      -$L59      )/$L59      )*100))</f>
        <v>0</v>
      </c>
      <c r="S59" s="58">
        <f>IF(($M59      =0),0,((($O59      -$M59      )/$M59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IF(($L61      =0),0,((($N61      -$L61      )/$L61      )*100))</f>
        <v>0</v>
      </c>
      <c r="S61" s="49">
        <f t="shared" ref="S61:S67" si="39">IF(($M61      =0),0,((($O61      -$M61      )/$M61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41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162189000</v>
      </c>
      <c r="C67" s="104">
        <f>SUM(C9:C14,C17:C23,C26:C29,C32,C35:C39,C42:C52,C55:C58,C61:C65)</f>
        <v>105000000</v>
      </c>
      <c r="D67" s="104"/>
      <c r="E67" s="104">
        <f t="shared" si="35"/>
        <v>267189000</v>
      </c>
      <c r="F67" s="105">
        <f t="shared" ref="F67:O67" si="43">SUM(F9:F14,F17:F23,F26:F29,F32,F35:F39,F42:F52,F55:F58,F61:F65)</f>
        <v>267189000</v>
      </c>
      <c r="G67" s="106">
        <f t="shared" si="43"/>
        <v>256066000</v>
      </c>
      <c r="H67" s="105">
        <f t="shared" si="43"/>
        <v>68602000</v>
      </c>
      <c r="I67" s="106">
        <f t="shared" si="43"/>
        <v>-497000</v>
      </c>
      <c r="J67" s="105">
        <f t="shared" si="43"/>
        <v>34394000</v>
      </c>
      <c r="K67" s="106">
        <f t="shared" si="43"/>
        <v>92857388</v>
      </c>
      <c r="L67" s="105">
        <f t="shared" si="43"/>
        <v>4942000</v>
      </c>
      <c r="M67" s="106">
        <f t="shared" si="43"/>
        <v>2641131</v>
      </c>
      <c r="N67" s="105">
        <f t="shared" si="43"/>
        <v>148128000</v>
      </c>
      <c r="O67" s="106">
        <f t="shared" si="43"/>
        <v>1504172</v>
      </c>
      <c r="P67" s="105">
        <f t="shared" si="36"/>
        <v>256066000</v>
      </c>
      <c r="Q67" s="106">
        <f t="shared" si="37"/>
        <v>96505691</v>
      </c>
      <c r="R67" s="61">
        <f t="shared" si="38"/>
        <v>2897.3290165924727</v>
      </c>
      <c r="S67" s="62">
        <f t="shared" si="39"/>
        <v>-43.048186553412151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100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37.687819155998845</v>
      </c>
      <c r="V67" s="105">
        <f>SUM(V9:V14,V17:V23,V26:V29,V32,V35:V39,V42:V52,V55:V58,V61:V65)</f>
        <v>0</v>
      </c>
      <c r="W67" s="106">
        <f>SUM(W9:W14,W17:W23,W26:W29,W32,W35:W39,W42:W52,W55:W58,W61:W65)</f>
        <v>0</v>
      </c>
    </row>
    <row r="68" spans="1:23" ht="12.95" customHeight="1" x14ac:dyDescent="0.2">
      <c r="A68" s="40" t="s">
        <v>42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55638000</v>
      </c>
      <c r="C69" s="92">
        <v>0</v>
      </c>
      <c r="D69" s="92"/>
      <c r="E69" s="92">
        <f>$B69      +$C69      +$D69</f>
        <v>55638000</v>
      </c>
      <c r="F69" s="93">
        <v>55638000</v>
      </c>
      <c r="G69" s="94">
        <v>55638000</v>
      </c>
      <c r="H69" s="93">
        <v>11737000</v>
      </c>
      <c r="I69" s="94"/>
      <c r="J69" s="93">
        <v>12174000</v>
      </c>
      <c r="K69" s="94">
        <v>21270641</v>
      </c>
      <c r="L69" s="93">
        <v>3214000</v>
      </c>
      <c r="M69" s="94">
        <v>4554949</v>
      </c>
      <c r="N69" s="93">
        <v>28513000</v>
      </c>
      <c r="O69" s="94">
        <v>3755192</v>
      </c>
      <c r="P69" s="93">
        <f>$H69      +$J69      +$L69      +$N69</f>
        <v>55638000</v>
      </c>
      <c r="Q69" s="94">
        <f>$I69      +$K69      +$M69      +$O69</f>
        <v>29580782</v>
      </c>
      <c r="R69" s="48">
        <f>IF(($L69      =0),0,((($N69      -$L69      )/$L69      )*100))</f>
        <v>787.14996888612325</v>
      </c>
      <c r="S69" s="49">
        <f>IF(($M69      =0),0,((($O69      -$M69      )/$M69      )*100))</f>
        <v>-17.557979244114478</v>
      </c>
      <c r="T69" s="48">
        <f>IF(($E69      =0),0,(($P69      /$E69      )*100))</f>
        <v>100</v>
      </c>
      <c r="U69" s="50">
        <f>IF(($E69      =0),0,(($Q69      /$E69      )*100))</f>
        <v>53.166508501383944</v>
      </c>
      <c r="V69" s="93">
        <v>0</v>
      </c>
      <c r="W69" s="94">
        <v>0</v>
      </c>
    </row>
    <row r="70" spans="1:23" ht="12.95" customHeight="1" x14ac:dyDescent="0.2">
      <c r="A70" s="56" t="s">
        <v>41</v>
      </c>
      <c r="B70" s="101">
        <f>B69</f>
        <v>55638000</v>
      </c>
      <c r="C70" s="101">
        <f>C69</f>
        <v>0</v>
      </c>
      <c r="D70" s="101"/>
      <c r="E70" s="101">
        <f>$B70      +$C70      +$D70</f>
        <v>55638000</v>
      </c>
      <c r="F70" s="102">
        <f t="shared" ref="F70:O70" si="44">F69</f>
        <v>55638000</v>
      </c>
      <c r="G70" s="103">
        <f t="shared" si="44"/>
        <v>55638000</v>
      </c>
      <c r="H70" s="102">
        <f t="shared" si="44"/>
        <v>11737000</v>
      </c>
      <c r="I70" s="103">
        <f t="shared" si="44"/>
        <v>0</v>
      </c>
      <c r="J70" s="102">
        <f t="shared" si="44"/>
        <v>12174000</v>
      </c>
      <c r="K70" s="103">
        <f t="shared" si="44"/>
        <v>21270641</v>
      </c>
      <c r="L70" s="102">
        <f t="shared" si="44"/>
        <v>3214000</v>
      </c>
      <c r="M70" s="103">
        <f t="shared" si="44"/>
        <v>4554949</v>
      </c>
      <c r="N70" s="102">
        <f t="shared" si="44"/>
        <v>28513000</v>
      </c>
      <c r="O70" s="103">
        <f t="shared" si="44"/>
        <v>3755192</v>
      </c>
      <c r="P70" s="102">
        <f>$H70      +$J70      +$L70      +$N70</f>
        <v>55638000</v>
      </c>
      <c r="Q70" s="103">
        <f>$I70      +$K70      +$M70      +$O70</f>
        <v>29580782</v>
      </c>
      <c r="R70" s="57">
        <f>IF(($L70      =0),0,((($N70      -$L70      )/$L70      )*100))</f>
        <v>787.14996888612325</v>
      </c>
      <c r="S70" s="58">
        <f>IF(($M70      =0),0,((($O70      -$M70      )/$M70      )*100))</f>
        <v>-17.557979244114478</v>
      </c>
      <c r="T70" s="57">
        <f>IF($E70   =0,0,($P70   /$E70   )*100)</f>
        <v>100</v>
      </c>
      <c r="U70" s="59">
        <f>IF($E70   =0,0,($Q70   /$E70 )*100)</f>
        <v>53.166508501383944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55638000</v>
      </c>
      <c r="C71" s="104">
        <f>C69</f>
        <v>0</v>
      </c>
      <c r="D71" s="104"/>
      <c r="E71" s="104">
        <f>$B71      +$C71      +$D71</f>
        <v>55638000</v>
      </c>
      <c r="F71" s="105">
        <f t="shared" ref="F71:O71" si="45">F69</f>
        <v>55638000</v>
      </c>
      <c r="G71" s="106">
        <f t="shared" si="45"/>
        <v>55638000</v>
      </c>
      <c r="H71" s="105">
        <f t="shared" si="45"/>
        <v>11737000</v>
      </c>
      <c r="I71" s="106">
        <f t="shared" si="45"/>
        <v>0</v>
      </c>
      <c r="J71" s="105">
        <f t="shared" si="45"/>
        <v>12174000</v>
      </c>
      <c r="K71" s="106">
        <f t="shared" si="45"/>
        <v>21270641</v>
      </c>
      <c r="L71" s="105">
        <f t="shared" si="45"/>
        <v>3214000</v>
      </c>
      <c r="M71" s="106">
        <f t="shared" si="45"/>
        <v>4554949</v>
      </c>
      <c r="N71" s="105">
        <f t="shared" si="45"/>
        <v>28513000</v>
      </c>
      <c r="O71" s="106">
        <f t="shared" si="45"/>
        <v>3755192</v>
      </c>
      <c r="P71" s="105">
        <f>$H71      +$J71      +$L71      +$N71</f>
        <v>55638000</v>
      </c>
      <c r="Q71" s="106">
        <f>$I71      +$K71      +$M71      +$O71</f>
        <v>29580782</v>
      </c>
      <c r="R71" s="61">
        <f>IF(($L71      =0),0,((($N71      -$L71      )/$L71      )*100))</f>
        <v>787.14996888612325</v>
      </c>
      <c r="S71" s="62">
        <f>IF(($M71      =0),0,((($O71      -$M71      )/$M71      )*100))</f>
        <v>-17.557979244114478</v>
      </c>
      <c r="T71" s="61">
        <f>IF($E71   =0,0,($P71   /$E71   )*100)</f>
        <v>100</v>
      </c>
      <c r="U71" s="65">
        <f>IF($E71   =0,0,($Q71   /$E71   )*100)</f>
        <v>53.166508501383944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217827000</v>
      </c>
      <c r="C72" s="104">
        <f>SUM(C9:C14,C17:C23,C26:C29,C32,C35:C39,C42:C52,C55:C58,C61:C65,C69)</f>
        <v>105000000</v>
      </c>
      <c r="D72" s="104"/>
      <c r="E72" s="104">
        <f>$B72      +$C72      +$D72</f>
        <v>322827000</v>
      </c>
      <c r="F72" s="105">
        <f t="shared" ref="F72:O72" si="46">SUM(F9:F14,F17:F23,F26:F29,F32,F35:F39,F42:F52,F55:F58,F61:F65,F69)</f>
        <v>322827000</v>
      </c>
      <c r="G72" s="106">
        <f t="shared" si="46"/>
        <v>311704000</v>
      </c>
      <c r="H72" s="105">
        <f t="shared" si="46"/>
        <v>80339000</v>
      </c>
      <c r="I72" s="106">
        <f t="shared" si="46"/>
        <v>-497000</v>
      </c>
      <c r="J72" s="105">
        <f t="shared" si="46"/>
        <v>46568000</v>
      </c>
      <c r="K72" s="106">
        <f t="shared" si="46"/>
        <v>114128029</v>
      </c>
      <c r="L72" s="105">
        <f t="shared" si="46"/>
        <v>8156000</v>
      </c>
      <c r="M72" s="106">
        <f t="shared" si="46"/>
        <v>7196080</v>
      </c>
      <c r="N72" s="105">
        <f t="shared" si="46"/>
        <v>176641000</v>
      </c>
      <c r="O72" s="106">
        <f t="shared" si="46"/>
        <v>5259364</v>
      </c>
      <c r="P72" s="105">
        <f>$H72      +$J72      +$L72      +$N72</f>
        <v>311704000</v>
      </c>
      <c r="Q72" s="106">
        <f>$I72      +$K72      +$M72      +$O72</f>
        <v>126086473</v>
      </c>
      <c r="R72" s="61">
        <f>IF(($L72      =0),0,((($N72      -$L72      )/$L72      )*100))</f>
        <v>2065.7797940166747</v>
      </c>
      <c r="S72" s="62">
        <f>IF(($M72      =0),0,((($O72      -$M72      )/$M72      )*100))</f>
        <v>-26.913486231392646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100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40.450707401894107</v>
      </c>
      <c r="V72" s="105">
        <f>SUM(V9:V14,V17:V23,V26:V29,V32,V35:V39,V42:V52,V55:V58,V61:V65,V69)</f>
        <v>0</v>
      </c>
      <c r="W72" s="106">
        <f>SUM(W9:W14,W17:W23,W26:W29,W32,W35:W39,W42:W52,W55:W58,W61:W65,W69)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5" t="s">
        <v>10</v>
      </c>
      <c r="Q74" s="136"/>
      <c r="R74" s="137" t="s">
        <v>11</v>
      </c>
      <c r="S74" s="136"/>
      <c r="T74" s="137" t="s">
        <v>12</v>
      </c>
      <c r="U74" s="136"/>
      <c r="V74" s="135"/>
      <c r="W74" s="136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131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132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133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134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135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136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IF(($L86      =0),0,((($N86      -$L86      )/$L86      )*100))</f>
        <v>0</v>
      </c>
      <c r="S86" s="90">
        <f t="shared" ref="S86:S93" si="52">IF(($M86      =0),0,((($O86      -$M86      )/$M86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137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138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139</v>
      </c>
    </row>
    <row r="116" spans="1:23" x14ac:dyDescent="0.2">
      <c r="A116" s="29" t="s">
        <v>140</v>
      </c>
    </row>
    <row r="117" spans="1:23" x14ac:dyDescent="0.2">
      <c r="A117" s="29" t="s">
        <v>141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142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144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IhmucuErC1nwqCD0fcATuGPcnzWKxZmGL2yTtfTsPJfhKSlUIp8kzOxoLauWKqqt5doR2Jvl1NPzahuCKS7yWQ==" saltValue="IHZIGHkxETRA5H5mRLuZRw==" spinCount="100000" sheet="1" objects="1" scenarios="1"/>
  <mergeCells count="18">
    <mergeCell ref="P74:Q74"/>
    <mergeCell ref="R74:S74"/>
    <mergeCell ref="T74:U74"/>
    <mergeCell ref="V74:W74"/>
    <mergeCell ref="P6:Q6"/>
    <mergeCell ref="R6:S6"/>
    <mergeCell ref="T6:U6"/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</mergeCells>
  <printOptions horizontalCentered="1"/>
  <pageMargins left="0.5" right="0.25" top="0.5" bottom="0.5" header="0.5" footer="0.5"/>
  <pageSetup paperSize="9" scale="38" orientation="landscape" r:id="rId1"/>
  <rowBreaks count="2" manualBreakCount="2">
    <brk id="73" max="16383" man="1"/>
    <brk id="95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23" width="13.7109375" customWidth="1"/>
    <col min="24" max="24" width="2.7109375" customWidth="1"/>
  </cols>
  <sheetData>
    <row r="1" spans="1:23" x14ac:dyDescent="0.2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32"/>
      <c r="W1" s="32"/>
    </row>
    <row r="2" spans="1:23" ht="18" x14ac:dyDescent="0.25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33"/>
      <c r="W2" s="33"/>
    </row>
    <row r="3" spans="1:23" ht="18" customHeight="1" x14ac:dyDescent="0.25">
      <c r="A3" s="131" t="s">
        <v>2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33"/>
      <c r="W3" s="33"/>
    </row>
    <row r="4" spans="1:23" ht="18" customHeight="1" x14ac:dyDescent="0.25">
      <c r="A4" s="131" t="s">
        <v>3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33"/>
      <c r="W4" s="33"/>
    </row>
    <row r="5" spans="1:23" ht="15" customHeight="1" x14ac:dyDescent="0.25">
      <c r="A5" s="132" t="s">
        <v>116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IF(($L9       =0),0,((($N9       -$L9       )/$L9       )*100))</f>
        <v>0</v>
      </c>
      <c r="S9" s="49">
        <f>IF(($M9       =0),0,((($O9       -$M9       )/$M9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3000000</v>
      </c>
      <c r="C10" s="92">
        <v>0</v>
      </c>
      <c r="D10" s="92"/>
      <c r="E10" s="92">
        <f t="shared" ref="E10:E15" si="0">$B10      +$C10      +$D10</f>
        <v>3000000</v>
      </c>
      <c r="F10" s="93">
        <v>3000000</v>
      </c>
      <c r="G10" s="94">
        <v>3000000</v>
      </c>
      <c r="H10" s="93">
        <v>672000</v>
      </c>
      <c r="I10" s="94"/>
      <c r="J10" s="93">
        <v>110000</v>
      </c>
      <c r="K10" s="94"/>
      <c r="L10" s="93">
        <v>880000</v>
      </c>
      <c r="M10" s="94"/>
      <c r="N10" s="93">
        <v>1262000</v>
      </c>
      <c r="O10" s="94"/>
      <c r="P10" s="93">
        <f t="shared" ref="P10:P15" si="1">$H10      +$J10      +$L10      +$N10</f>
        <v>2924000</v>
      </c>
      <c r="Q10" s="94">
        <f t="shared" ref="Q10:Q15" si="2">$I10      +$K10      +$M10      +$O10</f>
        <v>0</v>
      </c>
      <c r="R10" s="48">
        <f t="shared" ref="R10:R15" si="3">IF(($L10      =0),0,((($N10      -$L10      )/$L10      )*100))</f>
        <v>43.409090909090907</v>
      </c>
      <c r="S10" s="49">
        <f t="shared" ref="S10:S15" si="4">IF(($M10      =0),0,((($O10      -$M10      )/$M10      )*100))</f>
        <v>0</v>
      </c>
      <c r="T10" s="48">
        <f t="shared" ref="T10:T14" si="5">IF(($E10      =0),0,(($P10      /$E10      )*100))</f>
        <v>97.466666666666669</v>
      </c>
      <c r="U10" s="50">
        <f t="shared" ref="U10:U14" si="6">IF(($E10      =0),0,(($Q10      /$E10      )*100))</f>
        <v>0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51" t="s">
        <v>41</v>
      </c>
      <c r="B15" s="95">
        <f>SUM(B9:B14)</f>
        <v>3000000</v>
      </c>
      <c r="C15" s="95">
        <f>SUM(C9:C14)</f>
        <v>0</v>
      </c>
      <c r="D15" s="95"/>
      <c r="E15" s="95">
        <f t="shared" si="0"/>
        <v>3000000</v>
      </c>
      <c r="F15" s="96">
        <f t="shared" ref="F15:O15" si="7">SUM(F9:F14)</f>
        <v>3000000</v>
      </c>
      <c r="G15" s="97">
        <f t="shared" si="7"/>
        <v>3000000</v>
      </c>
      <c r="H15" s="96">
        <f t="shared" si="7"/>
        <v>672000</v>
      </c>
      <c r="I15" s="97">
        <f t="shared" si="7"/>
        <v>0</v>
      </c>
      <c r="J15" s="96">
        <f t="shared" si="7"/>
        <v>110000</v>
      </c>
      <c r="K15" s="97">
        <f t="shared" si="7"/>
        <v>0</v>
      </c>
      <c r="L15" s="96">
        <f t="shared" si="7"/>
        <v>880000</v>
      </c>
      <c r="M15" s="97">
        <f t="shared" si="7"/>
        <v>0</v>
      </c>
      <c r="N15" s="96">
        <f t="shared" si="7"/>
        <v>1262000</v>
      </c>
      <c r="O15" s="97">
        <f t="shared" si="7"/>
        <v>0</v>
      </c>
      <c r="P15" s="96">
        <f t="shared" si="1"/>
        <v>2924000</v>
      </c>
      <c r="Q15" s="97">
        <f t="shared" si="2"/>
        <v>0</v>
      </c>
      <c r="R15" s="52">
        <f t="shared" si="3"/>
        <v>43.409090909090907</v>
      </c>
      <c r="S15" s="53">
        <f t="shared" si="4"/>
        <v>0</v>
      </c>
      <c r="T15" s="52">
        <f>IF((SUM($E9:$E13))=0,0,(P15/(SUM($E9:$E13))*100))</f>
        <v>97.466666666666669</v>
      </c>
      <c r="U15" s="54">
        <f>IF((SUM($E9:$E13))=0,0,(Q15/(SUM($E9:$E13))*100))</f>
        <v>0</v>
      </c>
      <c r="V15" s="96">
        <f>SUM(V9:V14)</f>
        <v>0</v>
      </c>
      <c r="W15" s="97">
        <f>SUM(W9:W14)</f>
        <v>0</v>
      </c>
    </row>
    <row r="16" spans="1:23" ht="12.95" customHeight="1" x14ac:dyDescent="0.2">
      <c r="A16" s="40" t="s">
        <v>42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43</v>
      </c>
      <c r="B17" s="92">
        <v>0</v>
      </c>
      <c r="C17" s="92">
        <v>0</v>
      </c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IF(($L17      =0),0,((($N17      -$L17      )/$L17      )*100))</f>
        <v>0</v>
      </c>
      <c r="S17" s="49">
        <f t="shared" ref="S17:S24" si="12">IF(($M17      =0),0,((($O17      -$M17      )/$M17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>
        <v>0</v>
      </c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41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>
        <f>SUM(W17:W23)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IF(($L26      =0),0,((($N26      -$L26      )/$L26      )*100))</f>
        <v>0</v>
      </c>
      <c r="S26" s="49">
        <f>IF(($M26      =0),0,((($O26      -$M26      )/$M26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IF(($L27      =0),0,((($N27      -$L27      )/$L27      )*100))</f>
        <v>0</v>
      </c>
      <c r="S27" s="49">
        <f>IF(($M27      =0),0,((($O27      -$M27      )/$M27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IF(($L28      =0),0,((($N28      -$L28      )/$L28      )*100))</f>
        <v>0</v>
      </c>
      <c r="S28" s="49">
        <f>IF(($M28      =0),0,((($O28      -$M28      )/$M28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IF(($L29      =0),0,((($N29      -$L29      )/$L29      )*100))</f>
        <v>0</v>
      </c>
      <c r="S29" s="49">
        <f>IF(($M29      =0),0,((($O29      -$M29      )/$M29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41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IF(($L30      =0),0,((($N30      -$L30      )/$L30      )*100))</f>
        <v>0</v>
      </c>
      <c r="S30" s="53">
        <f>IF(($M30      =0),0,((($O30      -$M30      )/$M30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2211000</v>
      </c>
      <c r="C32" s="92">
        <v>0</v>
      </c>
      <c r="D32" s="92"/>
      <c r="E32" s="92">
        <f>$B32      +$C32      +$D32</f>
        <v>2211000</v>
      </c>
      <c r="F32" s="93">
        <v>2211000</v>
      </c>
      <c r="G32" s="94">
        <v>2211000</v>
      </c>
      <c r="H32" s="93">
        <v>1718000</v>
      </c>
      <c r="I32" s="94"/>
      <c r="J32" s="93"/>
      <c r="K32" s="94"/>
      <c r="L32" s="93"/>
      <c r="M32" s="94"/>
      <c r="N32" s="93"/>
      <c r="O32" s="94">
        <v>664000</v>
      </c>
      <c r="P32" s="93">
        <f>$H32      +$J32      +$L32      +$N32</f>
        <v>1718000</v>
      </c>
      <c r="Q32" s="94">
        <f>$I32      +$K32      +$M32      +$O32</f>
        <v>664000</v>
      </c>
      <c r="R32" s="48">
        <f>IF(($L32      =0),0,((($N32      -$L32      )/$L32      )*100))</f>
        <v>0</v>
      </c>
      <c r="S32" s="49">
        <f>IF(($M32      =0),0,((($O32      -$M32      )/$M32      )*100))</f>
        <v>0</v>
      </c>
      <c r="T32" s="48">
        <f>IF(($E32      =0),0,(($P32      /$E32      )*100))</f>
        <v>77.702397105382175</v>
      </c>
      <c r="U32" s="50">
        <f>IF(($E32      =0),0,(($Q32      /$E32      )*100))</f>
        <v>30.031659882406153</v>
      </c>
      <c r="V32" s="93">
        <v>0</v>
      </c>
      <c r="W32" s="94">
        <v>0</v>
      </c>
    </row>
    <row r="33" spans="1:23" ht="12.95" customHeight="1" x14ac:dyDescent="0.2">
      <c r="A33" s="51" t="s">
        <v>41</v>
      </c>
      <c r="B33" s="95">
        <f>B32</f>
        <v>2211000</v>
      </c>
      <c r="C33" s="95">
        <f>C32</f>
        <v>0</v>
      </c>
      <c r="D33" s="95"/>
      <c r="E33" s="95">
        <f>$B33      +$C33      +$D33</f>
        <v>2211000</v>
      </c>
      <c r="F33" s="96">
        <f t="shared" ref="F33:O33" si="17">F32</f>
        <v>2211000</v>
      </c>
      <c r="G33" s="97">
        <f t="shared" si="17"/>
        <v>2211000</v>
      </c>
      <c r="H33" s="96">
        <f t="shared" si="17"/>
        <v>1718000</v>
      </c>
      <c r="I33" s="97">
        <f t="shared" si="17"/>
        <v>0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664000</v>
      </c>
      <c r="P33" s="96">
        <f>$H33      +$J33      +$L33      +$N33</f>
        <v>1718000</v>
      </c>
      <c r="Q33" s="97">
        <f>$I33      +$K33      +$M33      +$O33</f>
        <v>664000</v>
      </c>
      <c r="R33" s="52">
        <f>IF(($L33      =0),0,((($N33      -$L33      )/$L33      )*100))</f>
        <v>0</v>
      </c>
      <c r="S33" s="53">
        <f>IF(($M33      =0),0,((($O33      -$M33      )/$M33      )*100))</f>
        <v>0</v>
      </c>
      <c r="T33" s="52">
        <f>IF($E33   =0,0,($P33   /$E33   )*100)</f>
        <v>77.702397105382175</v>
      </c>
      <c r="U33" s="54">
        <f>IF($E33   =0,0,($Q33   /$E33   )*100)</f>
        <v>30.031659882406153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36360000</v>
      </c>
      <c r="C35" s="92">
        <v>-18000000</v>
      </c>
      <c r="D35" s="92"/>
      <c r="E35" s="92">
        <f t="shared" ref="E35:E40" si="18">$B35      +$C35      +$D35</f>
        <v>18360000</v>
      </c>
      <c r="F35" s="93">
        <v>18360000</v>
      </c>
      <c r="G35" s="94">
        <v>18360000</v>
      </c>
      <c r="H35" s="93">
        <v>16299000</v>
      </c>
      <c r="I35" s="94"/>
      <c r="J35" s="93">
        <v>2061000</v>
      </c>
      <c r="K35" s="94">
        <v>15000000</v>
      </c>
      <c r="L35" s="93"/>
      <c r="M35" s="94"/>
      <c r="N35" s="93"/>
      <c r="O35" s="94">
        <v>3360000</v>
      </c>
      <c r="P35" s="93">
        <f t="shared" ref="P35:P40" si="19">$H35      +$J35      +$L35      +$N35</f>
        <v>18360000</v>
      </c>
      <c r="Q35" s="94">
        <f t="shared" ref="Q35:Q40" si="20">$I35      +$K35      +$M35      +$O35</f>
        <v>18360000</v>
      </c>
      <c r="R35" s="48">
        <f t="shared" ref="R35:R40" si="21">IF(($L35      =0),0,((($N35      -$L35      )/$L35      )*100))</f>
        <v>0</v>
      </c>
      <c r="S35" s="49">
        <f t="shared" ref="S35:S40" si="22">IF(($M35      =0),0,((($O35      -$M35      )/$M35      )*100))</f>
        <v>0</v>
      </c>
      <c r="T35" s="48">
        <f t="shared" ref="T35:T39" si="23">IF(($E35      =0),0,(($P35      /$E35      )*100))</f>
        <v>100</v>
      </c>
      <c r="U35" s="50">
        <f t="shared" ref="U35:U39" si="24">IF(($E35      =0),0,(($Q35      /$E35      )*100))</f>
        <v>100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14886000</v>
      </c>
      <c r="C36" s="92">
        <v>0</v>
      </c>
      <c r="D36" s="92"/>
      <c r="E36" s="92">
        <f t="shared" si="18"/>
        <v>14886000</v>
      </c>
      <c r="F36" s="93">
        <v>14886000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41</v>
      </c>
      <c r="B40" s="95">
        <f>SUM(B35:B39)</f>
        <v>51246000</v>
      </c>
      <c r="C40" s="95">
        <f>SUM(C35:C39)</f>
        <v>-18000000</v>
      </c>
      <c r="D40" s="95"/>
      <c r="E40" s="95">
        <f t="shared" si="18"/>
        <v>33246000</v>
      </c>
      <c r="F40" s="96">
        <f t="shared" ref="F40:O40" si="25">SUM(F35:F39)</f>
        <v>33246000</v>
      </c>
      <c r="G40" s="97">
        <f t="shared" si="25"/>
        <v>18360000</v>
      </c>
      <c r="H40" s="96">
        <f t="shared" si="25"/>
        <v>16299000</v>
      </c>
      <c r="I40" s="97">
        <f t="shared" si="25"/>
        <v>0</v>
      </c>
      <c r="J40" s="96">
        <f t="shared" si="25"/>
        <v>2061000</v>
      </c>
      <c r="K40" s="97">
        <f t="shared" si="25"/>
        <v>15000000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3360000</v>
      </c>
      <c r="P40" s="96">
        <f t="shared" si="19"/>
        <v>18360000</v>
      </c>
      <c r="Q40" s="97">
        <f t="shared" si="20"/>
        <v>18360000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100</v>
      </c>
      <c r="U40" s="54">
        <f>IF((+$E35+$E38) =0,0,(Q40   /(+$E35+$E38) )*100)</f>
        <v>100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IF(($L42      =0),0,((($N42      -$L42      )/$L42      )*100))</f>
        <v>0</v>
      </c>
      <c r="S42" s="49">
        <f t="shared" ref="S42:S53" si="30">IF(($M42      =0),0,((($O42      -$M42      )/$M42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30000000</v>
      </c>
      <c r="C44" s="92">
        <v>-20000000</v>
      </c>
      <c r="D44" s="92"/>
      <c r="E44" s="92">
        <f t="shared" si="26"/>
        <v>10000000</v>
      </c>
      <c r="F44" s="93">
        <v>10000000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70000000</v>
      </c>
      <c r="C51" s="92">
        <v>15000000</v>
      </c>
      <c r="D51" s="92"/>
      <c r="E51" s="92">
        <f t="shared" si="26"/>
        <v>85000000</v>
      </c>
      <c r="F51" s="93">
        <v>85000000</v>
      </c>
      <c r="G51" s="94">
        <v>85000000</v>
      </c>
      <c r="H51" s="93">
        <v>15545000</v>
      </c>
      <c r="I51" s="94"/>
      <c r="J51" s="93">
        <v>23375000</v>
      </c>
      <c r="K51" s="94">
        <v>44490034</v>
      </c>
      <c r="L51" s="93">
        <v>22768000</v>
      </c>
      <c r="M51" s="94"/>
      <c r="N51" s="93">
        <v>16258000</v>
      </c>
      <c r="O51" s="94">
        <v>44596936</v>
      </c>
      <c r="P51" s="93">
        <f t="shared" si="27"/>
        <v>77946000</v>
      </c>
      <c r="Q51" s="94">
        <f t="shared" si="28"/>
        <v>89086970</v>
      </c>
      <c r="R51" s="48">
        <f t="shared" si="29"/>
        <v>-28.592761770906534</v>
      </c>
      <c r="S51" s="49">
        <f t="shared" si="30"/>
        <v>0</v>
      </c>
      <c r="T51" s="48">
        <f t="shared" si="31"/>
        <v>91.701176470588237</v>
      </c>
      <c r="U51" s="50">
        <f t="shared" si="32"/>
        <v>104.8082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41</v>
      </c>
      <c r="B53" s="95">
        <f>SUM(B42:B52)</f>
        <v>100000000</v>
      </c>
      <c r="C53" s="95">
        <f>SUM(C42:C52)</f>
        <v>-5000000</v>
      </c>
      <c r="D53" s="95"/>
      <c r="E53" s="95">
        <f t="shared" si="26"/>
        <v>95000000</v>
      </c>
      <c r="F53" s="96">
        <f t="shared" ref="F53:O53" si="33">SUM(F42:F52)</f>
        <v>95000000</v>
      </c>
      <c r="G53" s="97">
        <f t="shared" si="33"/>
        <v>85000000</v>
      </c>
      <c r="H53" s="96">
        <f t="shared" si="33"/>
        <v>15545000</v>
      </c>
      <c r="I53" s="97">
        <f t="shared" si="33"/>
        <v>0</v>
      </c>
      <c r="J53" s="96">
        <f t="shared" si="33"/>
        <v>23375000</v>
      </c>
      <c r="K53" s="97">
        <f t="shared" si="33"/>
        <v>44490034</v>
      </c>
      <c r="L53" s="96">
        <f t="shared" si="33"/>
        <v>22768000</v>
      </c>
      <c r="M53" s="97">
        <f t="shared" si="33"/>
        <v>0</v>
      </c>
      <c r="N53" s="96">
        <f t="shared" si="33"/>
        <v>16258000</v>
      </c>
      <c r="O53" s="97">
        <f t="shared" si="33"/>
        <v>44596936</v>
      </c>
      <c r="P53" s="96">
        <f t="shared" si="27"/>
        <v>77946000</v>
      </c>
      <c r="Q53" s="97">
        <f t="shared" si="28"/>
        <v>89086970</v>
      </c>
      <c r="R53" s="52">
        <f t="shared" si="29"/>
        <v>-28.592761770906534</v>
      </c>
      <c r="S53" s="53">
        <f t="shared" si="30"/>
        <v>0</v>
      </c>
      <c r="T53" s="52">
        <f>IF((+$E43+$E45+$E47+$E48+$E51) =0,0,(P53   /(+$E43+$E45+$E47+$E48+$E51) )*100)</f>
        <v>91.701176470588237</v>
      </c>
      <c r="U53" s="54">
        <f>IF((+$E43+$E45+$E47+$E48+$E51) =0,0,(Q53   /(+$E43+$E45+$E47+$E48+$E51) )*100)</f>
        <v>104.8082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IF(($L55      =0),0,((($N55      -$L55      )/$L55      )*100))</f>
        <v>0</v>
      </c>
      <c r="S55" s="49">
        <f>IF(($M55      =0),0,((($O55      -$M55      )/$M55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IF(($L56      =0),0,((($N56      -$L56      )/$L56      )*100))</f>
        <v>0</v>
      </c>
      <c r="S56" s="49">
        <f>IF(($M56      =0),0,((($O56      -$M56      )/$M56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IF(($L57      =0),0,((($N57      -$L57      )/$L57      )*100))</f>
        <v>0</v>
      </c>
      <c r="S57" s="49">
        <f>IF(($M57      =0),0,((($O57      -$M57      )/$M57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IF(($L58      =0),0,((($N58      -$L58      )/$L58      )*100))</f>
        <v>0</v>
      </c>
      <c r="S58" s="49">
        <f>IF(($M58      =0),0,((($O58      -$M58      )/$M58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41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IF(($L59      =0),0,((($N59      -$L59      )/$L59      )*100))</f>
        <v>0</v>
      </c>
      <c r="S59" s="58">
        <f>IF(($M59      =0),0,((($O59      -$M59      )/$M59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IF(($L61      =0),0,((($N61      -$L61      )/$L61      )*100))</f>
        <v>0</v>
      </c>
      <c r="S61" s="49">
        <f t="shared" ref="S61:S67" si="39">IF(($M61      =0),0,((($O61      -$M61      )/$M61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41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156457000</v>
      </c>
      <c r="C67" s="104">
        <f>SUM(C9:C14,C17:C23,C26:C29,C32,C35:C39,C42:C52,C55:C58,C61:C65)</f>
        <v>-23000000</v>
      </c>
      <c r="D67" s="104"/>
      <c r="E67" s="104">
        <f t="shared" si="35"/>
        <v>133457000</v>
      </c>
      <c r="F67" s="105">
        <f t="shared" ref="F67:O67" si="43">SUM(F9:F14,F17:F23,F26:F29,F32,F35:F39,F42:F52,F55:F58,F61:F65)</f>
        <v>133457000</v>
      </c>
      <c r="G67" s="106">
        <f t="shared" si="43"/>
        <v>108571000</v>
      </c>
      <c r="H67" s="105">
        <f t="shared" si="43"/>
        <v>34234000</v>
      </c>
      <c r="I67" s="106">
        <f t="shared" si="43"/>
        <v>0</v>
      </c>
      <c r="J67" s="105">
        <f t="shared" si="43"/>
        <v>25546000</v>
      </c>
      <c r="K67" s="106">
        <f t="shared" si="43"/>
        <v>59490034</v>
      </c>
      <c r="L67" s="105">
        <f t="shared" si="43"/>
        <v>23648000</v>
      </c>
      <c r="M67" s="106">
        <f t="shared" si="43"/>
        <v>0</v>
      </c>
      <c r="N67" s="105">
        <f t="shared" si="43"/>
        <v>17520000</v>
      </c>
      <c r="O67" s="106">
        <f t="shared" si="43"/>
        <v>48620936</v>
      </c>
      <c r="P67" s="105">
        <f t="shared" si="36"/>
        <v>100948000</v>
      </c>
      <c r="Q67" s="106">
        <f t="shared" si="37"/>
        <v>108110970</v>
      </c>
      <c r="R67" s="61">
        <f t="shared" si="38"/>
        <v>-25.913396481732072</v>
      </c>
      <c r="S67" s="62">
        <f t="shared" si="39"/>
        <v>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92.978788074163461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99.576286485341399</v>
      </c>
      <c r="V67" s="105">
        <f>SUM(V9:V14,V17:V23,V26:V29,V32,V35:V39,V42:V52,V55:V58,V61:V65)</f>
        <v>0</v>
      </c>
      <c r="W67" s="106">
        <f>SUM(W9:W14,W17:W23,W26:W29,W32,W35:W39,W42:W52,W55:W58,W61:W65)</f>
        <v>0</v>
      </c>
    </row>
    <row r="68" spans="1:23" ht="12.95" customHeight="1" x14ac:dyDescent="0.2">
      <c r="A68" s="40" t="s">
        <v>42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82836000</v>
      </c>
      <c r="C69" s="92">
        <v>10000000</v>
      </c>
      <c r="D69" s="92"/>
      <c r="E69" s="92">
        <f>$B69      +$C69      +$D69</f>
        <v>92836000</v>
      </c>
      <c r="F69" s="93">
        <v>92836000</v>
      </c>
      <c r="G69" s="94">
        <v>92836000</v>
      </c>
      <c r="H69" s="93">
        <v>46322000</v>
      </c>
      <c r="I69" s="94"/>
      <c r="J69" s="93">
        <v>27428000</v>
      </c>
      <c r="K69" s="94">
        <v>71589000</v>
      </c>
      <c r="L69" s="93">
        <v>10466000</v>
      </c>
      <c r="M69" s="94"/>
      <c r="N69" s="93">
        <v>8620000</v>
      </c>
      <c r="O69" s="94">
        <v>20873126</v>
      </c>
      <c r="P69" s="93">
        <f>$H69      +$J69      +$L69      +$N69</f>
        <v>92836000</v>
      </c>
      <c r="Q69" s="94">
        <f>$I69      +$K69      +$M69      +$O69</f>
        <v>92462126</v>
      </c>
      <c r="R69" s="48">
        <f>IF(($L69      =0),0,((($N69      -$L69      )/$L69      )*100))</f>
        <v>-17.638066118861072</v>
      </c>
      <c r="S69" s="49">
        <f>IF(($M69      =0),0,((($O69      -$M69      )/$M69      )*100))</f>
        <v>0</v>
      </c>
      <c r="T69" s="48">
        <f>IF(($E69      =0),0,(($P69      /$E69      )*100))</f>
        <v>100</v>
      </c>
      <c r="U69" s="50">
        <f>IF(($E69      =0),0,(($Q69      /$E69      )*100))</f>
        <v>99.597274764100135</v>
      </c>
      <c r="V69" s="93">
        <v>0</v>
      </c>
      <c r="W69" s="94">
        <v>0</v>
      </c>
    </row>
    <row r="70" spans="1:23" ht="12.95" customHeight="1" x14ac:dyDescent="0.2">
      <c r="A70" s="56" t="s">
        <v>41</v>
      </c>
      <c r="B70" s="101">
        <f>B69</f>
        <v>82836000</v>
      </c>
      <c r="C70" s="101">
        <f>C69</f>
        <v>10000000</v>
      </c>
      <c r="D70" s="101"/>
      <c r="E70" s="101">
        <f>$B70      +$C70      +$D70</f>
        <v>92836000</v>
      </c>
      <c r="F70" s="102">
        <f t="shared" ref="F70:O70" si="44">F69</f>
        <v>92836000</v>
      </c>
      <c r="G70" s="103">
        <f t="shared" si="44"/>
        <v>92836000</v>
      </c>
      <c r="H70" s="102">
        <f t="shared" si="44"/>
        <v>46322000</v>
      </c>
      <c r="I70" s="103">
        <f t="shared" si="44"/>
        <v>0</v>
      </c>
      <c r="J70" s="102">
        <f t="shared" si="44"/>
        <v>27428000</v>
      </c>
      <c r="K70" s="103">
        <f t="shared" si="44"/>
        <v>71589000</v>
      </c>
      <c r="L70" s="102">
        <f t="shared" si="44"/>
        <v>10466000</v>
      </c>
      <c r="M70" s="103">
        <f t="shared" si="44"/>
        <v>0</v>
      </c>
      <c r="N70" s="102">
        <f t="shared" si="44"/>
        <v>8620000</v>
      </c>
      <c r="O70" s="103">
        <f t="shared" si="44"/>
        <v>20873126</v>
      </c>
      <c r="P70" s="102">
        <f>$H70      +$J70      +$L70      +$N70</f>
        <v>92836000</v>
      </c>
      <c r="Q70" s="103">
        <f>$I70      +$K70      +$M70      +$O70</f>
        <v>92462126</v>
      </c>
      <c r="R70" s="57">
        <f>IF(($L70      =0),0,((($N70      -$L70      )/$L70      )*100))</f>
        <v>-17.638066118861072</v>
      </c>
      <c r="S70" s="58">
        <f>IF(($M70      =0),0,((($O70      -$M70      )/$M70      )*100))</f>
        <v>0</v>
      </c>
      <c r="T70" s="57">
        <f>IF($E70   =0,0,($P70   /$E70   )*100)</f>
        <v>100</v>
      </c>
      <c r="U70" s="59">
        <f>IF($E70   =0,0,($Q70   /$E70 )*100)</f>
        <v>99.597274764100135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82836000</v>
      </c>
      <c r="C71" s="104">
        <f>C69</f>
        <v>10000000</v>
      </c>
      <c r="D71" s="104"/>
      <c r="E71" s="104">
        <f>$B71      +$C71      +$D71</f>
        <v>92836000</v>
      </c>
      <c r="F71" s="105">
        <f t="shared" ref="F71:O71" si="45">F69</f>
        <v>92836000</v>
      </c>
      <c r="G71" s="106">
        <f t="shared" si="45"/>
        <v>92836000</v>
      </c>
      <c r="H71" s="105">
        <f t="shared" si="45"/>
        <v>46322000</v>
      </c>
      <c r="I71" s="106">
        <f t="shared" si="45"/>
        <v>0</v>
      </c>
      <c r="J71" s="105">
        <f t="shared" si="45"/>
        <v>27428000</v>
      </c>
      <c r="K71" s="106">
        <f t="shared" si="45"/>
        <v>71589000</v>
      </c>
      <c r="L71" s="105">
        <f t="shared" si="45"/>
        <v>10466000</v>
      </c>
      <c r="M71" s="106">
        <f t="shared" si="45"/>
        <v>0</v>
      </c>
      <c r="N71" s="105">
        <f t="shared" si="45"/>
        <v>8620000</v>
      </c>
      <c r="O71" s="106">
        <f t="shared" si="45"/>
        <v>20873126</v>
      </c>
      <c r="P71" s="105">
        <f>$H71      +$J71      +$L71      +$N71</f>
        <v>92836000</v>
      </c>
      <c r="Q71" s="106">
        <f>$I71      +$K71      +$M71      +$O71</f>
        <v>92462126</v>
      </c>
      <c r="R71" s="61">
        <f>IF(($L71      =0),0,((($N71      -$L71      )/$L71      )*100))</f>
        <v>-17.638066118861072</v>
      </c>
      <c r="S71" s="62">
        <f>IF(($M71      =0),0,((($O71      -$M71      )/$M71      )*100))</f>
        <v>0</v>
      </c>
      <c r="T71" s="61">
        <f>IF($E71   =0,0,($P71   /$E71   )*100)</f>
        <v>100</v>
      </c>
      <c r="U71" s="65">
        <f>IF($E71   =0,0,($Q71   /$E71   )*100)</f>
        <v>99.597274764100135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239293000</v>
      </c>
      <c r="C72" s="104">
        <f>SUM(C9:C14,C17:C23,C26:C29,C32,C35:C39,C42:C52,C55:C58,C61:C65,C69)</f>
        <v>-13000000</v>
      </c>
      <c r="D72" s="104"/>
      <c r="E72" s="104">
        <f>$B72      +$C72      +$D72</f>
        <v>226293000</v>
      </c>
      <c r="F72" s="105">
        <f t="shared" ref="F72:O72" si="46">SUM(F9:F14,F17:F23,F26:F29,F32,F35:F39,F42:F52,F55:F58,F61:F65,F69)</f>
        <v>226293000</v>
      </c>
      <c r="G72" s="106">
        <f t="shared" si="46"/>
        <v>201407000</v>
      </c>
      <c r="H72" s="105">
        <f t="shared" si="46"/>
        <v>80556000</v>
      </c>
      <c r="I72" s="106">
        <f t="shared" si="46"/>
        <v>0</v>
      </c>
      <c r="J72" s="105">
        <f t="shared" si="46"/>
        <v>52974000</v>
      </c>
      <c r="K72" s="106">
        <f t="shared" si="46"/>
        <v>131079034</v>
      </c>
      <c r="L72" s="105">
        <f t="shared" si="46"/>
        <v>34114000</v>
      </c>
      <c r="M72" s="106">
        <f t="shared" si="46"/>
        <v>0</v>
      </c>
      <c r="N72" s="105">
        <f t="shared" si="46"/>
        <v>26140000</v>
      </c>
      <c r="O72" s="106">
        <f t="shared" si="46"/>
        <v>69494062</v>
      </c>
      <c r="P72" s="105">
        <f>$H72      +$J72      +$L72      +$N72</f>
        <v>193784000</v>
      </c>
      <c r="Q72" s="106">
        <f>$I72      +$K72      +$M72      +$O72</f>
        <v>200573096</v>
      </c>
      <c r="R72" s="61">
        <f>IF(($L72      =0),0,((($N72      -$L72      )/$L72      )*100))</f>
        <v>-23.374567626194523</v>
      </c>
      <c r="S72" s="62">
        <f>IF(($M72      =0),0,((($O72      -$M72      )/$M72      )*100))</f>
        <v>0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96.215126584478199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99.585960766011112</v>
      </c>
      <c r="V72" s="105">
        <f>SUM(V9:V14,V17:V23,V26:V29,V32,V35:V39,V42:V52,V55:V58,V61:V65,V69)</f>
        <v>0</v>
      </c>
      <c r="W72" s="106">
        <f>SUM(W9:W14,W17:W23,W26:W29,W32,W35:W39,W42:W52,W55:W58,W61:W65,W69)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5" t="s">
        <v>10</v>
      </c>
      <c r="Q74" s="136"/>
      <c r="R74" s="137" t="s">
        <v>11</v>
      </c>
      <c r="S74" s="136"/>
      <c r="T74" s="137" t="s">
        <v>12</v>
      </c>
      <c r="U74" s="136"/>
      <c r="V74" s="135"/>
      <c r="W74" s="136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131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132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133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134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135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136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IF(($L86      =0),0,((($N86      -$L86      )/$L86      )*100))</f>
        <v>0</v>
      </c>
      <c r="S86" s="90">
        <f t="shared" ref="S86:S93" si="52">IF(($M86      =0),0,((($O86      -$M86      )/$M86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137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138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139</v>
      </c>
    </row>
    <row r="116" spans="1:23" x14ac:dyDescent="0.2">
      <c r="A116" s="29" t="s">
        <v>140</v>
      </c>
    </row>
    <row r="117" spans="1:23" x14ac:dyDescent="0.2">
      <c r="A117" s="29" t="s">
        <v>141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142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144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jnM+F2Iqz+ifzBB09WOuOMoOxqcqwiEYpFfdgbvfZWe5reQQLzv/GZLNrujJjNQJyyR7i24tMsGZXnIv4P3+yw==" saltValue="mV6ssYsJV/PrmctM/Jz30A==" spinCount="100000" sheet="1" objects="1" scenarios="1"/>
  <mergeCells count="18">
    <mergeCell ref="P74:Q74"/>
    <mergeCell ref="R74:S74"/>
    <mergeCell ref="T74:U74"/>
    <mergeCell ref="V74:W74"/>
    <mergeCell ref="P6:Q6"/>
    <mergeCell ref="R6:S6"/>
    <mergeCell ref="T6:U6"/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</mergeCells>
  <printOptions horizontalCentered="1"/>
  <pageMargins left="0.5" right="0.25" top="0.5" bottom="0.5" header="0.5" footer="0.5"/>
  <pageSetup paperSize="9" scale="38" orientation="landscape" r:id="rId1"/>
  <rowBreaks count="2" manualBreakCount="2">
    <brk id="73" max="16383" man="1"/>
    <brk id="95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23" width="13.7109375" customWidth="1"/>
    <col min="24" max="24" width="2.7109375" customWidth="1"/>
  </cols>
  <sheetData>
    <row r="1" spans="1:23" x14ac:dyDescent="0.2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32"/>
      <c r="W1" s="32"/>
    </row>
    <row r="2" spans="1:23" ht="18" x14ac:dyDescent="0.25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33"/>
      <c r="W2" s="33"/>
    </row>
    <row r="3" spans="1:23" ht="18" customHeight="1" x14ac:dyDescent="0.25">
      <c r="A3" s="131" t="s">
        <v>2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33"/>
      <c r="W3" s="33"/>
    </row>
    <row r="4" spans="1:23" ht="18" customHeight="1" x14ac:dyDescent="0.25">
      <c r="A4" s="131" t="s">
        <v>3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33"/>
      <c r="W4" s="33"/>
    </row>
    <row r="5" spans="1:23" ht="15" customHeight="1" x14ac:dyDescent="0.25">
      <c r="A5" s="132" t="s">
        <v>117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IF(($L9       =0),0,((($N9       -$L9       )/$L9       )*100))</f>
        <v>0</v>
      </c>
      <c r="S9" s="49">
        <f>IF(($M9       =0),0,((($O9       -$M9       )/$M9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2450000</v>
      </c>
      <c r="C10" s="92">
        <v>0</v>
      </c>
      <c r="D10" s="92"/>
      <c r="E10" s="92">
        <f t="shared" ref="E10:E15" si="0">$B10      +$C10      +$D10</f>
        <v>2450000</v>
      </c>
      <c r="F10" s="93">
        <v>2450000</v>
      </c>
      <c r="G10" s="94">
        <v>2450000</v>
      </c>
      <c r="H10" s="93">
        <v>199000</v>
      </c>
      <c r="I10" s="94"/>
      <c r="J10" s="93">
        <v>173000</v>
      </c>
      <c r="K10" s="94"/>
      <c r="L10" s="93">
        <v>129000</v>
      </c>
      <c r="M10" s="94"/>
      <c r="N10" s="93">
        <v>129000</v>
      </c>
      <c r="O10" s="94"/>
      <c r="P10" s="93">
        <f t="shared" ref="P10:P15" si="1">$H10      +$J10      +$L10      +$N10</f>
        <v>630000</v>
      </c>
      <c r="Q10" s="94">
        <f t="shared" ref="Q10:Q15" si="2">$I10      +$K10      +$M10      +$O10</f>
        <v>0</v>
      </c>
      <c r="R10" s="48">
        <f t="shared" ref="R10:R15" si="3">IF(($L10      =0),0,((($N10      -$L10      )/$L10      )*100))</f>
        <v>0</v>
      </c>
      <c r="S10" s="49">
        <f t="shared" ref="S10:S15" si="4">IF(($M10      =0),0,((($O10      -$M10      )/$M10      )*100))</f>
        <v>0</v>
      </c>
      <c r="T10" s="48">
        <f t="shared" ref="T10:T14" si="5">IF(($E10      =0),0,(($P10      /$E10      )*100))</f>
        <v>25.714285714285712</v>
      </c>
      <c r="U10" s="50">
        <f t="shared" ref="U10:U14" si="6">IF(($E10      =0),0,(($Q10      /$E10      )*100))</f>
        <v>0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51" t="s">
        <v>41</v>
      </c>
      <c r="B15" s="95">
        <f>SUM(B9:B14)</f>
        <v>2450000</v>
      </c>
      <c r="C15" s="95">
        <f>SUM(C9:C14)</f>
        <v>0</v>
      </c>
      <c r="D15" s="95"/>
      <c r="E15" s="95">
        <f t="shared" si="0"/>
        <v>2450000</v>
      </c>
      <c r="F15" s="96">
        <f t="shared" ref="F15:O15" si="7">SUM(F9:F14)</f>
        <v>2450000</v>
      </c>
      <c r="G15" s="97">
        <f t="shared" si="7"/>
        <v>2450000</v>
      </c>
      <c r="H15" s="96">
        <f t="shared" si="7"/>
        <v>199000</v>
      </c>
      <c r="I15" s="97">
        <f t="shared" si="7"/>
        <v>0</v>
      </c>
      <c r="J15" s="96">
        <f t="shared" si="7"/>
        <v>173000</v>
      </c>
      <c r="K15" s="97">
        <f t="shared" si="7"/>
        <v>0</v>
      </c>
      <c r="L15" s="96">
        <f t="shared" si="7"/>
        <v>129000</v>
      </c>
      <c r="M15" s="97">
        <f t="shared" si="7"/>
        <v>0</v>
      </c>
      <c r="N15" s="96">
        <f t="shared" si="7"/>
        <v>129000</v>
      </c>
      <c r="O15" s="97">
        <f t="shared" si="7"/>
        <v>0</v>
      </c>
      <c r="P15" s="96">
        <f t="shared" si="1"/>
        <v>630000</v>
      </c>
      <c r="Q15" s="97">
        <f t="shared" si="2"/>
        <v>0</v>
      </c>
      <c r="R15" s="52">
        <f t="shared" si="3"/>
        <v>0</v>
      </c>
      <c r="S15" s="53">
        <f t="shared" si="4"/>
        <v>0</v>
      </c>
      <c r="T15" s="52">
        <f>IF((SUM($E9:$E13))=0,0,(P15/(SUM($E9:$E13))*100))</f>
        <v>25.714285714285712</v>
      </c>
      <c r="U15" s="54">
        <f>IF((SUM($E9:$E13))=0,0,(Q15/(SUM($E9:$E13))*100))</f>
        <v>0</v>
      </c>
      <c r="V15" s="96">
        <f>SUM(V9:V14)</f>
        <v>0</v>
      </c>
      <c r="W15" s="97">
        <f>SUM(W9:W14)</f>
        <v>0</v>
      </c>
    </row>
    <row r="16" spans="1:23" ht="12.95" customHeight="1" x14ac:dyDescent="0.2">
      <c r="A16" s="40" t="s">
        <v>42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43</v>
      </c>
      <c r="B17" s="92">
        <v>0</v>
      </c>
      <c r="C17" s="92">
        <v>0</v>
      </c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IF(($L17      =0),0,((($N17      -$L17      )/$L17      )*100))</f>
        <v>0</v>
      </c>
      <c r="S17" s="49">
        <f t="shared" ref="S17:S24" si="12">IF(($M17      =0),0,((($O17      -$M17      )/$M17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>
        <v>0</v>
      </c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41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>
        <f>SUM(W17:W23)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IF(($L26      =0),0,((($N26      -$L26      )/$L26      )*100))</f>
        <v>0</v>
      </c>
      <c r="S26" s="49">
        <f>IF(($M26      =0),0,((($O26      -$M26      )/$M26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IF(($L27      =0),0,((($N27      -$L27      )/$L27      )*100))</f>
        <v>0</v>
      </c>
      <c r="S27" s="49">
        <f>IF(($M27      =0),0,((($O27      -$M27      )/$M27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IF(($L28      =0),0,((($N28      -$L28      )/$L28      )*100))</f>
        <v>0</v>
      </c>
      <c r="S28" s="49">
        <f>IF(($M28      =0),0,((($O28      -$M28      )/$M28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IF(($L29      =0),0,((($N29      -$L29      )/$L29      )*100))</f>
        <v>0</v>
      </c>
      <c r="S29" s="49">
        <f>IF(($M29      =0),0,((($O29      -$M29      )/$M29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41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IF(($L30      =0),0,((($N30      -$L30      )/$L30      )*100))</f>
        <v>0</v>
      </c>
      <c r="S30" s="53">
        <f>IF(($M30      =0),0,((($O30      -$M30      )/$M30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1059000</v>
      </c>
      <c r="C32" s="92">
        <v>0</v>
      </c>
      <c r="D32" s="92"/>
      <c r="E32" s="92">
        <f>$B32      +$C32      +$D32</f>
        <v>1059000</v>
      </c>
      <c r="F32" s="93">
        <v>1059000</v>
      </c>
      <c r="G32" s="94">
        <v>1059000</v>
      </c>
      <c r="H32" s="93">
        <v>253000</v>
      </c>
      <c r="I32" s="94"/>
      <c r="J32" s="93">
        <v>538000</v>
      </c>
      <c r="K32" s="94"/>
      <c r="L32" s="93">
        <v>210000</v>
      </c>
      <c r="M32" s="94"/>
      <c r="N32" s="93">
        <v>58000</v>
      </c>
      <c r="O32" s="94"/>
      <c r="P32" s="93">
        <f>$H32      +$J32      +$L32      +$N32</f>
        <v>1059000</v>
      </c>
      <c r="Q32" s="94">
        <f>$I32      +$K32      +$M32      +$O32</f>
        <v>0</v>
      </c>
      <c r="R32" s="48">
        <f>IF(($L32      =0),0,((($N32      -$L32      )/$L32      )*100))</f>
        <v>-72.38095238095238</v>
      </c>
      <c r="S32" s="49">
        <f>IF(($M32      =0),0,((($O32      -$M32      )/$M32      )*100))</f>
        <v>0</v>
      </c>
      <c r="T32" s="48">
        <f>IF(($E32      =0),0,(($P32      /$E32      )*100))</f>
        <v>100</v>
      </c>
      <c r="U32" s="50">
        <f>IF(($E32      =0),0,(($Q32      /$E32      )*100))</f>
        <v>0</v>
      </c>
      <c r="V32" s="93">
        <v>0</v>
      </c>
      <c r="W32" s="94">
        <v>0</v>
      </c>
    </row>
    <row r="33" spans="1:23" ht="12.95" customHeight="1" x14ac:dyDescent="0.2">
      <c r="A33" s="51" t="s">
        <v>41</v>
      </c>
      <c r="B33" s="95">
        <f>B32</f>
        <v>1059000</v>
      </c>
      <c r="C33" s="95">
        <f>C32</f>
        <v>0</v>
      </c>
      <c r="D33" s="95"/>
      <c r="E33" s="95">
        <f>$B33      +$C33      +$D33</f>
        <v>1059000</v>
      </c>
      <c r="F33" s="96">
        <f t="shared" ref="F33:O33" si="17">F32</f>
        <v>1059000</v>
      </c>
      <c r="G33" s="97">
        <f t="shared" si="17"/>
        <v>1059000</v>
      </c>
      <c r="H33" s="96">
        <f t="shared" si="17"/>
        <v>253000</v>
      </c>
      <c r="I33" s="97">
        <f t="shared" si="17"/>
        <v>0</v>
      </c>
      <c r="J33" s="96">
        <f t="shared" si="17"/>
        <v>538000</v>
      </c>
      <c r="K33" s="97">
        <f t="shared" si="17"/>
        <v>0</v>
      </c>
      <c r="L33" s="96">
        <f t="shared" si="17"/>
        <v>210000</v>
      </c>
      <c r="M33" s="97">
        <f t="shared" si="17"/>
        <v>0</v>
      </c>
      <c r="N33" s="96">
        <f t="shared" si="17"/>
        <v>58000</v>
      </c>
      <c r="O33" s="97">
        <f t="shared" si="17"/>
        <v>0</v>
      </c>
      <c r="P33" s="96">
        <f>$H33      +$J33      +$L33      +$N33</f>
        <v>1059000</v>
      </c>
      <c r="Q33" s="97">
        <f>$I33      +$K33      +$M33      +$O33</f>
        <v>0</v>
      </c>
      <c r="R33" s="52">
        <f>IF(($L33      =0),0,((($N33      -$L33      )/$L33      )*100))</f>
        <v>-72.38095238095238</v>
      </c>
      <c r="S33" s="53">
        <f>IF(($M33      =0),0,((($O33      -$M33      )/$M33      )*100))</f>
        <v>0</v>
      </c>
      <c r="T33" s="52">
        <f>IF($E33   =0,0,($P33   /$E33   )*100)</f>
        <v>100</v>
      </c>
      <c r="U33" s="54">
        <f>IF($E33   =0,0,($Q33   /$E33   )*100)</f>
        <v>0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0</v>
      </c>
      <c r="C35" s="92">
        <v>0</v>
      </c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IF(($L35      =0),0,((($N35      -$L35      )/$L35      )*100))</f>
        <v>0</v>
      </c>
      <c r="S35" s="49">
        <f t="shared" ref="S35:S40" si="22">IF(($M35      =0),0,((($O35      -$M35      )/$M35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18854000</v>
      </c>
      <c r="C36" s="92">
        <v>0</v>
      </c>
      <c r="D36" s="92"/>
      <c r="E36" s="92">
        <f t="shared" si="18"/>
        <v>18854000</v>
      </c>
      <c r="F36" s="93">
        <v>18854000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41</v>
      </c>
      <c r="B40" s="95">
        <f>SUM(B35:B39)</f>
        <v>18854000</v>
      </c>
      <c r="C40" s="95">
        <f>SUM(C35:C39)</f>
        <v>0</v>
      </c>
      <c r="D40" s="95"/>
      <c r="E40" s="95">
        <f t="shared" si="18"/>
        <v>18854000</v>
      </c>
      <c r="F40" s="96">
        <f t="shared" ref="F40:O40" si="25">SUM(F35:F39)</f>
        <v>18854000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IF(($L42      =0),0,((($N42      -$L42      )/$L42      )*100))</f>
        <v>0</v>
      </c>
      <c r="S42" s="49">
        <f t="shared" ref="S42:S53" si="30">IF(($M42      =0),0,((($O42      -$M42      )/$M42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85000000</v>
      </c>
      <c r="C51" s="92">
        <v>-50000000</v>
      </c>
      <c r="D51" s="92"/>
      <c r="E51" s="92">
        <f t="shared" si="26"/>
        <v>35000000</v>
      </c>
      <c r="F51" s="93">
        <v>35000000</v>
      </c>
      <c r="G51" s="94">
        <v>35000000</v>
      </c>
      <c r="H51" s="93"/>
      <c r="I51" s="94"/>
      <c r="J51" s="93"/>
      <c r="K51" s="94"/>
      <c r="L51" s="93">
        <v>363000</v>
      </c>
      <c r="M51" s="94"/>
      <c r="N51" s="93">
        <v>11945000</v>
      </c>
      <c r="O51" s="94"/>
      <c r="P51" s="93">
        <f t="shared" si="27"/>
        <v>12308000</v>
      </c>
      <c r="Q51" s="94">
        <f t="shared" si="28"/>
        <v>0</v>
      </c>
      <c r="R51" s="48">
        <f t="shared" si="29"/>
        <v>3190.6336088154271</v>
      </c>
      <c r="S51" s="49">
        <f t="shared" si="30"/>
        <v>0</v>
      </c>
      <c r="T51" s="48">
        <f t="shared" si="31"/>
        <v>35.16571428571428</v>
      </c>
      <c r="U51" s="50">
        <f t="shared" si="32"/>
        <v>0</v>
      </c>
      <c r="V51" s="93">
        <v>11098000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41</v>
      </c>
      <c r="B53" s="95">
        <f>SUM(B42:B52)</f>
        <v>85000000</v>
      </c>
      <c r="C53" s="95">
        <f>SUM(C42:C52)</f>
        <v>-50000000</v>
      </c>
      <c r="D53" s="95"/>
      <c r="E53" s="95">
        <f t="shared" si="26"/>
        <v>35000000</v>
      </c>
      <c r="F53" s="96">
        <f t="shared" ref="F53:O53" si="33">SUM(F42:F52)</f>
        <v>35000000</v>
      </c>
      <c r="G53" s="97">
        <f t="shared" si="33"/>
        <v>35000000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363000</v>
      </c>
      <c r="M53" s="97">
        <f t="shared" si="33"/>
        <v>0</v>
      </c>
      <c r="N53" s="96">
        <f t="shared" si="33"/>
        <v>11945000</v>
      </c>
      <c r="O53" s="97">
        <f t="shared" si="33"/>
        <v>0</v>
      </c>
      <c r="P53" s="96">
        <f t="shared" si="27"/>
        <v>12308000</v>
      </c>
      <c r="Q53" s="97">
        <f t="shared" si="28"/>
        <v>0</v>
      </c>
      <c r="R53" s="52">
        <f t="shared" si="29"/>
        <v>3190.6336088154271</v>
      </c>
      <c r="S53" s="53">
        <f t="shared" si="30"/>
        <v>0</v>
      </c>
      <c r="T53" s="52">
        <f>IF((+$E43+$E45+$E47+$E48+$E51) =0,0,(P53   /(+$E43+$E45+$E47+$E48+$E51) )*100)</f>
        <v>35.16571428571428</v>
      </c>
      <c r="U53" s="54">
        <f>IF((+$E43+$E45+$E47+$E48+$E51) =0,0,(Q53   /(+$E43+$E45+$E47+$E48+$E51) )*100)</f>
        <v>0</v>
      </c>
      <c r="V53" s="96">
        <f>SUM(V42:V52)</f>
        <v>11098000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IF(($L55      =0),0,((($N55      -$L55      )/$L55      )*100))</f>
        <v>0</v>
      </c>
      <c r="S55" s="49">
        <f>IF(($M55      =0),0,((($O55      -$M55      )/$M55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IF(($L56      =0),0,((($N56      -$L56      )/$L56      )*100))</f>
        <v>0</v>
      </c>
      <c r="S56" s="49">
        <f>IF(($M56      =0),0,((($O56      -$M56      )/$M56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IF(($L57      =0),0,((($N57      -$L57      )/$L57      )*100))</f>
        <v>0</v>
      </c>
      <c r="S57" s="49">
        <f>IF(($M57      =0),0,((($O57      -$M57      )/$M57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IF(($L58      =0),0,((($N58      -$L58      )/$L58      )*100))</f>
        <v>0</v>
      </c>
      <c r="S58" s="49">
        <f>IF(($M58      =0),0,((($O58      -$M58      )/$M58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41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IF(($L59      =0),0,((($N59      -$L59      )/$L59      )*100))</f>
        <v>0</v>
      </c>
      <c r="S59" s="58">
        <f>IF(($M59      =0),0,((($O59      -$M59      )/$M59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IF(($L61      =0),0,((($N61      -$L61      )/$L61      )*100))</f>
        <v>0</v>
      </c>
      <c r="S61" s="49">
        <f t="shared" ref="S61:S67" si="39">IF(($M61      =0),0,((($O61      -$M61      )/$M61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41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107363000</v>
      </c>
      <c r="C67" s="104">
        <f>SUM(C9:C14,C17:C23,C26:C29,C32,C35:C39,C42:C52,C55:C58,C61:C65)</f>
        <v>-50000000</v>
      </c>
      <c r="D67" s="104"/>
      <c r="E67" s="104">
        <f t="shared" si="35"/>
        <v>57363000</v>
      </c>
      <c r="F67" s="105">
        <f t="shared" ref="F67:O67" si="43">SUM(F9:F14,F17:F23,F26:F29,F32,F35:F39,F42:F52,F55:F58,F61:F65)</f>
        <v>57363000</v>
      </c>
      <c r="G67" s="106">
        <f t="shared" si="43"/>
        <v>38509000</v>
      </c>
      <c r="H67" s="105">
        <f t="shared" si="43"/>
        <v>452000</v>
      </c>
      <c r="I67" s="106">
        <f t="shared" si="43"/>
        <v>0</v>
      </c>
      <c r="J67" s="105">
        <f t="shared" si="43"/>
        <v>711000</v>
      </c>
      <c r="K67" s="106">
        <f t="shared" si="43"/>
        <v>0</v>
      </c>
      <c r="L67" s="105">
        <f t="shared" si="43"/>
        <v>702000</v>
      </c>
      <c r="M67" s="106">
        <f t="shared" si="43"/>
        <v>0</v>
      </c>
      <c r="N67" s="105">
        <f t="shared" si="43"/>
        <v>12132000</v>
      </c>
      <c r="O67" s="106">
        <f t="shared" si="43"/>
        <v>0</v>
      </c>
      <c r="P67" s="105">
        <f t="shared" si="36"/>
        <v>13997000</v>
      </c>
      <c r="Q67" s="106">
        <f t="shared" si="37"/>
        <v>0</v>
      </c>
      <c r="R67" s="61">
        <f t="shared" si="38"/>
        <v>1628.2051282051282</v>
      </c>
      <c r="S67" s="62">
        <f t="shared" si="39"/>
        <v>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36.3473473733413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0</v>
      </c>
      <c r="V67" s="105">
        <f>SUM(V9:V14,V17:V23,V26:V29,V32,V35:V39,V42:V52,V55:V58,V61:V65)</f>
        <v>11098000</v>
      </c>
      <c r="W67" s="106">
        <f>SUM(W9:W14,W17:W23,W26:W29,W32,W35:W39,W42:W52,W55:W58,W61:W65)</f>
        <v>0</v>
      </c>
    </row>
    <row r="68" spans="1:23" ht="12.95" customHeight="1" x14ac:dyDescent="0.2">
      <c r="A68" s="40" t="s">
        <v>42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27738000</v>
      </c>
      <c r="C69" s="92">
        <v>-2500000</v>
      </c>
      <c r="D69" s="92"/>
      <c r="E69" s="92">
        <f>$B69      +$C69      +$D69</f>
        <v>25238000</v>
      </c>
      <c r="F69" s="93">
        <v>25238000</v>
      </c>
      <c r="G69" s="94">
        <v>25238000</v>
      </c>
      <c r="H69" s="93">
        <v>382000</v>
      </c>
      <c r="I69" s="94"/>
      <c r="J69" s="93">
        <v>5771000</v>
      </c>
      <c r="K69" s="94"/>
      <c r="L69" s="93">
        <v>9376000</v>
      </c>
      <c r="M69" s="94"/>
      <c r="N69" s="93">
        <v>7587000</v>
      </c>
      <c r="O69" s="94"/>
      <c r="P69" s="93">
        <f>$H69      +$J69      +$L69      +$N69</f>
        <v>23116000</v>
      </c>
      <c r="Q69" s="94">
        <f>$I69      +$K69      +$M69      +$O69</f>
        <v>0</v>
      </c>
      <c r="R69" s="48">
        <f>IF(($L69      =0),0,((($N69      -$L69      )/$L69      )*100))</f>
        <v>-19.080631399317404</v>
      </c>
      <c r="S69" s="49">
        <f>IF(($M69      =0),0,((($O69      -$M69      )/$M69      )*100))</f>
        <v>0</v>
      </c>
      <c r="T69" s="48">
        <f>IF(($E69      =0),0,(($P69      /$E69      )*100))</f>
        <v>91.592043743561291</v>
      </c>
      <c r="U69" s="50">
        <f>IF(($E69      =0),0,(($Q69      /$E69      )*100))</f>
        <v>0</v>
      </c>
      <c r="V69" s="93">
        <v>2013000</v>
      </c>
      <c r="W69" s="94">
        <v>0</v>
      </c>
    </row>
    <row r="70" spans="1:23" ht="12.95" customHeight="1" x14ac:dyDescent="0.2">
      <c r="A70" s="56" t="s">
        <v>41</v>
      </c>
      <c r="B70" s="101">
        <f>B69</f>
        <v>27738000</v>
      </c>
      <c r="C70" s="101">
        <f>C69</f>
        <v>-2500000</v>
      </c>
      <c r="D70" s="101"/>
      <c r="E70" s="101">
        <f>$B70      +$C70      +$D70</f>
        <v>25238000</v>
      </c>
      <c r="F70" s="102">
        <f t="shared" ref="F70:O70" si="44">F69</f>
        <v>25238000</v>
      </c>
      <c r="G70" s="103">
        <f t="shared" si="44"/>
        <v>25238000</v>
      </c>
      <c r="H70" s="102">
        <f t="shared" si="44"/>
        <v>382000</v>
      </c>
      <c r="I70" s="103">
        <f t="shared" si="44"/>
        <v>0</v>
      </c>
      <c r="J70" s="102">
        <f t="shared" si="44"/>
        <v>5771000</v>
      </c>
      <c r="K70" s="103">
        <f t="shared" si="44"/>
        <v>0</v>
      </c>
      <c r="L70" s="102">
        <f t="shared" si="44"/>
        <v>9376000</v>
      </c>
      <c r="M70" s="103">
        <f t="shared" si="44"/>
        <v>0</v>
      </c>
      <c r="N70" s="102">
        <f t="shared" si="44"/>
        <v>7587000</v>
      </c>
      <c r="O70" s="103">
        <f t="shared" si="44"/>
        <v>0</v>
      </c>
      <c r="P70" s="102">
        <f>$H70      +$J70      +$L70      +$N70</f>
        <v>23116000</v>
      </c>
      <c r="Q70" s="103">
        <f>$I70      +$K70      +$M70      +$O70</f>
        <v>0</v>
      </c>
      <c r="R70" s="57">
        <f>IF(($L70      =0),0,((($N70      -$L70      )/$L70      )*100))</f>
        <v>-19.080631399317404</v>
      </c>
      <c r="S70" s="58">
        <f>IF(($M70      =0),0,((($O70      -$M70      )/$M70      )*100))</f>
        <v>0</v>
      </c>
      <c r="T70" s="57">
        <f>IF($E70   =0,0,($P70   /$E70   )*100)</f>
        <v>91.592043743561291</v>
      </c>
      <c r="U70" s="59">
        <f>IF($E70   =0,0,($Q70   /$E70 )*100)</f>
        <v>0</v>
      </c>
      <c r="V70" s="102">
        <f>V69</f>
        <v>2013000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27738000</v>
      </c>
      <c r="C71" s="104">
        <f>C69</f>
        <v>-2500000</v>
      </c>
      <c r="D71" s="104"/>
      <c r="E71" s="104">
        <f>$B71      +$C71      +$D71</f>
        <v>25238000</v>
      </c>
      <c r="F71" s="105">
        <f t="shared" ref="F71:O71" si="45">F69</f>
        <v>25238000</v>
      </c>
      <c r="G71" s="106">
        <f t="shared" si="45"/>
        <v>25238000</v>
      </c>
      <c r="H71" s="105">
        <f t="shared" si="45"/>
        <v>382000</v>
      </c>
      <c r="I71" s="106">
        <f t="shared" si="45"/>
        <v>0</v>
      </c>
      <c r="J71" s="105">
        <f t="shared" si="45"/>
        <v>5771000</v>
      </c>
      <c r="K71" s="106">
        <f t="shared" si="45"/>
        <v>0</v>
      </c>
      <c r="L71" s="105">
        <f t="shared" si="45"/>
        <v>9376000</v>
      </c>
      <c r="M71" s="106">
        <f t="shared" si="45"/>
        <v>0</v>
      </c>
      <c r="N71" s="105">
        <f t="shared" si="45"/>
        <v>7587000</v>
      </c>
      <c r="O71" s="106">
        <f t="shared" si="45"/>
        <v>0</v>
      </c>
      <c r="P71" s="105">
        <f>$H71      +$J71      +$L71      +$N71</f>
        <v>23116000</v>
      </c>
      <c r="Q71" s="106">
        <f>$I71      +$K71      +$M71      +$O71</f>
        <v>0</v>
      </c>
      <c r="R71" s="61">
        <f>IF(($L71      =0),0,((($N71      -$L71      )/$L71      )*100))</f>
        <v>-19.080631399317404</v>
      </c>
      <c r="S71" s="62">
        <f>IF(($M71      =0),0,((($O71      -$M71      )/$M71      )*100))</f>
        <v>0</v>
      </c>
      <c r="T71" s="61">
        <f>IF($E71   =0,0,($P71   /$E71   )*100)</f>
        <v>91.592043743561291</v>
      </c>
      <c r="U71" s="65">
        <f>IF($E71   =0,0,($Q71   /$E71   )*100)</f>
        <v>0</v>
      </c>
      <c r="V71" s="105">
        <f>V69</f>
        <v>2013000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135101000</v>
      </c>
      <c r="C72" s="104">
        <f>SUM(C9:C14,C17:C23,C26:C29,C32,C35:C39,C42:C52,C55:C58,C61:C65,C69)</f>
        <v>-52500000</v>
      </c>
      <c r="D72" s="104"/>
      <c r="E72" s="104">
        <f>$B72      +$C72      +$D72</f>
        <v>82601000</v>
      </c>
      <c r="F72" s="105">
        <f t="shared" ref="F72:O72" si="46">SUM(F9:F14,F17:F23,F26:F29,F32,F35:F39,F42:F52,F55:F58,F61:F65,F69)</f>
        <v>82601000</v>
      </c>
      <c r="G72" s="106">
        <f t="shared" si="46"/>
        <v>63747000</v>
      </c>
      <c r="H72" s="105">
        <f t="shared" si="46"/>
        <v>834000</v>
      </c>
      <c r="I72" s="106">
        <f t="shared" si="46"/>
        <v>0</v>
      </c>
      <c r="J72" s="105">
        <f t="shared" si="46"/>
        <v>6482000</v>
      </c>
      <c r="K72" s="106">
        <f t="shared" si="46"/>
        <v>0</v>
      </c>
      <c r="L72" s="105">
        <f t="shared" si="46"/>
        <v>10078000</v>
      </c>
      <c r="M72" s="106">
        <f t="shared" si="46"/>
        <v>0</v>
      </c>
      <c r="N72" s="105">
        <f t="shared" si="46"/>
        <v>19719000</v>
      </c>
      <c r="O72" s="106">
        <f t="shared" si="46"/>
        <v>0</v>
      </c>
      <c r="P72" s="105">
        <f>$H72      +$J72      +$L72      +$N72</f>
        <v>37113000</v>
      </c>
      <c r="Q72" s="106">
        <f>$I72      +$K72      +$M72      +$O72</f>
        <v>0</v>
      </c>
      <c r="R72" s="61">
        <f>IF(($L72      =0),0,((($N72      -$L72      )/$L72      )*100))</f>
        <v>95.663822186941843</v>
      </c>
      <c r="S72" s="62">
        <f>IF(($M72      =0),0,((($O72      -$M72      )/$M72      )*100))</f>
        <v>0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58.21921031577957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0</v>
      </c>
      <c r="V72" s="105">
        <f>SUM(V9:V14,V17:V23,V26:V29,V32,V35:V39,V42:V52,V55:V58,V61:V65,V69)</f>
        <v>13111000</v>
      </c>
      <c r="W72" s="106">
        <f>SUM(W9:W14,W17:W23,W26:W29,W32,W35:W39,W42:W52,W55:W58,W61:W65,W69)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5" t="s">
        <v>10</v>
      </c>
      <c r="Q74" s="136"/>
      <c r="R74" s="137" t="s">
        <v>11</v>
      </c>
      <c r="S74" s="136"/>
      <c r="T74" s="137" t="s">
        <v>12</v>
      </c>
      <c r="U74" s="136"/>
      <c r="V74" s="135"/>
      <c r="W74" s="136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131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132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133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134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135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136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IF(($L86      =0),0,((($N86      -$L86      )/$L86      )*100))</f>
        <v>0</v>
      </c>
      <c r="S86" s="90">
        <f t="shared" ref="S86:S93" si="52">IF(($M86      =0),0,((($O86      -$M86      )/$M86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137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138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139</v>
      </c>
    </row>
    <row r="116" spans="1:23" x14ac:dyDescent="0.2">
      <c r="A116" s="29" t="s">
        <v>140</v>
      </c>
    </row>
    <row r="117" spans="1:23" x14ac:dyDescent="0.2">
      <c r="A117" s="29" t="s">
        <v>141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142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144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iqkLr2R0bTV+yaPlVXdcMk0+TaoXXdSwEcgNmyYQMBP9GtGHI9osFUehyY3bFm6L6GCBKFlGNHMYVI02YzspQw==" saltValue="jXlxBmAw1PvwRlDSD8vqDg==" spinCount="100000" sheet="1" objects="1" scenarios="1"/>
  <mergeCells count="18">
    <mergeCell ref="P74:Q74"/>
    <mergeCell ref="R74:S74"/>
    <mergeCell ref="T74:U74"/>
    <mergeCell ref="V74:W74"/>
    <mergeCell ref="P6:Q6"/>
    <mergeCell ref="R6:S6"/>
    <mergeCell ref="T6:U6"/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</mergeCells>
  <printOptions horizontalCentered="1"/>
  <pageMargins left="0.5" right="0.25" top="0.5" bottom="0.5" header="0.5" footer="0.5"/>
  <pageSetup paperSize="9" scale="38" orientation="landscape" r:id="rId1"/>
  <rowBreaks count="2" manualBreakCount="2">
    <brk id="73" max="16383" man="1"/>
    <brk id="95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23" width="13.7109375" customWidth="1"/>
    <col min="24" max="24" width="2.7109375" customWidth="1"/>
  </cols>
  <sheetData>
    <row r="1" spans="1:23" x14ac:dyDescent="0.2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32"/>
      <c r="W1" s="32"/>
    </row>
    <row r="2" spans="1:23" ht="18" x14ac:dyDescent="0.25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33"/>
      <c r="W2" s="33"/>
    </row>
    <row r="3" spans="1:23" ht="18" customHeight="1" x14ac:dyDescent="0.25">
      <c r="A3" s="131" t="s">
        <v>2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33"/>
      <c r="W3" s="33"/>
    </row>
    <row r="4" spans="1:23" ht="18" customHeight="1" x14ac:dyDescent="0.25">
      <c r="A4" s="131" t="s">
        <v>3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33"/>
      <c r="W4" s="33"/>
    </row>
    <row r="5" spans="1:23" ht="15" customHeight="1" x14ac:dyDescent="0.25">
      <c r="A5" s="132" t="s">
        <v>118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IF(($L9       =0),0,((($N9       -$L9       )/$L9       )*100))</f>
        <v>0</v>
      </c>
      <c r="S9" s="49">
        <f>IF(($M9       =0),0,((($O9       -$M9       )/$M9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2650000</v>
      </c>
      <c r="C10" s="92">
        <v>0</v>
      </c>
      <c r="D10" s="92"/>
      <c r="E10" s="92">
        <f t="shared" ref="E10:E15" si="0">$B10      +$C10      +$D10</f>
        <v>2650000</v>
      </c>
      <c r="F10" s="93">
        <v>2650000</v>
      </c>
      <c r="G10" s="94">
        <v>2650000</v>
      </c>
      <c r="H10" s="93"/>
      <c r="I10" s="94"/>
      <c r="J10" s="93">
        <v>161000</v>
      </c>
      <c r="K10" s="94"/>
      <c r="L10" s="93"/>
      <c r="M10" s="94"/>
      <c r="N10" s="93"/>
      <c r="O10" s="94"/>
      <c r="P10" s="93">
        <f t="shared" ref="P10:P15" si="1">$H10      +$J10      +$L10      +$N10</f>
        <v>161000</v>
      </c>
      <c r="Q10" s="94">
        <f t="shared" ref="Q10:Q15" si="2">$I10      +$K10      +$M10      +$O10</f>
        <v>0</v>
      </c>
      <c r="R10" s="48">
        <f t="shared" ref="R10:R15" si="3">IF(($L10      =0),0,((($N10      -$L10      )/$L10      )*100))</f>
        <v>0</v>
      </c>
      <c r="S10" s="49">
        <f t="shared" ref="S10:S15" si="4">IF(($M10      =0),0,((($O10      -$M10      )/$M10      )*100))</f>
        <v>0</v>
      </c>
      <c r="T10" s="48">
        <f t="shared" ref="T10:T14" si="5">IF(($E10      =0),0,(($P10      /$E10      )*100))</f>
        <v>6.0754716981132075</v>
      </c>
      <c r="U10" s="50">
        <f t="shared" ref="U10:U14" si="6">IF(($E10      =0),0,(($Q10      /$E10      )*100))</f>
        <v>0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51" t="s">
        <v>41</v>
      </c>
      <c r="B15" s="95">
        <f>SUM(B9:B14)</f>
        <v>2650000</v>
      </c>
      <c r="C15" s="95">
        <f>SUM(C9:C14)</f>
        <v>0</v>
      </c>
      <c r="D15" s="95"/>
      <c r="E15" s="95">
        <f t="shared" si="0"/>
        <v>2650000</v>
      </c>
      <c r="F15" s="96">
        <f t="shared" ref="F15:O15" si="7">SUM(F9:F14)</f>
        <v>2650000</v>
      </c>
      <c r="G15" s="97">
        <f t="shared" si="7"/>
        <v>2650000</v>
      </c>
      <c r="H15" s="96">
        <f t="shared" si="7"/>
        <v>0</v>
      </c>
      <c r="I15" s="97">
        <f t="shared" si="7"/>
        <v>0</v>
      </c>
      <c r="J15" s="96">
        <f t="shared" si="7"/>
        <v>161000</v>
      </c>
      <c r="K15" s="97">
        <f t="shared" si="7"/>
        <v>0</v>
      </c>
      <c r="L15" s="96">
        <f t="shared" si="7"/>
        <v>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161000</v>
      </c>
      <c r="Q15" s="97">
        <f t="shared" si="2"/>
        <v>0</v>
      </c>
      <c r="R15" s="52">
        <f t="shared" si="3"/>
        <v>0</v>
      </c>
      <c r="S15" s="53">
        <f t="shared" si="4"/>
        <v>0</v>
      </c>
      <c r="T15" s="52">
        <f>IF((SUM($E9:$E13))=0,0,(P15/(SUM($E9:$E13))*100))</f>
        <v>6.0754716981132075</v>
      </c>
      <c r="U15" s="54">
        <f>IF((SUM($E9:$E13))=0,0,(Q15/(SUM($E9:$E13))*100))</f>
        <v>0</v>
      </c>
      <c r="V15" s="96">
        <f>SUM(V9:V14)</f>
        <v>0</v>
      </c>
      <c r="W15" s="97">
        <f>SUM(W9:W14)</f>
        <v>0</v>
      </c>
    </row>
    <row r="16" spans="1:23" ht="12.95" customHeight="1" x14ac:dyDescent="0.2">
      <c r="A16" s="40" t="s">
        <v>42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43</v>
      </c>
      <c r="B17" s="92">
        <v>0</v>
      </c>
      <c r="C17" s="92">
        <v>0</v>
      </c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IF(($L17      =0),0,((($N17      -$L17      )/$L17      )*100))</f>
        <v>0</v>
      </c>
      <c r="S17" s="49">
        <f t="shared" ref="S17:S24" si="12">IF(($M17      =0),0,((($O17      -$M17      )/$M17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>
        <v>0</v>
      </c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41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>
        <f>SUM(W17:W23)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IF(($L26      =0),0,((($N26      -$L26      )/$L26      )*100))</f>
        <v>0</v>
      </c>
      <c r="S26" s="49">
        <f>IF(($M26      =0),0,((($O26      -$M26      )/$M26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IF(($L27      =0),0,((($N27      -$L27      )/$L27      )*100))</f>
        <v>0</v>
      </c>
      <c r="S27" s="49">
        <f>IF(($M27      =0),0,((($O27      -$M27      )/$M27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IF(($L28      =0),0,((($N28      -$L28      )/$L28      )*100))</f>
        <v>0</v>
      </c>
      <c r="S28" s="49">
        <f>IF(($M28      =0),0,((($O28      -$M28      )/$M28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IF(($L29      =0),0,((($N29      -$L29      )/$L29      )*100))</f>
        <v>0</v>
      </c>
      <c r="S29" s="49">
        <f>IF(($M29      =0),0,((($O29      -$M29      )/$M29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41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IF(($L30      =0),0,((($N30      -$L30      )/$L30      )*100))</f>
        <v>0</v>
      </c>
      <c r="S30" s="53">
        <f>IF(($M30      =0),0,((($O30      -$M30      )/$M30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2471000</v>
      </c>
      <c r="C32" s="92">
        <v>0</v>
      </c>
      <c r="D32" s="92"/>
      <c r="E32" s="92">
        <f>$B32      +$C32      +$D32</f>
        <v>2471000</v>
      </c>
      <c r="F32" s="93">
        <v>2471000</v>
      </c>
      <c r="G32" s="94">
        <v>2471000</v>
      </c>
      <c r="H32" s="93">
        <v>110000</v>
      </c>
      <c r="I32" s="94"/>
      <c r="J32" s="93">
        <v>59000</v>
      </c>
      <c r="K32" s="94"/>
      <c r="L32" s="93">
        <v>587000</v>
      </c>
      <c r="M32" s="94"/>
      <c r="N32" s="93">
        <v>1499000</v>
      </c>
      <c r="O32" s="94"/>
      <c r="P32" s="93">
        <f>$H32      +$J32      +$L32      +$N32</f>
        <v>2255000</v>
      </c>
      <c r="Q32" s="94">
        <f>$I32      +$K32      +$M32      +$O32</f>
        <v>0</v>
      </c>
      <c r="R32" s="48">
        <f>IF(($L32      =0),0,((($N32      -$L32      )/$L32      )*100))</f>
        <v>155.36626916524702</v>
      </c>
      <c r="S32" s="49">
        <f>IF(($M32      =0),0,((($O32      -$M32      )/$M32      )*100))</f>
        <v>0</v>
      </c>
      <c r="T32" s="48">
        <f>IF(($E32      =0),0,(($P32      /$E32      )*100))</f>
        <v>91.258599757183319</v>
      </c>
      <c r="U32" s="50">
        <f>IF(($E32      =0),0,(($Q32      /$E32      )*100))</f>
        <v>0</v>
      </c>
      <c r="V32" s="93">
        <v>0</v>
      </c>
      <c r="W32" s="94">
        <v>0</v>
      </c>
    </row>
    <row r="33" spans="1:23" ht="12.95" customHeight="1" x14ac:dyDescent="0.2">
      <c r="A33" s="51" t="s">
        <v>41</v>
      </c>
      <c r="B33" s="95">
        <f>B32</f>
        <v>2471000</v>
      </c>
      <c r="C33" s="95">
        <f>C32</f>
        <v>0</v>
      </c>
      <c r="D33" s="95"/>
      <c r="E33" s="95">
        <f>$B33      +$C33      +$D33</f>
        <v>2471000</v>
      </c>
      <c r="F33" s="96">
        <f t="shared" ref="F33:O33" si="17">F32</f>
        <v>2471000</v>
      </c>
      <c r="G33" s="97">
        <f t="shared" si="17"/>
        <v>2471000</v>
      </c>
      <c r="H33" s="96">
        <f t="shared" si="17"/>
        <v>110000</v>
      </c>
      <c r="I33" s="97">
        <f t="shared" si="17"/>
        <v>0</v>
      </c>
      <c r="J33" s="96">
        <f t="shared" si="17"/>
        <v>59000</v>
      </c>
      <c r="K33" s="97">
        <f t="shared" si="17"/>
        <v>0</v>
      </c>
      <c r="L33" s="96">
        <f t="shared" si="17"/>
        <v>587000</v>
      </c>
      <c r="M33" s="97">
        <f t="shared" si="17"/>
        <v>0</v>
      </c>
      <c r="N33" s="96">
        <f t="shared" si="17"/>
        <v>1499000</v>
      </c>
      <c r="O33" s="97">
        <f t="shared" si="17"/>
        <v>0</v>
      </c>
      <c r="P33" s="96">
        <f>$H33      +$J33      +$L33      +$N33</f>
        <v>2255000</v>
      </c>
      <c r="Q33" s="97">
        <f>$I33      +$K33      +$M33      +$O33</f>
        <v>0</v>
      </c>
      <c r="R33" s="52">
        <f>IF(($L33      =0),0,((($N33      -$L33      )/$L33      )*100))</f>
        <v>155.36626916524702</v>
      </c>
      <c r="S33" s="53">
        <f>IF(($M33      =0),0,((($O33      -$M33      )/$M33      )*100))</f>
        <v>0</v>
      </c>
      <c r="T33" s="52">
        <f>IF($E33   =0,0,($P33   /$E33   )*100)</f>
        <v>91.258599757183319</v>
      </c>
      <c r="U33" s="54">
        <f>IF($E33   =0,0,($Q33   /$E33   )*100)</f>
        <v>0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10000000</v>
      </c>
      <c r="C35" s="92">
        <v>0</v>
      </c>
      <c r="D35" s="92"/>
      <c r="E35" s="92">
        <f t="shared" ref="E35:E40" si="18">$B35      +$C35      +$D35</f>
        <v>10000000</v>
      </c>
      <c r="F35" s="93">
        <v>10000000</v>
      </c>
      <c r="G35" s="94">
        <v>10000000</v>
      </c>
      <c r="H35" s="93"/>
      <c r="I35" s="94"/>
      <c r="J35" s="93">
        <v>2540000</v>
      </c>
      <c r="K35" s="94"/>
      <c r="L35" s="93">
        <v>1188000</v>
      </c>
      <c r="M35" s="94"/>
      <c r="N35" s="93">
        <v>6272000</v>
      </c>
      <c r="O35" s="94"/>
      <c r="P35" s="93">
        <f t="shared" ref="P35:P40" si="19">$H35      +$J35      +$L35      +$N35</f>
        <v>10000000</v>
      </c>
      <c r="Q35" s="94">
        <f t="shared" ref="Q35:Q40" si="20">$I35      +$K35      +$M35      +$O35</f>
        <v>0</v>
      </c>
      <c r="R35" s="48">
        <f t="shared" ref="R35:R40" si="21">IF(($L35      =0),0,((($N35      -$L35      )/$L35      )*100))</f>
        <v>427.94612794612794</v>
      </c>
      <c r="S35" s="49">
        <f t="shared" ref="S35:S40" si="22">IF(($M35      =0),0,((($O35      -$M35      )/$M35      )*100))</f>
        <v>0</v>
      </c>
      <c r="T35" s="48">
        <f t="shared" ref="T35:T39" si="23">IF(($E35      =0),0,(($P35      /$E35      )*100))</f>
        <v>100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1654000</v>
      </c>
      <c r="C36" s="92">
        <v>0</v>
      </c>
      <c r="D36" s="92"/>
      <c r="E36" s="92">
        <f t="shared" si="18"/>
        <v>1654000</v>
      </c>
      <c r="F36" s="93">
        <v>1654000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41</v>
      </c>
      <c r="B40" s="95">
        <f>SUM(B35:B39)</f>
        <v>11654000</v>
      </c>
      <c r="C40" s="95">
        <f>SUM(C35:C39)</f>
        <v>0</v>
      </c>
      <c r="D40" s="95"/>
      <c r="E40" s="95">
        <f t="shared" si="18"/>
        <v>11654000</v>
      </c>
      <c r="F40" s="96">
        <f t="shared" ref="F40:O40" si="25">SUM(F35:F39)</f>
        <v>11654000</v>
      </c>
      <c r="G40" s="97">
        <f t="shared" si="25"/>
        <v>10000000</v>
      </c>
      <c r="H40" s="96">
        <f t="shared" si="25"/>
        <v>0</v>
      </c>
      <c r="I40" s="97">
        <f t="shared" si="25"/>
        <v>0</v>
      </c>
      <c r="J40" s="96">
        <f t="shared" si="25"/>
        <v>2540000</v>
      </c>
      <c r="K40" s="97">
        <f t="shared" si="25"/>
        <v>0</v>
      </c>
      <c r="L40" s="96">
        <f t="shared" si="25"/>
        <v>1188000</v>
      </c>
      <c r="M40" s="97">
        <f t="shared" si="25"/>
        <v>0</v>
      </c>
      <c r="N40" s="96">
        <f t="shared" si="25"/>
        <v>6272000</v>
      </c>
      <c r="O40" s="97">
        <f t="shared" si="25"/>
        <v>0</v>
      </c>
      <c r="P40" s="96">
        <f t="shared" si="19"/>
        <v>10000000</v>
      </c>
      <c r="Q40" s="97">
        <f t="shared" si="20"/>
        <v>0</v>
      </c>
      <c r="R40" s="52">
        <f t="shared" si="21"/>
        <v>427.94612794612794</v>
      </c>
      <c r="S40" s="53">
        <f t="shared" si="22"/>
        <v>0</v>
      </c>
      <c r="T40" s="52">
        <f>IF((+$E35+$E38) =0,0,(P40   /(+$E35+$E38) )*100)</f>
        <v>100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IF(($L42      =0),0,((($N42      -$L42      )/$L42      )*100))</f>
        <v>0</v>
      </c>
      <c r="S42" s="49">
        <f t="shared" ref="S42:S53" si="30">IF(($M42      =0),0,((($O42      -$M42      )/$M42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10000000</v>
      </c>
      <c r="C44" s="92">
        <v>35000000</v>
      </c>
      <c r="D44" s="92"/>
      <c r="E44" s="92">
        <f t="shared" si="26"/>
        <v>45000000</v>
      </c>
      <c r="F44" s="93">
        <v>45000000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0</v>
      </c>
      <c r="C51" s="92">
        <v>0</v>
      </c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120000000</v>
      </c>
      <c r="C52" s="92">
        <v>-50000000</v>
      </c>
      <c r="D52" s="92"/>
      <c r="E52" s="92">
        <f t="shared" si="26"/>
        <v>70000000</v>
      </c>
      <c r="F52" s="93">
        <v>70000000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41</v>
      </c>
      <c r="B53" s="95">
        <f>SUM(B42:B52)</f>
        <v>130000000</v>
      </c>
      <c r="C53" s="95">
        <f>SUM(C42:C52)</f>
        <v>-15000000</v>
      </c>
      <c r="D53" s="95"/>
      <c r="E53" s="95">
        <f t="shared" si="26"/>
        <v>115000000</v>
      </c>
      <c r="F53" s="96">
        <f t="shared" ref="F53:O53" si="33">SUM(F42:F52)</f>
        <v>115000000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IF(($L55      =0),0,((($N55      -$L55      )/$L55      )*100))</f>
        <v>0</v>
      </c>
      <c r="S55" s="49">
        <f>IF(($M55      =0),0,((($O55      -$M55      )/$M55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IF(($L56      =0),0,((($N56      -$L56      )/$L56      )*100))</f>
        <v>0</v>
      </c>
      <c r="S56" s="49">
        <f>IF(($M56      =0),0,((($O56      -$M56      )/$M56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IF(($L57      =0),0,((($N57      -$L57      )/$L57      )*100))</f>
        <v>0</v>
      </c>
      <c r="S57" s="49">
        <f>IF(($M57      =0),0,((($O57      -$M57      )/$M57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IF(($L58      =0),0,((($N58      -$L58      )/$L58      )*100))</f>
        <v>0</v>
      </c>
      <c r="S58" s="49">
        <f>IF(($M58      =0),0,((($O58      -$M58      )/$M58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41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IF(($L59      =0),0,((($N59      -$L59      )/$L59      )*100))</f>
        <v>0</v>
      </c>
      <c r="S59" s="58">
        <f>IF(($M59      =0),0,((($O59      -$M59      )/$M59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IF(($L61      =0),0,((($N61      -$L61      )/$L61      )*100))</f>
        <v>0</v>
      </c>
      <c r="S61" s="49">
        <f t="shared" ref="S61:S67" si="39">IF(($M61      =0),0,((($O61      -$M61      )/$M61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41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146775000</v>
      </c>
      <c r="C67" s="104">
        <f>SUM(C9:C14,C17:C23,C26:C29,C32,C35:C39,C42:C52,C55:C58,C61:C65)</f>
        <v>-15000000</v>
      </c>
      <c r="D67" s="104"/>
      <c r="E67" s="104">
        <f t="shared" si="35"/>
        <v>131775000</v>
      </c>
      <c r="F67" s="105">
        <f t="shared" ref="F67:O67" si="43">SUM(F9:F14,F17:F23,F26:F29,F32,F35:F39,F42:F52,F55:F58,F61:F65)</f>
        <v>131775000</v>
      </c>
      <c r="G67" s="106">
        <f t="shared" si="43"/>
        <v>15121000</v>
      </c>
      <c r="H67" s="105">
        <f t="shared" si="43"/>
        <v>110000</v>
      </c>
      <c r="I67" s="106">
        <f t="shared" si="43"/>
        <v>0</v>
      </c>
      <c r="J67" s="105">
        <f t="shared" si="43"/>
        <v>2760000</v>
      </c>
      <c r="K67" s="106">
        <f t="shared" si="43"/>
        <v>0</v>
      </c>
      <c r="L67" s="105">
        <f t="shared" si="43"/>
        <v>1775000</v>
      </c>
      <c r="M67" s="106">
        <f t="shared" si="43"/>
        <v>0</v>
      </c>
      <c r="N67" s="105">
        <f t="shared" si="43"/>
        <v>7771000</v>
      </c>
      <c r="O67" s="106">
        <f t="shared" si="43"/>
        <v>0</v>
      </c>
      <c r="P67" s="105">
        <f t="shared" si="36"/>
        <v>12416000</v>
      </c>
      <c r="Q67" s="106">
        <f t="shared" si="37"/>
        <v>0</v>
      </c>
      <c r="R67" s="61">
        <f t="shared" si="38"/>
        <v>337.80281690140845</v>
      </c>
      <c r="S67" s="62">
        <f t="shared" si="39"/>
        <v>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82.110971496594146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0</v>
      </c>
      <c r="V67" s="105">
        <f>SUM(V9:V14,V17:V23,V26:V29,V32,V35:V39,V42:V52,V55:V58,V61:V65)</f>
        <v>0</v>
      </c>
      <c r="W67" s="106">
        <f>SUM(W9:W14,W17:W23,W26:W29,W32,W35:W39,W42:W52,W55:W58,W61:W65)</f>
        <v>0</v>
      </c>
    </row>
    <row r="68" spans="1:23" ht="12.95" customHeight="1" x14ac:dyDescent="0.2">
      <c r="A68" s="40" t="s">
        <v>42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30307000</v>
      </c>
      <c r="C69" s="92">
        <v>20000000</v>
      </c>
      <c r="D69" s="92"/>
      <c r="E69" s="92">
        <f>$B69      +$C69      +$D69</f>
        <v>50307000</v>
      </c>
      <c r="F69" s="93">
        <v>50307000</v>
      </c>
      <c r="G69" s="94">
        <v>50307000</v>
      </c>
      <c r="H69" s="93">
        <v>876000</v>
      </c>
      <c r="I69" s="94"/>
      <c r="J69" s="93">
        <v>6578000</v>
      </c>
      <c r="K69" s="94"/>
      <c r="L69" s="93">
        <v>4173000</v>
      </c>
      <c r="M69" s="94"/>
      <c r="N69" s="93">
        <v>7498000</v>
      </c>
      <c r="O69" s="94"/>
      <c r="P69" s="93">
        <f>$H69      +$J69      +$L69      +$N69</f>
        <v>19125000</v>
      </c>
      <c r="Q69" s="94">
        <f>$I69      +$K69      +$M69      +$O69</f>
        <v>0</v>
      </c>
      <c r="R69" s="48">
        <f>IF(($L69      =0),0,((($N69      -$L69      )/$L69      )*100))</f>
        <v>79.678888090103044</v>
      </c>
      <c r="S69" s="49">
        <f>IF(($M69      =0),0,((($O69      -$M69      )/$M69      )*100))</f>
        <v>0</v>
      </c>
      <c r="T69" s="48">
        <f>IF(($E69      =0),0,(($P69      /$E69      )*100))</f>
        <v>38.016578209791881</v>
      </c>
      <c r="U69" s="50">
        <f>IF(($E69      =0),0,(($Q69      /$E69      )*100))</f>
        <v>0</v>
      </c>
      <c r="V69" s="93">
        <v>0</v>
      </c>
      <c r="W69" s="94">
        <v>0</v>
      </c>
    </row>
    <row r="70" spans="1:23" ht="12.95" customHeight="1" x14ac:dyDescent="0.2">
      <c r="A70" s="56" t="s">
        <v>41</v>
      </c>
      <c r="B70" s="101">
        <f>B69</f>
        <v>30307000</v>
      </c>
      <c r="C70" s="101">
        <f>C69</f>
        <v>20000000</v>
      </c>
      <c r="D70" s="101"/>
      <c r="E70" s="101">
        <f>$B70      +$C70      +$D70</f>
        <v>50307000</v>
      </c>
      <c r="F70" s="102">
        <f t="shared" ref="F70:O70" si="44">F69</f>
        <v>50307000</v>
      </c>
      <c r="G70" s="103">
        <f t="shared" si="44"/>
        <v>50307000</v>
      </c>
      <c r="H70" s="102">
        <f t="shared" si="44"/>
        <v>876000</v>
      </c>
      <c r="I70" s="103">
        <f t="shared" si="44"/>
        <v>0</v>
      </c>
      <c r="J70" s="102">
        <f t="shared" si="44"/>
        <v>6578000</v>
      </c>
      <c r="K70" s="103">
        <f t="shared" si="44"/>
        <v>0</v>
      </c>
      <c r="L70" s="102">
        <f t="shared" si="44"/>
        <v>4173000</v>
      </c>
      <c r="M70" s="103">
        <f t="shared" si="44"/>
        <v>0</v>
      </c>
      <c r="N70" s="102">
        <f t="shared" si="44"/>
        <v>7498000</v>
      </c>
      <c r="O70" s="103">
        <f t="shared" si="44"/>
        <v>0</v>
      </c>
      <c r="P70" s="102">
        <f>$H70      +$J70      +$L70      +$N70</f>
        <v>19125000</v>
      </c>
      <c r="Q70" s="103">
        <f>$I70      +$K70      +$M70      +$O70</f>
        <v>0</v>
      </c>
      <c r="R70" s="57">
        <f>IF(($L70      =0),0,((($N70      -$L70      )/$L70      )*100))</f>
        <v>79.678888090103044</v>
      </c>
      <c r="S70" s="58">
        <f>IF(($M70      =0),0,((($O70      -$M70      )/$M70      )*100))</f>
        <v>0</v>
      </c>
      <c r="T70" s="57">
        <f>IF($E70   =0,0,($P70   /$E70   )*100)</f>
        <v>38.016578209791881</v>
      </c>
      <c r="U70" s="59">
        <f>IF($E70   =0,0,($Q70   /$E70 )*100)</f>
        <v>0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30307000</v>
      </c>
      <c r="C71" s="104">
        <f>C69</f>
        <v>20000000</v>
      </c>
      <c r="D71" s="104"/>
      <c r="E71" s="104">
        <f>$B71      +$C71      +$D71</f>
        <v>50307000</v>
      </c>
      <c r="F71" s="105">
        <f t="shared" ref="F71:O71" si="45">F69</f>
        <v>50307000</v>
      </c>
      <c r="G71" s="106">
        <f t="shared" si="45"/>
        <v>50307000</v>
      </c>
      <c r="H71" s="105">
        <f t="shared" si="45"/>
        <v>876000</v>
      </c>
      <c r="I71" s="106">
        <f t="shared" si="45"/>
        <v>0</v>
      </c>
      <c r="J71" s="105">
        <f t="shared" si="45"/>
        <v>6578000</v>
      </c>
      <c r="K71" s="106">
        <f t="shared" si="45"/>
        <v>0</v>
      </c>
      <c r="L71" s="105">
        <f t="shared" si="45"/>
        <v>4173000</v>
      </c>
      <c r="M71" s="106">
        <f t="shared" si="45"/>
        <v>0</v>
      </c>
      <c r="N71" s="105">
        <f t="shared" si="45"/>
        <v>7498000</v>
      </c>
      <c r="O71" s="106">
        <f t="shared" si="45"/>
        <v>0</v>
      </c>
      <c r="P71" s="105">
        <f>$H71      +$J71      +$L71      +$N71</f>
        <v>19125000</v>
      </c>
      <c r="Q71" s="106">
        <f>$I71      +$K71      +$M71      +$O71</f>
        <v>0</v>
      </c>
      <c r="R71" s="61">
        <f>IF(($L71      =0),0,((($N71      -$L71      )/$L71      )*100))</f>
        <v>79.678888090103044</v>
      </c>
      <c r="S71" s="62">
        <f>IF(($M71      =0),0,((($O71      -$M71      )/$M71      )*100))</f>
        <v>0</v>
      </c>
      <c r="T71" s="61">
        <f>IF($E71   =0,0,($P71   /$E71   )*100)</f>
        <v>38.016578209791881</v>
      </c>
      <c r="U71" s="65">
        <f>IF($E71   =0,0,($Q71   /$E71   )*100)</f>
        <v>0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177082000</v>
      </c>
      <c r="C72" s="104">
        <f>SUM(C9:C14,C17:C23,C26:C29,C32,C35:C39,C42:C52,C55:C58,C61:C65,C69)</f>
        <v>5000000</v>
      </c>
      <c r="D72" s="104"/>
      <c r="E72" s="104">
        <f>$B72      +$C72      +$D72</f>
        <v>182082000</v>
      </c>
      <c r="F72" s="105">
        <f t="shared" ref="F72:O72" si="46">SUM(F9:F14,F17:F23,F26:F29,F32,F35:F39,F42:F52,F55:F58,F61:F65,F69)</f>
        <v>182082000</v>
      </c>
      <c r="G72" s="106">
        <f t="shared" si="46"/>
        <v>65428000</v>
      </c>
      <c r="H72" s="105">
        <f t="shared" si="46"/>
        <v>986000</v>
      </c>
      <c r="I72" s="106">
        <f t="shared" si="46"/>
        <v>0</v>
      </c>
      <c r="J72" s="105">
        <f t="shared" si="46"/>
        <v>9338000</v>
      </c>
      <c r="K72" s="106">
        <f t="shared" si="46"/>
        <v>0</v>
      </c>
      <c r="L72" s="105">
        <f t="shared" si="46"/>
        <v>5948000</v>
      </c>
      <c r="M72" s="106">
        <f t="shared" si="46"/>
        <v>0</v>
      </c>
      <c r="N72" s="105">
        <f t="shared" si="46"/>
        <v>15269000</v>
      </c>
      <c r="O72" s="106">
        <f t="shared" si="46"/>
        <v>0</v>
      </c>
      <c r="P72" s="105">
        <f>$H72      +$J72      +$L72      +$N72</f>
        <v>31541000</v>
      </c>
      <c r="Q72" s="106">
        <f>$I72      +$K72      +$M72      +$O72</f>
        <v>0</v>
      </c>
      <c r="R72" s="61">
        <f>IF(($L72      =0),0,((($N72      -$L72      )/$L72      )*100))</f>
        <v>156.70813718897108</v>
      </c>
      <c r="S72" s="62">
        <f>IF(($M72      =0),0,((($O72      -$M72      )/$M72      )*100))</f>
        <v>0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48.207189582441771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0</v>
      </c>
      <c r="V72" s="105">
        <f>SUM(V9:V14,V17:V23,V26:V29,V32,V35:V39,V42:V52,V55:V58,V61:V65,V69)</f>
        <v>0</v>
      </c>
      <c r="W72" s="106">
        <f>SUM(W9:W14,W17:W23,W26:W29,W32,W35:W39,W42:W52,W55:W58,W61:W65,W69)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5" t="s">
        <v>10</v>
      </c>
      <c r="Q74" s="136"/>
      <c r="R74" s="137" t="s">
        <v>11</v>
      </c>
      <c r="S74" s="136"/>
      <c r="T74" s="137" t="s">
        <v>12</v>
      </c>
      <c r="U74" s="136"/>
      <c r="V74" s="135"/>
      <c r="W74" s="136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131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132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133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134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135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136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IF(($L86      =0),0,((($N86      -$L86      )/$L86      )*100))</f>
        <v>0</v>
      </c>
      <c r="S86" s="90">
        <f t="shared" ref="S86:S93" si="52">IF(($M86      =0),0,((($O86      -$M86      )/$M86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137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138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139</v>
      </c>
    </row>
    <row r="116" spans="1:23" x14ac:dyDescent="0.2">
      <c r="A116" s="29" t="s">
        <v>140</v>
      </c>
    </row>
    <row r="117" spans="1:23" x14ac:dyDescent="0.2">
      <c r="A117" s="29" t="s">
        <v>141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142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144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EKcqvuT+XvMWYyUuvBCkaOC0iJ7UAtZGRzv5JvHWvsm9ZxkTZB74ku2bSG50ZU4SQlvKBP2YTQxqjNydkn0uuQ==" saltValue="e7o1UBLyJy+9LlPcRWyEpA==" spinCount="100000" sheet="1" objects="1" scenarios="1"/>
  <mergeCells count="18">
    <mergeCell ref="P74:Q74"/>
    <mergeCell ref="R74:S74"/>
    <mergeCell ref="T74:U74"/>
    <mergeCell ref="V74:W74"/>
    <mergeCell ref="P6:Q6"/>
    <mergeCell ref="R6:S6"/>
    <mergeCell ref="T6:U6"/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</mergeCells>
  <printOptions horizontalCentered="1"/>
  <pageMargins left="0.5" right="0.25" top="0.5" bottom="0.5" header="0.5" footer="0.5"/>
  <pageSetup paperSize="9" scale="38" orientation="landscape" r:id="rId1"/>
  <rowBreaks count="2" manualBreakCount="2">
    <brk id="73" max="16383" man="1"/>
    <brk id="95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315D5594D0C8428CC165A793450781" ma:contentTypeVersion="10" ma:contentTypeDescription="Create a new document." ma:contentTypeScope="" ma:versionID="1abd8c7cf7de20f5382965d3e2228a83">
  <xsd:schema xmlns:xsd="http://www.w3.org/2001/XMLSchema" xmlns:xs="http://www.w3.org/2001/XMLSchema" xmlns:p="http://schemas.microsoft.com/office/2006/metadata/properties" xmlns:ns2="4a6efc74-3ca5-40d0-86bc-4e468c478a03" xmlns:ns3="90138662-c55e-4ac0-9ca9-54cb48d0f27b" targetNamespace="http://schemas.microsoft.com/office/2006/metadata/properties" ma:root="true" ma:fieldsID="949da9a768bcd1d21c9e85ef5da2d8ad" ns2:_="" ns3:_="">
    <xsd:import namespace="4a6efc74-3ca5-40d0-86bc-4e468c478a03"/>
    <xsd:import namespace="90138662-c55e-4ac0-9ca9-54cb48d0f2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6efc74-3ca5-40d0-86bc-4e468c478a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7926958f-279b-4216-9c18-088c7a0f940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138662-c55e-4ac0-9ca9-54cb48d0f27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b981804-b705-431d-bffd-620f60b7c6e7}" ma:internalName="TaxCatchAll" ma:showField="CatchAllData" ma:web="90138662-c55e-4ac0-9ca9-54cb48d0f2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0138662-c55e-4ac0-9ca9-54cb48d0f27b" xsi:nil="true"/>
    <lcf76f155ced4ddcb4097134ff3c332f xmlns="4a6efc74-3ca5-40d0-86bc-4e468c478a0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91C9FFE-A628-478A-846E-BB1B55E67378}"/>
</file>

<file path=customXml/itemProps2.xml><?xml version="1.0" encoding="utf-8"?>
<ds:datastoreItem xmlns:ds="http://schemas.openxmlformats.org/officeDocument/2006/customXml" ds:itemID="{63F9BA06-A149-4E9D-A1F3-5530A9D03BE0}"/>
</file>

<file path=customXml/itemProps3.xml><?xml version="1.0" encoding="utf-8"?>
<ds:datastoreItem xmlns:ds="http://schemas.openxmlformats.org/officeDocument/2006/customXml" ds:itemID="{7C3900D6-D643-415F-9868-B9B9CC40F79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21</vt:i4>
      </vt:variant>
    </vt:vector>
  </HeadingPairs>
  <TitlesOfParts>
    <vt:vector size="42" baseType="lpstr">
      <vt:lpstr>Summary</vt:lpstr>
      <vt:lpstr>DC30</vt:lpstr>
      <vt:lpstr>DC31</vt:lpstr>
      <vt:lpstr>DC32</vt:lpstr>
      <vt:lpstr>MP301</vt:lpstr>
      <vt:lpstr>MP302</vt:lpstr>
      <vt:lpstr>MP303</vt:lpstr>
      <vt:lpstr>MP304</vt:lpstr>
      <vt:lpstr>MP305</vt:lpstr>
      <vt:lpstr>MP306</vt:lpstr>
      <vt:lpstr>MP307</vt:lpstr>
      <vt:lpstr>MP311</vt:lpstr>
      <vt:lpstr>MP312</vt:lpstr>
      <vt:lpstr>MP313</vt:lpstr>
      <vt:lpstr>MP314</vt:lpstr>
      <vt:lpstr>MP315</vt:lpstr>
      <vt:lpstr>MP316</vt:lpstr>
      <vt:lpstr>MP321</vt:lpstr>
      <vt:lpstr>MP324</vt:lpstr>
      <vt:lpstr>MP325</vt:lpstr>
      <vt:lpstr>MP326</vt:lpstr>
      <vt:lpstr>'DC30'!Print_Area</vt:lpstr>
      <vt:lpstr>'DC31'!Print_Area</vt:lpstr>
      <vt:lpstr>'DC32'!Print_Area</vt:lpstr>
      <vt:lpstr>'MP301'!Print_Area</vt:lpstr>
      <vt:lpstr>'MP302'!Print_Area</vt:lpstr>
      <vt:lpstr>'MP303'!Print_Area</vt:lpstr>
      <vt:lpstr>'MP304'!Print_Area</vt:lpstr>
      <vt:lpstr>'MP305'!Print_Area</vt:lpstr>
      <vt:lpstr>'MP306'!Print_Area</vt:lpstr>
      <vt:lpstr>'MP307'!Print_Area</vt:lpstr>
      <vt:lpstr>'MP311'!Print_Area</vt:lpstr>
      <vt:lpstr>'MP312'!Print_Area</vt:lpstr>
      <vt:lpstr>'MP313'!Print_Area</vt:lpstr>
      <vt:lpstr>'MP314'!Print_Area</vt:lpstr>
      <vt:lpstr>'MP315'!Print_Area</vt:lpstr>
      <vt:lpstr>'MP316'!Print_Area</vt:lpstr>
      <vt:lpstr>'MP321'!Print_Area</vt:lpstr>
      <vt:lpstr>'MP324'!Print_Area</vt:lpstr>
      <vt:lpstr>'MP325'!Print_Area</vt:lpstr>
      <vt:lpstr>'MP326'!Print_Area</vt:lpstr>
      <vt:lpstr>Summary!Print_Area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Lawrence Gqesha</dc:creator>
  <cp:lastModifiedBy>Kgothatso Matlala</cp:lastModifiedBy>
  <cp:lastPrinted>2022-08-26T12:29:14Z</cp:lastPrinted>
  <dcterms:created xsi:type="dcterms:W3CDTF">2022-08-10T12:02:35Z</dcterms:created>
  <dcterms:modified xsi:type="dcterms:W3CDTF">2022-08-26T12:30:50Z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0x01010045315D5594D0C8428CC165A793450781</vt:lpwstr>
  </property>
</Properties>
</file>