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FCE2CAD9-B030-4E96-B39F-007623E268EB}" xr6:coauthVersionLast="47" xr6:coauthVersionMax="47" xr10:uidLastSave="{00000000-0000-0000-0000-000000000000}"/>
  <workbookProtection workbookAlgorithmName="SHA-512" workbookHashValue="/W/bGgH8C8caL+btJcfzYcPkF4Vw3C7jmKG+/bTJwIqHB3y5OTK50Q6DfKWcyxXPTYVV/GhljRfTcqlJK6cArw==" workbookSaltValue="0ZFfnQZHGeSilR6aM0pGGA==" workbookSpinCount="100000" lockStructure="1"/>
  <bookViews>
    <workbookView xWindow="-120" yWindow="-120" windowWidth="29040" windowHeight="15990" xr2:uid="{00000000-000D-0000-FFFF-FFFF00000000}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'DC37'!$A$1:$X$127</definedName>
    <definedName name="_xlnm.Print_Area" localSheetId="2">'DC38'!$A$1:$X$127</definedName>
    <definedName name="_xlnm.Print_Area" localSheetId="3">'DC39'!$A$1:$X$127</definedName>
    <definedName name="_xlnm.Print_Area" localSheetId="4">'DC40'!$A$1:$X$127</definedName>
    <definedName name="_xlnm.Print_Area" localSheetId="5">'NW371'!$A$1:$X$127</definedName>
    <definedName name="_xlnm.Print_Area" localSheetId="6">'NW372'!$A$1:$X$127</definedName>
    <definedName name="_xlnm.Print_Area" localSheetId="7">'NW373'!$A$1:$X$127</definedName>
    <definedName name="_xlnm.Print_Area" localSheetId="8">'NW374'!$A$1:$X$127</definedName>
    <definedName name="_xlnm.Print_Area" localSheetId="9">'NW375'!$A$1:$X$127</definedName>
    <definedName name="_xlnm.Print_Area" localSheetId="10">'NW381'!$A$1:$X$127</definedName>
    <definedName name="_xlnm.Print_Area" localSheetId="11">'NW382'!$A$1:$X$127</definedName>
    <definedName name="_xlnm.Print_Area" localSheetId="12">'NW383'!$A$1:$X$127</definedName>
    <definedName name="_xlnm.Print_Area" localSheetId="13">'NW384'!$A$1:$X$127</definedName>
    <definedName name="_xlnm.Print_Area" localSheetId="14">'NW385'!$A$1:$X$127</definedName>
    <definedName name="_xlnm.Print_Area" localSheetId="15">'NW392'!$A$1:$X$127</definedName>
    <definedName name="_xlnm.Print_Area" localSheetId="16">'NW393'!$A$1:$X$127</definedName>
    <definedName name="_xlnm.Print_Area" localSheetId="17">'NW394'!$A$1:$X$127</definedName>
    <definedName name="_xlnm.Print_Area" localSheetId="18">'NW396'!$A$1:$X$127</definedName>
    <definedName name="_xlnm.Print_Area" localSheetId="19">'NW397'!$A$1:$X$127</definedName>
    <definedName name="_xlnm.Print_Area" localSheetId="20">'NW403'!$A$1:$X$127</definedName>
    <definedName name="_xlnm.Print_Area" localSheetId="21">'NW404'!$A$1:$X$127</definedName>
    <definedName name="_xlnm.Print_Area" localSheetId="22">'NW405'!$A$1:$X$127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T109" i="2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E95" i="2" s="1"/>
  <c r="W95" i="2"/>
  <c r="W112" i="2" s="1"/>
  <c r="V95" i="2"/>
  <c r="V112" i="2" s="1"/>
  <c r="M95" i="2"/>
  <c r="M112" i="2" s="1"/>
  <c r="S112" i="2" s="1"/>
  <c r="L95" i="2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T105" i="3"/>
  <c r="S105" i="3"/>
  <c r="R105" i="3"/>
  <c r="E105" i="3"/>
  <c r="U105" i="3" s="1"/>
  <c r="S104" i="3"/>
  <c r="R104" i="3"/>
  <c r="E104" i="3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T96" i="3" s="1"/>
  <c r="W95" i="3"/>
  <c r="W112" i="3" s="1"/>
  <c r="V95" i="3"/>
  <c r="V112" i="3" s="1"/>
  <c r="M95" i="3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R113" i="4"/>
  <c r="Q113" i="4"/>
  <c r="P113" i="4"/>
  <c r="O113" i="4"/>
  <c r="N113" i="4"/>
  <c r="M113" i="4"/>
  <c r="S113" i="4" s="1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U110" i="4"/>
  <c r="S110" i="4"/>
  <c r="R110" i="4"/>
  <c r="E110" i="4"/>
  <c r="T110" i="4" s="1"/>
  <c r="S109" i="4"/>
  <c r="R109" i="4"/>
  <c r="E109" i="4"/>
  <c r="S108" i="4"/>
  <c r="R108" i="4"/>
  <c r="E108" i="4"/>
  <c r="U108" i="4" s="1"/>
  <c r="S107" i="4"/>
  <c r="R107" i="4"/>
  <c r="E107" i="4"/>
  <c r="U107" i="4" s="1"/>
  <c r="S106" i="4"/>
  <c r="R106" i="4"/>
  <c r="E106" i="4"/>
  <c r="T106" i="4" s="1"/>
  <c r="S105" i="4"/>
  <c r="R105" i="4"/>
  <c r="E105" i="4"/>
  <c r="S104" i="4"/>
  <c r="R104" i="4"/>
  <c r="E104" i="4"/>
  <c r="U104" i="4" s="1"/>
  <c r="S103" i="4"/>
  <c r="R103" i="4"/>
  <c r="E103" i="4"/>
  <c r="U103" i="4" s="1"/>
  <c r="S102" i="4"/>
  <c r="R102" i="4"/>
  <c r="E102" i="4"/>
  <c r="T102" i="4" s="1"/>
  <c r="S101" i="4"/>
  <c r="R101" i="4"/>
  <c r="E101" i="4"/>
  <c r="S100" i="4"/>
  <c r="R100" i="4"/>
  <c r="E100" i="4"/>
  <c r="U100" i="4" s="1"/>
  <c r="S99" i="4"/>
  <c r="R99" i="4"/>
  <c r="E99" i="4"/>
  <c r="U99" i="4" s="1"/>
  <c r="S98" i="4"/>
  <c r="R98" i="4"/>
  <c r="E98" i="4"/>
  <c r="T98" i="4" s="1"/>
  <c r="S97" i="4"/>
  <c r="R97" i="4"/>
  <c r="E97" i="4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T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S108" i="5"/>
  <c r="R108" i="5"/>
  <c r="E108" i="5"/>
  <c r="U108" i="5" s="1"/>
  <c r="S107" i="5"/>
  <c r="R107" i="5"/>
  <c r="E107" i="5"/>
  <c r="U107" i="5" s="1"/>
  <c r="S106" i="5"/>
  <c r="R106" i="5"/>
  <c r="E106" i="5"/>
  <c r="U106" i="5" s="1"/>
  <c r="S105" i="5"/>
  <c r="R105" i="5"/>
  <c r="E105" i="5"/>
  <c r="T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S100" i="5"/>
  <c r="R100" i="5"/>
  <c r="E100" i="5"/>
  <c r="S99" i="5"/>
  <c r="R99" i="5"/>
  <c r="E99" i="5"/>
  <c r="U99" i="5" s="1"/>
  <c r="S98" i="5"/>
  <c r="R98" i="5"/>
  <c r="E98" i="5"/>
  <c r="U98" i="5" s="1"/>
  <c r="S97" i="5"/>
  <c r="R97" i="5"/>
  <c r="E97" i="5"/>
  <c r="S96" i="5"/>
  <c r="R96" i="5"/>
  <c r="E96" i="5"/>
  <c r="U96" i="5" s="1"/>
  <c r="W95" i="5"/>
  <c r="W112" i="5" s="1"/>
  <c r="V95" i="5"/>
  <c r="V112" i="5" s="1"/>
  <c r="M95" i="5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S109" i="6"/>
  <c r="R109" i="6"/>
  <c r="E109" i="6"/>
  <c r="U109" i="6" s="1"/>
  <c r="S108" i="6"/>
  <c r="R108" i="6"/>
  <c r="E108" i="6"/>
  <c r="U108" i="6" s="1"/>
  <c r="S107" i="6"/>
  <c r="R107" i="6"/>
  <c r="E107" i="6"/>
  <c r="S106" i="6"/>
  <c r="R106" i="6"/>
  <c r="E106" i="6"/>
  <c r="S105" i="6"/>
  <c r="R105" i="6"/>
  <c r="E105" i="6"/>
  <c r="T104" i="6"/>
  <c r="S104" i="6"/>
  <c r="R104" i="6"/>
  <c r="E104" i="6"/>
  <c r="U104" i="6" s="1"/>
  <c r="S103" i="6"/>
  <c r="R103" i="6"/>
  <c r="E103" i="6"/>
  <c r="S102" i="6"/>
  <c r="R102" i="6"/>
  <c r="E102" i="6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M112" i="6" s="1"/>
  <c r="S112" i="6" s="1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T109" i="7"/>
  <c r="S109" i="7"/>
  <c r="R109" i="7"/>
  <c r="E109" i="7"/>
  <c r="U109" i="7" s="1"/>
  <c r="S108" i="7"/>
  <c r="R108" i="7"/>
  <c r="E108" i="7"/>
  <c r="S107" i="7"/>
  <c r="R107" i="7"/>
  <c r="E107" i="7"/>
  <c r="S106" i="7"/>
  <c r="R106" i="7"/>
  <c r="E106" i="7"/>
  <c r="U106" i="7" s="1"/>
  <c r="T105" i="7"/>
  <c r="S105" i="7"/>
  <c r="R105" i="7"/>
  <c r="E105" i="7"/>
  <c r="U105" i="7" s="1"/>
  <c r="S104" i="7"/>
  <c r="R104" i="7"/>
  <c r="E104" i="7"/>
  <c r="S103" i="7"/>
  <c r="R103" i="7"/>
  <c r="E103" i="7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S98" i="7"/>
  <c r="R98" i="7"/>
  <c r="E98" i="7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S109" i="8"/>
  <c r="R109" i="8"/>
  <c r="E109" i="8"/>
  <c r="U108" i="8"/>
  <c r="S108" i="8"/>
  <c r="R108" i="8"/>
  <c r="E108" i="8"/>
  <c r="T108" i="8" s="1"/>
  <c r="S107" i="8"/>
  <c r="R107" i="8"/>
  <c r="E107" i="8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T102" i="8" s="1"/>
  <c r="S101" i="8"/>
  <c r="R101" i="8"/>
  <c r="E101" i="8"/>
  <c r="U101" i="8" s="1"/>
  <c r="S100" i="8"/>
  <c r="R100" i="8"/>
  <c r="E100" i="8"/>
  <c r="T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T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T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S95" i="9" s="1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U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U100" i="10" s="1"/>
  <c r="S99" i="10"/>
  <c r="R99" i="10"/>
  <c r="E99" i="10"/>
  <c r="S98" i="10"/>
  <c r="R98" i="10"/>
  <c r="E98" i="10"/>
  <c r="U98" i="10" s="1"/>
  <c r="S97" i="10"/>
  <c r="R97" i="10"/>
  <c r="E97" i="10"/>
  <c r="U97" i="10" s="1"/>
  <c r="S96" i="10"/>
  <c r="R96" i="10"/>
  <c r="E96" i="10"/>
  <c r="U96" i="10" s="1"/>
  <c r="W95" i="10"/>
  <c r="W112" i="10" s="1"/>
  <c r="V95" i="10"/>
  <c r="V112" i="10" s="1"/>
  <c r="M95" i="10"/>
  <c r="M112" i="10" s="1"/>
  <c r="S112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T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T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0" i="11"/>
  <c r="S100" i="11"/>
  <c r="R100" i="11"/>
  <c r="E100" i="11"/>
  <c r="T100" i="11" s="1"/>
  <c r="S99" i="11"/>
  <c r="R99" i="11"/>
  <c r="E99" i="11"/>
  <c r="S98" i="11"/>
  <c r="R98" i="11"/>
  <c r="E98" i="11"/>
  <c r="U98" i="11" s="1"/>
  <c r="S97" i="11"/>
  <c r="R97" i="11"/>
  <c r="E97" i="11"/>
  <c r="U97" i="11" s="1"/>
  <c r="S96" i="11"/>
  <c r="R96" i="11"/>
  <c r="E96" i="11"/>
  <c r="W95" i="11"/>
  <c r="W112" i="11" s="1"/>
  <c r="V95" i="11"/>
  <c r="V112" i="11" s="1"/>
  <c r="M95" i="11"/>
  <c r="S95" i="11" s="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S113" i="12"/>
  <c r="Q113" i="12"/>
  <c r="P113" i="12"/>
  <c r="O113" i="12"/>
  <c r="N113" i="12"/>
  <c r="M113" i="12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T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T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T97" i="12" s="1"/>
  <c r="S96" i="12"/>
  <c r="R96" i="12"/>
  <c r="E96" i="12"/>
  <c r="U96" i="12" s="1"/>
  <c r="W95" i="12"/>
  <c r="W112" i="12" s="1"/>
  <c r="V95" i="12"/>
  <c r="V112" i="12" s="1"/>
  <c r="M95" i="12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T110" i="13" s="1"/>
  <c r="S109" i="13"/>
  <c r="R109" i="13"/>
  <c r="E109" i="13"/>
  <c r="U109" i="13" s="1"/>
  <c r="S108" i="13"/>
  <c r="R108" i="13"/>
  <c r="E108" i="13"/>
  <c r="T108" i="13" s="1"/>
  <c r="S107" i="13"/>
  <c r="R107" i="13"/>
  <c r="E107" i="13"/>
  <c r="U107" i="13" s="1"/>
  <c r="S106" i="13"/>
  <c r="R106" i="13"/>
  <c r="E106" i="13"/>
  <c r="T106" i="13" s="1"/>
  <c r="S105" i="13"/>
  <c r="R105" i="13"/>
  <c r="E105" i="13"/>
  <c r="U105" i="13" s="1"/>
  <c r="S104" i="13"/>
  <c r="R104" i="13"/>
  <c r="E104" i="13"/>
  <c r="T104" i="13" s="1"/>
  <c r="S103" i="13"/>
  <c r="R103" i="13"/>
  <c r="E103" i="13"/>
  <c r="U103" i="13" s="1"/>
  <c r="S102" i="13"/>
  <c r="R102" i="13"/>
  <c r="E102" i="13"/>
  <c r="T102" i="13" s="1"/>
  <c r="S101" i="13"/>
  <c r="R101" i="13"/>
  <c r="E101" i="13"/>
  <c r="U101" i="13" s="1"/>
  <c r="S100" i="13"/>
  <c r="R100" i="13"/>
  <c r="E100" i="13"/>
  <c r="T100" i="13" s="1"/>
  <c r="S99" i="13"/>
  <c r="R99" i="13"/>
  <c r="E99" i="13"/>
  <c r="U99" i="13" s="1"/>
  <c r="S98" i="13"/>
  <c r="R98" i="13"/>
  <c r="E98" i="13"/>
  <c r="T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S95" i="13"/>
  <c r="M95" i="13"/>
  <c r="M112" i="13" s="1"/>
  <c r="S112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T107" i="14" s="1"/>
  <c r="S106" i="14"/>
  <c r="R106" i="14"/>
  <c r="E106" i="14"/>
  <c r="U106" i="14" s="1"/>
  <c r="S105" i="14"/>
  <c r="R105" i="14"/>
  <c r="E105" i="14"/>
  <c r="T105" i="14" s="1"/>
  <c r="S104" i="14"/>
  <c r="R104" i="14"/>
  <c r="E104" i="14"/>
  <c r="U104" i="14" s="1"/>
  <c r="S103" i="14"/>
  <c r="R103" i="14"/>
  <c r="E103" i="14"/>
  <c r="T103" i="14" s="1"/>
  <c r="S102" i="14"/>
  <c r="R102" i="14"/>
  <c r="E102" i="14"/>
  <c r="U102" i="14" s="1"/>
  <c r="S101" i="14"/>
  <c r="R101" i="14"/>
  <c r="E101" i="14"/>
  <c r="T101" i="14" s="1"/>
  <c r="S100" i="14"/>
  <c r="R100" i="14"/>
  <c r="E100" i="14"/>
  <c r="U100" i="14" s="1"/>
  <c r="S99" i="14"/>
  <c r="R99" i="14"/>
  <c r="E99" i="14"/>
  <c r="T99" i="14" s="1"/>
  <c r="S98" i="14"/>
  <c r="R98" i="14"/>
  <c r="E98" i="14"/>
  <c r="U98" i="14" s="1"/>
  <c r="S97" i="14"/>
  <c r="R97" i="14"/>
  <c r="E97" i="14"/>
  <c r="T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T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T106" i="15" s="1"/>
  <c r="S105" i="15"/>
  <c r="R105" i="15"/>
  <c r="E105" i="15"/>
  <c r="U105" i="15" s="1"/>
  <c r="S104" i="15"/>
  <c r="R104" i="15"/>
  <c r="E104" i="15"/>
  <c r="T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U100" i="15"/>
  <c r="S100" i="15"/>
  <c r="R100" i="15"/>
  <c r="E100" i="15"/>
  <c r="T100" i="15" s="1"/>
  <c r="S99" i="15"/>
  <c r="R99" i="15"/>
  <c r="E99" i="15"/>
  <c r="U99" i="15" s="1"/>
  <c r="S98" i="15"/>
  <c r="R98" i="15"/>
  <c r="E98" i="15"/>
  <c r="T98" i="15" s="1"/>
  <c r="S97" i="15"/>
  <c r="R97" i="15"/>
  <c r="E97" i="15"/>
  <c r="U97" i="15" s="1"/>
  <c r="U96" i="15"/>
  <c r="S96" i="15"/>
  <c r="R96" i="15"/>
  <c r="E96" i="15"/>
  <c r="T96" i="15" s="1"/>
  <c r="W95" i="15"/>
  <c r="W112" i="15" s="1"/>
  <c r="V95" i="15"/>
  <c r="V112" i="15" s="1"/>
  <c r="M95" i="15"/>
  <c r="S95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T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S103" i="16"/>
  <c r="R103" i="16"/>
  <c r="E103" i="16"/>
  <c r="U103" i="16" s="1"/>
  <c r="S102" i="16"/>
  <c r="R102" i="16"/>
  <c r="E102" i="16"/>
  <c r="U102" i="16" s="1"/>
  <c r="S101" i="16"/>
  <c r="R101" i="16"/>
  <c r="E101" i="16"/>
  <c r="T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T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S113" i="17"/>
  <c r="Q113" i="17"/>
  <c r="P113" i="17"/>
  <c r="O113" i="17"/>
  <c r="N113" i="17"/>
  <c r="M113" i="17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U107" i="17" s="1"/>
  <c r="S106" i="17"/>
  <c r="R106" i="17"/>
  <c r="E106" i="17"/>
  <c r="T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U103" i="17" s="1"/>
  <c r="S102" i="17"/>
  <c r="R102" i="17"/>
  <c r="E102" i="17"/>
  <c r="T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T98" i="17" s="1"/>
  <c r="S97" i="17"/>
  <c r="R97" i="17"/>
  <c r="E97" i="17"/>
  <c r="U97" i="17" s="1"/>
  <c r="S96" i="17"/>
  <c r="R96" i="17"/>
  <c r="E96" i="17"/>
  <c r="W95" i="17"/>
  <c r="W112" i="17" s="1"/>
  <c r="V95" i="17"/>
  <c r="V112" i="17" s="1"/>
  <c r="M95" i="17"/>
  <c r="S95" i="17" s="1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T113" i="18"/>
  <c r="S113" i="18"/>
  <c r="Q113" i="18"/>
  <c r="P113" i="18"/>
  <c r="O113" i="18"/>
  <c r="N113" i="18"/>
  <c r="M113" i="18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U108" i="18" s="1"/>
  <c r="S107" i="18"/>
  <c r="R107" i="18"/>
  <c r="E107" i="18"/>
  <c r="T107" i="18" s="1"/>
  <c r="T106" i="18"/>
  <c r="S106" i="18"/>
  <c r="R106" i="18"/>
  <c r="E106" i="18"/>
  <c r="U106" i="18" s="1"/>
  <c r="S105" i="18"/>
  <c r="R105" i="18"/>
  <c r="E105" i="18"/>
  <c r="U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R113" i="20"/>
  <c r="Q113" i="20"/>
  <c r="P113" i="20"/>
  <c r="O113" i="20"/>
  <c r="N113" i="20"/>
  <c r="M113" i="20"/>
  <c r="S113" i="20" s="1"/>
  <c r="L113" i="20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T102" i="20"/>
  <c r="S102" i="20"/>
  <c r="R102" i="20"/>
  <c r="E102" i="20"/>
  <c r="U102" i="20" s="1"/>
  <c r="S101" i="20"/>
  <c r="R101" i="20"/>
  <c r="E101" i="20"/>
  <c r="T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T97" i="20" s="1"/>
  <c r="S96" i="20"/>
  <c r="R96" i="20"/>
  <c r="E96" i="20"/>
  <c r="U96" i="20" s="1"/>
  <c r="W95" i="20"/>
  <c r="W112" i="20" s="1"/>
  <c r="V95" i="20"/>
  <c r="V112" i="20" s="1"/>
  <c r="M95" i="20"/>
  <c r="S95" i="20" s="1"/>
  <c r="L95" i="20"/>
  <c r="R95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T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T98" i="21" s="1"/>
  <c r="S97" i="21"/>
  <c r="R97" i="21"/>
  <c r="E97" i="21"/>
  <c r="U97" i="21" s="1"/>
  <c r="S96" i="21"/>
  <c r="R96" i="21"/>
  <c r="E96" i="2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T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T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M112" i="22" s="1"/>
  <c r="S112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T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U106" i="23" s="1"/>
  <c r="T105" i="23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T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T96" i="23" s="1"/>
  <c r="W95" i="23"/>
  <c r="W112" i="23" s="1"/>
  <c r="V95" i="23"/>
  <c r="V112" i="23" s="1"/>
  <c r="M95" i="23"/>
  <c r="S95" i="23" s="1"/>
  <c r="L95" i="23"/>
  <c r="R95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1"/>
  <c r="V113" i="1"/>
  <c r="R113" i="1"/>
  <c r="Q113" i="1"/>
  <c r="P113" i="1"/>
  <c r="O113" i="1"/>
  <c r="N113" i="1"/>
  <c r="M113" i="1"/>
  <c r="S113" i="1" s="1"/>
  <c r="L113" i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T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T97" i="1" s="1"/>
  <c r="S96" i="1"/>
  <c r="R96" i="1"/>
  <c r="E96" i="1"/>
  <c r="U96" i="1" s="1"/>
  <c r="W95" i="1"/>
  <c r="W112" i="1" s="1"/>
  <c r="V95" i="1"/>
  <c r="V112" i="1" s="1"/>
  <c r="M95" i="1"/>
  <c r="L95" i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E79" i="2"/>
  <c r="D79" i="2"/>
  <c r="C79" i="2"/>
  <c r="B79" i="2"/>
  <c r="A76" i="2"/>
  <c r="E83" i="3"/>
  <c r="E82" i="3"/>
  <c r="E81" i="3"/>
  <c r="E80" i="3"/>
  <c r="E79" i="3" s="1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79" i="14" s="1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79" i="18" s="1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3"/>
  <c r="R93" i="23"/>
  <c r="Q93" i="23"/>
  <c r="P93" i="23"/>
  <c r="E93" i="23"/>
  <c r="T93" i="23" s="1"/>
  <c r="S92" i="23"/>
  <c r="R92" i="23"/>
  <c r="Q92" i="23"/>
  <c r="P92" i="23"/>
  <c r="E92" i="23"/>
  <c r="U92" i="23" s="1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S89" i="23"/>
  <c r="R89" i="23"/>
  <c r="Q89" i="23"/>
  <c r="P89" i="23"/>
  <c r="E89" i="23"/>
  <c r="T89" i="23" s="1"/>
  <c r="S88" i="23"/>
  <c r="R88" i="23"/>
  <c r="Q88" i="23"/>
  <c r="P88" i="23"/>
  <c r="E88" i="23"/>
  <c r="U88" i="23" s="1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W72" i="23"/>
  <c r="V72" i="23"/>
  <c r="O72" i="23"/>
  <c r="N72" i="23"/>
  <c r="M72" i="23"/>
  <c r="S72" i="23" s="1"/>
  <c r="L72" i="23"/>
  <c r="R72" i="23" s="1"/>
  <c r="K72" i="23"/>
  <c r="J72" i="23"/>
  <c r="I72" i="23"/>
  <c r="Q72" i="23" s="1"/>
  <c r="H72" i="23"/>
  <c r="G72" i="23"/>
  <c r="F72" i="23"/>
  <c r="C72" i="23"/>
  <c r="B72" i="23"/>
  <c r="W71" i="23"/>
  <c r="V71" i="23"/>
  <c r="O71" i="23"/>
  <c r="S71" i="23" s="1"/>
  <c r="N71" i="23"/>
  <c r="M71" i="23"/>
  <c r="L71" i="23"/>
  <c r="R71" i="23" s="1"/>
  <c r="K71" i="23"/>
  <c r="J71" i="23"/>
  <c r="I71" i="23"/>
  <c r="H71" i="23"/>
  <c r="P71" i="23" s="1"/>
  <c r="G71" i="23"/>
  <c r="F71" i="23"/>
  <c r="C71" i="23"/>
  <c r="B71" i="23"/>
  <c r="E71" i="23" s="1"/>
  <c r="W70" i="23"/>
  <c r="V70" i="23"/>
  <c r="O70" i="23"/>
  <c r="N70" i="23"/>
  <c r="R70" i="23" s="1"/>
  <c r="M70" i="23"/>
  <c r="S70" i="23" s="1"/>
  <c r="L70" i="23"/>
  <c r="K70" i="23"/>
  <c r="J70" i="23"/>
  <c r="I70" i="23"/>
  <c r="H70" i="23"/>
  <c r="G70" i="23"/>
  <c r="F70" i="23"/>
  <c r="E70" i="23"/>
  <c r="C70" i="23"/>
  <c r="B70" i="23"/>
  <c r="S69" i="23"/>
  <c r="R69" i="23"/>
  <c r="Q69" i="23"/>
  <c r="P69" i="23"/>
  <c r="E69" i="23"/>
  <c r="U69" i="23" s="1"/>
  <c r="W67" i="23"/>
  <c r="V67" i="23"/>
  <c r="O67" i="23"/>
  <c r="N67" i="23"/>
  <c r="M67" i="23"/>
  <c r="S67" i="23" s="1"/>
  <c r="L67" i="23"/>
  <c r="R67" i="23" s="1"/>
  <c r="K67" i="23"/>
  <c r="J67" i="23"/>
  <c r="I67" i="23"/>
  <c r="Q67" i="23" s="1"/>
  <c r="H67" i="23"/>
  <c r="G67" i="23"/>
  <c r="F67" i="23"/>
  <c r="C67" i="23"/>
  <c r="B67" i="23"/>
  <c r="W66" i="23"/>
  <c r="V66" i="23"/>
  <c r="O66" i="23"/>
  <c r="N66" i="23"/>
  <c r="M66" i="23"/>
  <c r="S66" i="23" s="1"/>
  <c r="L66" i="23"/>
  <c r="R66" i="23" s="1"/>
  <c r="K66" i="23"/>
  <c r="J66" i="23"/>
  <c r="I66" i="23"/>
  <c r="H66" i="23"/>
  <c r="P66" i="23" s="1"/>
  <c r="G66" i="23"/>
  <c r="F66" i="23"/>
  <c r="C66" i="23"/>
  <c r="E66" i="23" s="1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T63" i="23" s="1"/>
  <c r="S62" i="23"/>
  <c r="R62" i="23"/>
  <c r="Q62" i="23"/>
  <c r="P62" i="23"/>
  <c r="E62" i="23"/>
  <c r="U62" i="23" s="1"/>
  <c r="S61" i="23"/>
  <c r="R61" i="23"/>
  <c r="Q61" i="23"/>
  <c r="P61" i="23"/>
  <c r="E61" i="23"/>
  <c r="V59" i="23"/>
  <c r="O59" i="23"/>
  <c r="N59" i="23"/>
  <c r="M59" i="23"/>
  <c r="S59" i="23" s="1"/>
  <c r="L59" i="23"/>
  <c r="R59" i="23" s="1"/>
  <c r="K59" i="23"/>
  <c r="J59" i="23"/>
  <c r="I59" i="23"/>
  <c r="H59" i="23"/>
  <c r="G59" i="23"/>
  <c r="F59" i="23"/>
  <c r="C59" i="23"/>
  <c r="B59" i="23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S55" i="23"/>
  <c r="R55" i="23"/>
  <c r="Q55" i="23"/>
  <c r="P55" i="23"/>
  <c r="E55" i="23"/>
  <c r="T55" i="23" s="1"/>
  <c r="W53" i="23"/>
  <c r="V53" i="23"/>
  <c r="O53" i="23"/>
  <c r="N53" i="23"/>
  <c r="M53" i="23"/>
  <c r="L53" i="23"/>
  <c r="K53" i="23"/>
  <c r="J53" i="23"/>
  <c r="I53" i="23"/>
  <c r="H53" i="23"/>
  <c r="G53" i="23"/>
  <c r="F53" i="23"/>
  <c r="C53" i="23"/>
  <c r="B53" i="23"/>
  <c r="E53" i="23" s="1"/>
  <c r="S52" i="23"/>
  <c r="R52" i="23"/>
  <c r="Q52" i="23"/>
  <c r="P52" i="23"/>
  <c r="E52" i="23"/>
  <c r="U52" i="23" s="1"/>
  <c r="S51" i="23"/>
  <c r="R51" i="23"/>
  <c r="Q51" i="23"/>
  <c r="P51" i="23"/>
  <c r="T51" i="23" s="1"/>
  <c r="E51" i="23"/>
  <c r="S50" i="23"/>
  <c r="R50" i="23"/>
  <c r="Q50" i="23"/>
  <c r="P50" i="23"/>
  <c r="E50" i="23"/>
  <c r="T50" i="23" s="1"/>
  <c r="S49" i="23"/>
  <c r="R49" i="23"/>
  <c r="Q49" i="23"/>
  <c r="P49" i="23"/>
  <c r="E49" i="23"/>
  <c r="U49" i="23" s="1"/>
  <c r="U48" i="23"/>
  <c r="S48" i="23"/>
  <c r="R48" i="23"/>
  <c r="Q48" i="23"/>
  <c r="P48" i="23"/>
  <c r="E48" i="23"/>
  <c r="T48" i="23" s="1"/>
  <c r="S47" i="23"/>
  <c r="R47" i="23"/>
  <c r="Q47" i="23"/>
  <c r="P47" i="23"/>
  <c r="E47" i="23"/>
  <c r="U47" i="23" s="1"/>
  <c r="S46" i="23"/>
  <c r="R46" i="23"/>
  <c r="Q46" i="23"/>
  <c r="P46" i="23"/>
  <c r="E46" i="23"/>
  <c r="T46" i="23" s="1"/>
  <c r="S45" i="23"/>
  <c r="R45" i="23"/>
  <c r="Q45" i="23"/>
  <c r="P45" i="23"/>
  <c r="E45" i="23"/>
  <c r="U45" i="23" s="1"/>
  <c r="S44" i="23"/>
  <c r="R44" i="23"/>
  <c r="Q44" i="23"/>
  <c r="U44" i="23" s="1"/>
  <c r="P44" i="23"/>
  <c r="E44" i="23"/>
  <c r="S43" i="23"/>
  <c r="R43" i="23"/>
  <c r="Q43" i="23"/>
  <c r="P43" i="23"/>
  <c r="E43" i="23"/>
  <c r="T43" i="23" s="1"/>
  <c r="S42" i="23"/>
  <c r="R42" i="23"/>
  <c r="Q42" i="23"/>
  <c r="P42" i="23"/>
  <c r="E42" i="23"/>
  <c r="T42" i="23" s="1"/>
  <c r="W40" i="23"/>
  <c r="V40" i="23"/>
  <c r="R40" i="23"/>
  <c r="O40" i="23"/>
  <c r="N40" i="23"/>
  <c r="M40" i="23"/>
  <c r="L40" i="23"/>
  <c r="K40" i="23"/>
  <c r="J40" i="23"/>
  <c r="I40" i="23"/>
  <c r="H40" i="23"/>
  <c r="P40" i="23" s="1"/>
  <c r="G40" i="23"/>
  <c r="F40" i="23"/>
  <c r="C40" i="23"/>
  <c r="B40" i="23"/>
  <c r="E40" i="23" s="1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S37" i="23"/>
  <c r="R37" i="23"/>
  <c r="Q37" i="23"/>
  <c r="P37" i="23"/>
  <c r="E37" i="23"/>
  <c r="T37" i="23" s="1"/>
  <c r="S36" i="23"/>
  <c r="R36" i="23"/>
  <c r="Q36" i="23"/>
  <c r="P36" i="23"/>
  <c r="E36" i="23"/>
  <c r="U36" i="23" s="1"/>
  <c r="S35" i="23"/>
  <c r="R35" i="23"/>
  <c r="Q35" i="23"/>
  <c r="U35" i="23" s="1"/>
  <c r="P35" i="23"/>
  <c r="E35" i="23"/>
  <c r="W33" i="23"/>
  <c r="V33" i="23"/>
  <c r="O33" i="23"/>
  <c r="N33" i="23"/>
  <c r="M33" i="23"/>
  <c r="L33" i="23"/>
  <c r="R33" i="23" s="1"/>
  <c r="K33" i="23"/>
  <c r="J33" i="23"/>
  <c r="I33" i="23"/>
  <c r="H33" i="23"/>
  <c r="P33" i="23" s="1"/>
  <c r="G33" i="23"/>
  <c r="F33" i="23"/>
  <c r="C33" i="23"/>
  <c r="B33" i="23"/>
  <c r="E33" i="23" s="1"/>
  <c r="S32" i="23"/>
  <c r="R32" i="23"/>
  <c r="Q32" i="23"/>
  <c r="P32" i="23"/>
  <c r="E32" i="23"/>
  <c r="T32" i="23" s="1"/>
  <c r="W30" i="23"/>
  <c r="V30" i="23"/>
  <c r="O30" i="23"/>
  <c r="N30" i="23"/>
  <c r="M30" i="23"/>
  <c r="S30" i="23" s="1"/>
  <c r="L30" i="23"/>
  <c r="R30" i="23" s="1"/>
  <c r="K30" i="23"/>
  <c r="J30" i="23"/>
  <c r="I30" i="23"/>
  <c r="H30" i="23"/>
  <c r="G30" i="23"/>
  <c r="F30" i="23"/>
  <c r="C30" i="23"/>
  <c r="B30" i="23"/>
  <c r="U29" i="23"/>
  <c r="S29" i="23"/>
  <c r="R29" i="23"/>
  <c r="Q29" i="23"/>
  <c r="P29" i="23"/>
  <c r="E29" i="23"/>
  <c r="T29" i="23" s="1"/>
  <c r="T28" i="23"/>
  <c r="S28" i="23"/>
  <c r="R28" i="23"/>
  <c r="Q28" i="23"/>
  <c r="P28" i="23"/>
  <c r="E28" i="23"/>
  <c r="U28" i="23" s="1"/>
  <c r="S27" i="23"/>
  <c r="R27" i="23"/>
  <c r="Q27" i="23"/>
  <c r="P27" i="23"/>
  <c r="E27" i="23"/>
  <c r="T27" i="23" s="1"/>
  <c r="S26" i="23"/>
  <c r="R26" i="23"/>
  <c r="Q26" i="23"/>
  <c r="P26" i="23"/>
  <c r="E26" i="23"/>
  <c r="W24" i="23"/>
  <c r="V24" i="23"/>
  <c r="O24" i="23"/>
  <c r="N24" i="23"/>
  <c r="M24" i="23"/>
  <c r="S24" i="23" s="1"/>
  <c r="L24" i="23"/>
  <c r="R24" i="23" s="1"/>
  <c r="K24" i="23"/>
  <c r="J24" i="23"/>
  <c r="I24" i="23"/>
  <c r="Q24" i="23" s="1"/>
  <c r="H24" i="23"/>
  <c r="P24" i="23" s="1"/>
  <c r="G24" i="23"/>
  <c r="F24" i="23"/>
  <c r="E24" i="23"/>
  <c r="C24" i="23"/>
  <c r="B24" i="23"/>
  <c r="T23" i="23"/>
  <c r="S23" i="23"/>
  <c r="R23" i="23"/>
  <c r="Q23" i="23"/>
  <c r="P23" i="23"/>
  <c r="E23" i="23"/>
  <c r="U23" i="23" s="1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U20" i="23"/>
  <c r="S20" i="23"/>
  <c r="R20" i="23"/>
  <c r="Q20" i="23"/>
  <c r="P20" i="23"/>
  <c r="E20" i="23"/>
  <c r="T20" i="23" s="1"/>
  <c r="T19" i="23"/>
  <c r="S19" i="23"/>
  <c r="R19" i="23"/>
  <c r="Q19" i="23"/>
  <c r="P19" i="23"/>
  <c r="E19" i="23"/>
  <c r="U19" i="23" s="1"/>
  <c r="S18" i="23"/>
  <c r="R18" i="23"/>
  <c r="Q18" i="23"/>
  <c r="P18" i="23"/>
  <c r="E18" i="23"/>
  <c r="T18" i="23" s="1"/>
  <c r="S17" i="23"/>
  <c r="R17" i="23"/>
  <c r="Q17" i="23"/>
  <c r="P17" i="23"/>
  <c r="E17" i="23"/>
  <c r="U17" i="23" s="1"/>
  <c r="W15" i="23"/>
  <c r="V15" i="23"/>
  <c r="O15" i="23"/>
  <c r="N15" i="23"/>
  <c r="M15" i="23"/>
  <c r="S15" i="23" s="1"/>
  <c r="L15" i="23"/>
  <c r="K15" i="23"/>
  <c r="J15" i="23"/>
  <c r="I15" i="23"/>
  <c r="H15" i="23"/>
  <c r="G15" i="23"/>
  <c r="F15" i="23"/>
  <c r="E15" i="23"/>
  <c r="C15" i="23"/>
  <c r="B15" i="23"/>
  <c r="S14" i="23"/>
  <c r="R14" i="23"/>
  <c r="Q14" i="23"/>
  <c r="P14" i="23"/>
  <c r="T14" i="23" s="1"/>
  <c r="E14" i="23"/>
  <c r="U14" i="23" s="1"/>
  <c r="S13" i="23"/>
  <c r="R13" i="23"/>
  <c r="Q13" i="23"/>
  <c r="P13" i="23"/>
  <c r="E13" i="23"/>
  <c r="T13" i="23" s="1"/>
  <c r="S12" i="23"/>
  <c r="R12" i="23"/>
  <c r="Q12" i="23"/>
  <c r="P12" i="23"/>
  <c r="E12" i="23"/>
  <c r="U12" i="23" s="1"/>
  <c r="S11" i="23"/>
  <c r="R11" i="23"/>
  <c r="Q11" i="23"/>
  <c r="P11" i="23"/>
  <c r="E11" i="23"/>
  <c r="S10" i="23"/>
  <c r="R10" i="23"/>
  <c r="Q10" i="23"/>
  <c r="P10" i="23"/>
  <c r="T10" i="23" s="1"/>
  <c r="E10" i="23"/>
  <c r="U10" i="23" s="1"/>
  <c r="S9" i="23"/>
  <c r="R9" i="23"/>
  <c r="Q9" i="23"/>
  <c r="P9" i="23"/>
  <c r="E9" i="23"/>
  <c r="U9" i="23" s="1"/>
  <c r="S93" i="22"/>
  <c r="R93" i="22"/>
  <c r="Q93" i="22"/>
  <c r="P93" i="22"/>
  <c r="E93" i="22"/>
  <c r="U93" i="22" s="1"/>
  <c r="U92" i="22"/>
  <c r="S92" i="22"/>
  <c r="R92" i="22"/>
  <c r="Q92" i="22"/>
  <c r="P92" i="22"/>
  <c r="E92" i="22"/>
  <c r="T92" i="22" s="1"/>
  <c r="S91" i="22"/>
  <c r="R91" i="22"/>
  <c r="Q91" i="22"/>
  <c r="P91" i="22"/>
  <c r="E91" i="22"/>
  <c r="U91" i="22" s="1"/>
  <c r="S90" i="22"/>
  <c r="R90" i="22"/>
  <c r="Q90" i="22"/>
  <c r="P90" i="22"/>
  <c r="E90" i="22"/>
  <c r="T90" i="22" s="1"/>
  <c r="S89" i="22"/>
  <c r="R89" i="22"/>
  <c r="Q89" i="22"/>
  <c r="P89" i="22"/>
  <c r="E89" i="22"/>
  <c r="U89" i="22" s="1"/>
  <c r="S88" i="22"/>
  <c r="R88" i="22"/>
  <c r="Q88" i="22"/>
  <c r="P88" i="22"/>
  <c r="E88" i="22"/>
  <c r="T88" i="22" s="1"/>
  <c r="S87" i="22"/>
  <c r="R87" i="22"/>
  <c r="Q87" i="22"/>
  <c r="P87" i="22"/>
  <c r="E87" i="22"/>
  <c r="S86" i="22"/>
  <c r="R86" i="22"/>
  <c r="Q86" i="22"/>
  <c r="P86" i="22"/>
  <c r="E86" i="22"/>
  <c r="T86" i="22" s="1"/>
  <c r="W72" i="22"/>
  <c r="V72" i="22"/>
  <c r="O72" i="22"/>
  <c r="N72" i="22"/>
  <c r="R72" i="22" s="1"/>
  <c r="M72" i="22"/>
  <c r="S72" i="22" s="1"/>
  <c r="L72" i="22"/>
  <c r="K72" i="22"/>
  <c r="J72" i="22"/>
  <c r="I72" i="22"/>
  <c r="H72" i="22"/>
  <c r="G72" i="22"/>
  <c r="F72" i="22"/>
  <c r="C72" i="22"/>
  <c r="B72" i="22"/>
  <c r="E72" i="22" s="1"/>
  <c r="W71" i="22"/>
  <c r="V71" i="22"/>
  <c r="O71" i="22"/>
  <c r="N71" i="22"/>
  <c r="R71" i="22" s="1"/>
  <c r="M71" i="22"/>
  <c r="S71" i="22" s="1"/>
  <c r="L71" i="22"/>
  <c r="K71" i="22"/>
  <c r="J71" i="22"/>
  <c r="I71" i="22"/>
  <c r="H71" i="22"/>
  <c r="G71" i="22"/>
  <c r="F71" i="22"/>
  <c r="E71" i="22"/>
  <c r="C71" i="22"/>
  <c r="B71" i="22"/>
  <c r="W70" i="22"/>
  <c r="V70" i="22"/>
  <c r="O70" i="22"/>
  <c r="N70" i="22"/>
  <c r="M70" i="22"/>
  <c r="S70" i="22" s="1"/>
  <c r="L70" i="22"/>
  <c r="R70" i="22" s="1"/>
  <c r="K70" i="22"/>
  <c r="J70" i="22"/>
  <c r="I70" i="22"/>
  <c r="H70" i="22"/>
  <c r="G70" i="22"/>
  <c r="F70" i="22"/>
  <c r="C70" i="22"/>
  <c r="B70" i="22"/>
  <c r="S69" i="22"/>
  <c r="R69" i="22"/>
  <c r="Q69" i="22"/>
  <c r="P69" i="22"/>
  <c r="E69" i="22"/>
  <c r="W67" i="22"/>
  <c r="V67" i="22"/>
  <c r="O67" i="22"/>
  <c r="N67" i="22"/>
  <c r="R67" i="22" s="1"/>
  <c r="M67" i="22"/>
  <c r="S67" i="22" s="1"/>
  <c r="L67" i="22"/>
  <c r="K67" i="22"/>
  <c r="J67" i="22"/>
  <c r="I67" i="22"/>
  <c r="H67" i="22"/>
  <c r="G67" i="22"/>
  <c r="F67" i="22"/>
  <c r="C67" i="22"/>
  <c r="B67" i="22"/>
  <c r="E67" i="22" s="1"/>
  <c r="W66" i="22"/>
  <c r="V66" i="22"/>
  <c r="R66" i="22"/>
  <c r="O66" i="22"/>
  <c r="N66" i="22"/>
  <c r="M66" i="22"/>
  <c r="S66" i="22" s="1"/>
  <c r="L66" i="22"/>
  <c r="K66" i="22"/>
  <c r="J66" i="22"/>
  <c r="I66" i="22"/>
  <c r="H66" i="22"/>
  <c r="G66" i="22"/>
  <c r="F66" i="22"/>
  <c r="C66" i="22"/>
  <c r="B66" i="22"/>
  <c r="E66" i="22" s="1"/>
  <c r="S65" i="22"/>
  <c r="R65" i="22"/>
  <c r="Q65" i="22"/>
  <c r="P65" i="22"/>
  <c r="E65" i="22"/>
  <c r="U65" i="22" s="1"/>
  <c r="S64" i="22"/>
  <c r="R64" i="22"/>
  <c r="Q64" i="22"/>
  <c r="P64" i="22"/>
  <c r="E64" i="22"/>
  <c r="T64" i="22" s="1"/>
  <c r="S63" i="22"/>
  <c r="R63" i="22"/>
  <c r="Q63" i="22"/>
  <c r="P63" i="22"/>
  <c r="E63" i="22"/>
  <c r="U63" i="22" s="1"/>
  <c r="S62" i="22"/>
  <c r="R62" i="22"/>
  <c r="Q62" i="22"/>
  <c r="P62" i="22"/>
  <c r="E62" i="22"/>
  <c r="T62" i="22" s="1"/>
  <c r="S61" i="22"/>
  <c r="R61" i="22"/>
  <c r="Q61" i="22"/>
  <c r="P61" i="22"/>
  <c r="E61" i="22"/>
  <c r="T61" i="22" s="1"/>
  <c r="V59" i="22"/>
  <c r="O59" i="22"/>
  <c r="N59" i="22"/>
  <c r="M59" i="22"/>
  <c r="S59" i="22" s="1"/>
  <c r="L59" i="22"/>
  <c r="R59" i="22" s="1"/>
  <c r="K59" i="22"/>
  <c r="J59" i="22"/>
  <c r="I59" i="22"/>
  <c r="Q59" i="22" s="1"/>
  <c r="H59" i="22"/>
  <c r="G59" i="22"/>
  <c r="F59" i="22"/>
  <c r="C59" i="22"/>
  <c r="B59" i="22"/>
  <c r="S58" i="22"/>
  <c r="R58" i="22"/>
  <c r="Q58" i="22"/>
  <c r="P58" i="22"/>
  <c r="E58" i="22"/>
  <c r="T58" i="22" s="1"/>
  <c r="S57" i="22"/>
  <c r="R57" i="22"/>
  <c r="Q57" i="22"/>
  <c r="P57" i="22"/>
  <c r="E57" i="22"/>
  <c r="S56" i="22"/>
  <c r="R56" i="22"/>
  <c r="Q56" i="22"/>
  <c r="P56" i="22"/>
  <c r="E56" i="22"/>
  <c r="T56" i="22" s="1"/>
  <c r="S55" i="22"/>
  <c r="R55" i="22"/>
  <c r="Q55" i="22"/>
  <c r="P55" i="22"/>
  <c r="E55" i="22"/>
  <c r="U55" i="22" s="1"/>
  <c r="W53" i="22"/>
  <c r="V53" i="22"/>
  <c r="O53" i="22"/>
  <c r="N53" i="22"/>
  <c r="M53" i="22"/>
  <c r="S53" i="22" s="1"/>
  <c r="L53" i="22"/>
  <c r="K53" i="22"/>
  <c r="J53" i="22"/>
  <c r="I53" i="22"/>
  <c r="H53" i="22"/>
  <c r="G53" i="22"/>
  <c r="F53" i="22"/>
  <c r="C53" i="22"/>
  <c r="B53" i="22"/>
  <c r="E53" i="22" s="1"/>
  <c r="S52" i="22"/>
  <c r="R52" i="22"/>
  <c r="Q52" i="22"/>
  <c r="P52" i="22"/>
  <c r="E52" i="22"/>
  <c r="S51" i="22"/>
  <c r="R51" i="22"/>
  <c r="Q51" i="22"/>
  <c r="P51" i="22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T48" i="22"/>
  <c r="S48" i="22"/>
  <c r="R48" i="22"/>
  <c r="Q48" i="22"/>
  <c r="P48" i="22"/>
  <c r="E48" i="22"/>
  <c r="U48" i="22" s="1"/>
  <c r="S47" i="22"/>
  <c r="R47" i="22"/>
  <c r="Q47" i="22"/>
  <c r="P47" i="22"/>
  <c r="E47" i="22"/>
  <c r="T47" i="22" s="1"/>
  <c r="S46" i="22"/>
  <c r="R46" i="22"/>
  <c r="Q46" i="22"/>
  <c r="P46" i="22"/>
  <c r="E46" i="22"/>
  <c r="U46" i="22" s="1"/>
  <c r="U45" i="22"/>
  <c r="S45" i="22"/>
  <c r="R45" i="22"/>
  <c r="Q45" i="22"/>
  <c r="P45" i="22"/>
  <c r="E45" i="22"/>
  <c r="T45" i="22" s="1"/>
  <c r="S44" i="22"/>
  <c r="R44" i="22"/>
  <c r="Q44" i="22"/>
  <c r="P44" i="22"/>
  <c r="E44" i="22"/>
  <c r="U44" i="22" s="1"/>
  <c r="S43" i="22"/>
  <c r="R43" i="22"/>
  <c r="Q43" i="22"/>
  <c r="P43" i="22"/>
  <c r="E43" i="22"/>
  <c r="U43" i="22" s="1"/>
  <c r="T42" i="22"/>
  <c r="S42" i="22"/>
  <c r="R42" i="22"/>
  <c r="Q42" i="22"/>
  <c r="P42" i="22"/>
  <c r="E42" i="22"/>
  <c r="U42" i="22" s="1"/>
  <c r="W40" i="22"/>
  <c r="V40" i="22"/>
  <c r="O40" i="22"/>
  <c r="N40" i="22"/>
  <c r="M40" i="22"/>
  <c r="S40" i="22" s="1"/>
  <c r="L40" i="22"/>
  <c r="R40" i="22" s="1"/>
  <c r="K40" i="22"/>
  <c r="J40" i="22"/>
  <c r="I40" i="22"/>
  <c r="H40" i="22"/>
  <c r="P40" i="22" s="1"/>
  <c r="G40" i="22"/>
  <c r="F40" i="22"/>
  <c r="E40" i="22"/>
  <c r="C40" i="22"/>
  <c r="B40" i="22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T37" i="22"/>
  <c r="S37" i="22"/>
  <c r="R37" i="22"/>
  <c r="Q37" i="22"/>
  <c r="P37" i="22"/>
  <c r="E37" i="22"/>
  <c r="U37" i="22" s="1"/>
  <c r="S36" i="22"/>
  <c r="R36" i="22"/>
  <c r="Q36" i="22"/>
  <c r="U36" i="22" s="1"/>
  <c r="P36" i="22"/>
  <c r="E36" i="22"/>
  <c r="T36" i="22" s="1"/>
  <c r="S35" i="22"/>
  <c r="R35" i="22"/>
  <c r="Q35" i="22"/>
  <c r="P35" i="22"/>
  <c r="E35" i="22"/>
  <c r="T35" i="22" s="1"/>
  <c r="W33" i="22"/>
  <c r="V33" i="22"/>
  <c r="O33" i="22"/>
  <c r="N33" i="22"/>
  <c r="M33" i="22"/>
  <c r="S33" i="22" s="1"/>
  <c r="L33" i="22"/>
  <c r="K33" i="22"/>
  <c r="J33" i="22"/>
  <c r="I33" i="22"/>
  <c r="H33" i="22"/>
  <c r="G33" i="22"/>
  <c r="F33" i="22"/>
  <c r="C33" i="22"/>
  <c r="B33" i="22"/>
  <c r="S32" i="22"/>
  <c r="R32" i="22"/>
  <c r="Q32" i="22"/>
  <c r="U32" i="22" s="1"/>
  <c r="P32" i="22"/>
  <c r="T32" i="22" s="1"/>
  <c r="E32" i="22"/>
  <c r="W30" i="22"/>
  <c r="V30" i="22"/>
  <c r="O30" i="22"/>
  <c r="N30" i="22"/>
  <c r="M30" i="22"/>
  <c r="S30" i="22" s="1"/>
  <c r="L30" i="22"/>
  <c r="R30" i="22" s="1"/>
  <c r="K30" i="22"/>
  <c r="J30" i="22"/>
  <c r="I30" i="22"/>
  <c r="H30" i="22"/>
  <c r="P30" i="22" s="1"/>
  <c r="G30" i="22"/>
  <c r="F30" i="22"/>
  <c r="C30" i="22"/>
  <c r="B30" i="22"/>
  <c r="E30" i="22" s="1"/>
  <c r="S29" i="22"/>
  <c r="R29" i="22"/>
  <c r="Q29" i="22"/>
  <c r="P29" i="22"/>
  <c r="E29" i="22"/>
  <c r="U29" i="22" s="1"/>
  <c r="S28" i="22"/>
  <c r="R28" i="22"/>
  <c r="Q28" i="22"/>
  <c r="P28" i="22"/>
  <c r="E28" i="22"/>
  <c r="T28" i="22" s="1"/>
  <c r="U27" i="22"/>
  <c r="T27" i="22"/>
  <c r="S27" i="22"/>
  <c r="R27" i="22"/>
  <c r="Q27" i="22"/>
  <c r="P27" i="22"/>
  <c r="E27" i="22"/>
  <c r="U26" i="22"/>
  <c r="S26" i="22"/>
  <c r="R26" i="22"/>
  <c r="Q26" i="22"/>
  <c r="P26" i="22"/>
  <c r="E26" i="22"/>
  <c r="T26" i="22" s="1"/>
  <c r="W24" i="22"/>
  <c r="V24" i="22"/>
  <c r="S24" i="22"/>
  <c r="O24" i="22"/>
  <c r="N24" i="22"/>
  <c r="M24" i="22"/>
  <c r="L24" i="22"/>
  <c r="R24" i="22" s="1"/>
  <c r="K24" i="22"/>
  <c r="J24" i="22"/>
  <c r="I24" i="22"/>
  <c r="H24" i="22"/>
  <c r="P24" i="22" s="1"/>
  <c r="G24" i="22"/>
  <c r="F24" i="22"/>
  <c r="C24" i="22"/>
  <c r="B24" i="22"/>
  <c r="E24" i="22" s="1"/>
  <c r="S23" i="22"/>
  <c r="R23" i="22"/>
  <c r="Q23" i="22"/>
  <c r="P23" i="22"/>
  <c r="E23" i="22"/>
  <c r="T23" i="22" s="1"/>
  <c r="S22" i="22"/>
  <c r="R22" i="22"/>
  <c r="Q22" i="22"/>
  <c r="P22" i="22"/>
  <c r="E22" i="22"/>
  <c r="T22" i="22" s="1"/>
  <c r="U21" i="22"/>
  <c r="S21" i="22"/>
  <c r="R21" i="22"/>
  <c r="Q21" i="22"/>
  <c r="P21" i="22"/>
  <c r="E21" i="22"/>
  <c r="T21" i="22" s="1"/>
  <c r="S20" i="22"/>
  <c r="R20" i="22"/>
  <c r="Q20" i="22"/>
  <c r="P20" i="22"/>
  <c r="E20" i="22"/>
  <c r="U20" i="22" s="1"/>
  <c r="S19" i="22"/>
  <c r="R19" i="22"/>
  <c r="Q19" i="22"/>
  <c r="P19" i="22"/>
  <c r="E19" i="22"/>
  <c r="T19" i="22" s="1"/>
  <c r="U18" i="22"/>
  <c r="S18" i="22"/>
  <c r="R18" i="22"/>
  <c r="Q18" i="22"/>
  <c r="P18" i="22"/>
  <c r="E18" i="22"/>
  <c r="T18" i="22" s="1"/>
  <c r="U17" i="22"/>
  <c r="S17" i="22"/>
  <c r="R17" i="22"/>
  <c r="Q17" i="22"/>
  <c r="P17" i="22"/>
  <c r="E17" i="22"/>
  <c r="T17" i="22" s="1"/>
  <c r="W15" i="22"/>
  <c r="V15" i="22"/>
  <c r="S15" i="22"/>
  <c r="O15" i="22"/>
  <c r="N15" i="22"/>
  <c r="M15" i="22"/>
  <c r="L15" i="22"/>
  <c r="R15" i="22" s="1"/>
  <c r="K15" i="22"/>
  <c r="J15" i="22"/>
  <c r="I15" i="22"/>
  <c r="H15" i="22"/>
  <c r="P15" i="22" s="1"/>
  <c r="G15" i="22"/>
  <c r="F15" i="22"/>
  <c r="C15" i="22"/>
  <c r="B15" i="22"/>
  <c r="E15" i="22" s="1"/>
  <c r="S14" i="22"/>
  <c r="R14" i="22"/>
  <c r="Q14" i="22"/>
  <c r="P14" i="22"/>
  <c r="E14" i="22"/>
  <c r="T14" i="22" s="1"/>
  <c r="S13" i="22"/>
  <c r="R13" i="22"/>
  <c r="Q13" i="22"/>
  <c r="P13" i="22"/>
  <c r="E13" i="22"/>
  <c r="S12" i="22"/>
  <c r="R12" i="22"/>
  <c r="Q12" i="22"/>
  <c r="P12" i="22"/>
  <c r="E12" i="22"/>
  <c r="T12" i="22" s="1"/>
  <c r="T11" i="22"/>
  <c r="S11" i="22"/>
  <c r="R11" i="22"/>
  <c r="Q11" i="22"/>
  <c r="P11" i="22"/>
  <c r="E11" i="22"/>
  <c r="U11" i="22" s="1"/>
  <c r="S10" i="22"/>
  <c r="R10" i="22"/>
  <c r="Q10" i="22"/>
  <c r="P10" i="22"/>
  <c r="E10" i="22"/>
  <c r="S9" i="22"/>
  <c r="R9" i="22"/>
  <c r="Q9" i="22"/>
  <c r="P9" i="22"/>
  <c r="E9" i="22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S88" i="21"/>
  <c r="R88" i="21"/>
  <c r="Q88" i="21"/>
  <c r="P88" i="21"/>
  <c r="E88" i="21"/>
  <c r="S87" i="21"/>
  <c r="R87" i="21"/>
  <c r="Q87" i="21"/>
  <c r="P87" i="21"/>
  <c r="E87" i="21"/>
  <c r="S86" i="21"/>
  <c r="R86" i="21"/>
  <c r="Q86" i="21"/>
  <c r="P86" i="21"/>
  <c r="E86" i="21"/>
  <c r="U86" i="21" s="1"/>
  <c r="W72" i="21"/>
  <c r="V72" i="21"/>
  <c r="O72" i="21"/>
  <c r="N72" i="21"/>
  <c r="M72" i="21"/>
  <c r="S72" i="21" s="1"/>
  <c r="L72" i="21"/>
  <c r="K72" i="21"/>
  <c r="J72" i="21"/>
  <c r="I72" i="21"/>
  <c r="H72" i="21"/>
  <c r="G72" i="21"/>
  <c r="F72" i="21"/>
  <c r="C72" i="21"/>
  <c r="B72" i="21"/>
  <c r="W71" i="21"/>
  <c r="V71" i="21"/>
  <c r="O71" i="21"/>
  <c r="N71" i="21"/>
  <c r="M71" i="21"/>
  <c r="S71" i="21" s="1"/>
  <c r="L71" i="21"/>
  <c r="R71" i="21" s="1"/>
  <c r="K71" i="21"/>
  <c r="J71" i="21"/>
  <c r="I71" i="21"/>
  <c r="H71" i="21"/>
  <c r="G71" i="21"/>
  <c r="F71" i="21"/>
  <c r="C71" i="21"/>
  <c r="B71" i="21"/>
  <c r="W70" i="21"/>
  <c r="V70" i="21"/>
  <c r="O70" i="21"/>
  <c r="N70" i="21"/>
  <c r="M70" i="21"/>
  <c r="S70" i="21" s="1"/>
  <c r="L70" i="21"/>
  <c r="K70" i="21"/>
  <c r="J70" i="21"/>
  <c r="I70" i="21"/>
  <c r="H70" i="21"/>
  <c r="G70" i="21"/>
  <c r="F70" i="21"/>
  <c r="C70" i="21"/>
  <c r="B70" i="21"/>
  <c r="E70" i="21" s="1"/>
  <c r="S69" i="21"/>
  <c r="R69" i="21"/>
  <c r="Q69" i="21"/>
  <c r="U69" i="21" s="1"/>
  <c r="P69" i="21"/>
  <c r="T69" i="21" s="1"/>
  <c r="E69" i="21"/>
  <c r="W67" i="21"/>
  <c r="V67" i="21"/>
  <c r="O67" i="21"/>
  <c r="S67" i="21" s="1"/>
  <c r="N67" i="21"/>
  <c r="M67" i="21"/>
  <c r="L67" i="21"/>
  <c r="K67" i="21"/>
  <c r="J67" i="21"/>
  <c r="I67" i="21"/>
  <c r="H67" i="21"/>
  <c r="G67" i="21"/>
  <c r="F67" i="21"/>
  <c r="C67" i="21"/>
  <c r="B67" i="21"/>
  <c r="E67" i="21" s="1"/>
  <c r="W66" i="21"/>
  <c r="V66" i="21"/>
  <c r="R66" i="21"/>
  <c r="O66" i="21"/>
  <c r="N66" i="21"/>
  <c r="M66" i="21"/>
  <c r="S66" i="21" s="1"/>
  <c r="L66" i="2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S64" i="21"/>
  <c r="R64" i="21"/>
  <c r="Q64" i="21"/>
  <c r="P64" i="21"/>
  <c r="E64" i="21"/>
  <c r="S63" i="21"/>
  <c r="R63" i="21"/>
  <c r="Q63" i="21"/>
  <c r="P63" i="21"/>
  <c r="E63" i="21"/>
  <c r="T63" i="21" s="1"/>
  <c r="S62" i="21"/>
  <c r="R62" i="21"/>
  <c r="Q62" i="21"/>
  <c r="P62" i="21"/>
  <c r="E62" i="21"/>
  <c r="U62" i="21" s="1"/>
  <c r="S61" i="21"/>
  <c r="R61" i="21"/>
  <c r="Q61" i="21"/>
  <c r="P61" i="21"/>
  <c r="E61" i="21"/>
  <c r="U61" i="21" s="1"/>
  <c r="V59" i="21"/>
  <c r="S59" i="21"/>
  <c r="O59" i="21"/>
  <c r="N59" i="21"/>
  <c r="M59" i="21"/>
  <c r="L59" i="21"/>
  <c r="R59" i="21" s="1"/>
  <c r="K59" i="21"/>
  <c r="J59" i="21"/>
  <c r="I59" i="21"/>
  <c r="H59" i="21"/>
  <c r="G59" i="21"/>
  <c r="F59" i="21"/>
  <c r="C59" i="21"/>
  <c r="B59" i="21"/>
  <c r="E59" i="21" s="1"/>
  <c r="S58" i="21"/>
  <c r="R58" i="21"/>
  <c r="Q58" i="21"/>
  <c r="P58" i="21"/>
  <c r="E58" i="21"/>
  <c r="U58" i="21" s="1"/>
  <c r="S57" i="21"/>
  <c r="R57" i="21"/>
  <c r="Q57" i="21"/>
  <c r="P57" i="21"/>
  <c r="E57" i="21"/>
  <c r="S56" i="21"/>
  <c r="R56" i="21"/>
  <c r="Q56" i="21"/>
  <c r="P56" i="21"/>
  <c r="E56" i="21"/>
  <c r="S55" i="21"/>
  <c r="R55" i="21"/>
  <c r="Q55" i="21"/>
  <c r="P55" i="21"/>
  <c r="E55" i="21"/>
  <c r="T55" i="21" s="1"/>
  <c r="W53" i="21"/>
  <c r="V53" i="21"/>
  <c r="O53" i="21"/>
  <c r="S53" i="21" s="1"/>
  <c r="N53" i="21"/>
  <c r="R53" i="21" s="1"/>
  <c r="M53" i="21"/>
  <c r="L53" i="21"/>
  <c r="K53" i="21"/>
  <c r="J53" i="21"/>
  <c r="I53" i="21"/>
  <c r="H53" i="21"/>
  <c r="G53" i="21"/>
  <c r="F53" i="21"/>
  <c r="C53" i="21"/>
  <c r="B53" i="21"/>
  <c r="E53" i="21" s="1"/>
  <c r="S52" i="21"/>
  <c r="R52" i="21"/>
  <c r="Q52" i="21"/>
  <c r="P52" i="21"/>
  <c r="E52" i="21"/>
  <c r="S51" i="21"/>
  <c r="R51" i="21"/>
  <c r="Q51" i="21"/>
  <c r="P51" i="21"/>
  <c r="E51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U47" i="21" s="1"/>
  <c r="S46" i="21"/>
  <c r="R46" i="21"/>
  <c r="Q46" i="21"/>
  <c r="P46" i="21"/>
  <c r="E46" i="21"/>
  <c r="T46" i="21" s="1"/>
  <c r="S45" i="21"/>
  <c r="R45" i="21"/>
  <c r="Q45" i="21"/>
  <c r="P45" i="21"/>
  <c r="E45" i="21"/>
  <c r="U45" i="21" s="1"/>
  <c r="S44" i="21"/>
  <c r="R44" i="21"/>
  <c r="Q44" i="21"/>
  <c r="P44" i="21"/>
  <c r="E44" i="21"/>
  <c r="T44" i="21" s="1"/>
  <c r="T43" i="21"/>
  <c r="S43" i="21"/>
  <c r="R43" i="21"/>
  <c r="Q43" i="21"/>
  <c r="P43" i="21"/>
  <c r="E43" i="21"/>
  <c r="U43" i="21" s="1"/>
  <c r="S42" i="21"/>
  <c r="R42" i="21"/>
  <c r="Q42" i="21"/>
  <c r="P42" i="21"/>
  <c r="E42" i="21"/>
  <c r="T42" i="21" s="1"/>
  <c r="W40" i="21"/>
  <c r="V40" i="21"/>
  <c r="O40" i="21"/>
  <c r="N40" i="21"/>
  <c r="M40" i="21"/>
  <c r="S40" i="21" s="1"/>
  <c r="L40" i="21"/>
  <c r="R40" i="21" s="1"/>
  <c r="K40" i="21"/>
  <c r="J40" i="21"/>
  <c r="I40" i="21"/>
  <c r="H40" i="21"/>
  <c r="G40" i="21"/>
  <c r="F40" i="21"/>
  <c r="C40" i="21"/>
  <c r="B40" i="21"/>
  <c r="E40" i="21" s="1"/>
  <c r="U39" i="21"/>
  <c r="S39" i="21"/>
  <c r="R39" i="21"/>
  <c r="Q39" i="21"/>
  <c r="P39" i="21"/>
  <c r="E39" i="21"/>
  <c r="T39" i="21" s="1"/>
  <c r="T38" i="21"/>
  <c r="S38" i="21"/>
  <c r="R38" i="21"/>
  <c r="Q38" i="21"/>
  <c r="P38" i="21"/>
  <c r="E38" i="21"/>
  <c r="U38" i="21" s="1"/>
  <c r="S37" i="21"/>
  <c r="R37" i="21"/>
  <c r="Q37" i="21"/>
  <c r="P37" i="21"/>
  <c r="E37" i="21"/>
  <c r="T37" i="21" s="1"/>
  <c r="S36" i="21"/>
  <c r="R36" i="21"/>
  <c r="Q36" i="21"/>
  <c r="P36" i="21"/>
  <c r="E36" i="21"/>
  <c r="U35" i="21"/>
  <c r="S35" i="21"/>
  <c r="R35" i="21"/>
  <c r="Q35" i="21"/>
  <c r="P35" i="21"/>
  <c r="E35" i="21"/>
  <c r="W33" i="21"/>
  <c r="V33" i="21"/>
  <c r="O33" i="21"/>
  <c r="N33" i="21"/>
  <c r="M33" i="21"/>
  <c r="L33" i="21"/>
  <c r="K33" i="21"/>
  <c r="J33" i="21"/>
  <c r="I33" i="21"/>
  <c r="H33" i="21"/>
  <c r="G33" i="21"/>
  <c r="F33" i="21"/>
  <c r="C33" i="21"/>
  <c r="E33" i="21" s="1"/>
  <c r="B33" i="21"/>
  <c r="S32" i="21"/>
  <c r="R32" i="21"/>
  <c r="Q32" i="21"/>
  <c r="P32" i="21"/>
  <c r="E32" i="21"/>
  <c r="T32" i="21" s="1"/>
  <c r="W30" i="21"/>
  <c r="V30" i="21"/>
  <c r="O30" i="21"/>
  <c r="N30" i="21"/>
  <c r="M30" i="21"/>
  <c r="S30" i="21" s="1"/>
  <c r="L30" i="21"/>
  <c r="R30" i="21" s="1"/>
  <c r="K30" i="21"/>
  <c r="J30" i="21"/>
  <c r="I30" i="21"/>
  <c r="H30" i="21"/>
  <c r="G30" i="21"/>
  <c r="F30" i="21"/>
  <c r="C30" i="21"/>
  <c r="B30" i="21"/>
  <c r="E30" i="21" s="1"/>
  <c r="U29" i="21"/>
  <c r="S29" i="21"/>
  <c r="R29" i="21"/>
  <c r="Q29" i="21"/>
  <c r="P29" i="21"/>
  <c r="E29" i="21"/>
  <c r="T29" i="21" s="1"/>
  <c r="T28" i="21"/>
  <c r="S28" i="21"/>
  <c r="R28" i="21"/>
  <c r="Q28" i="21"/>
  <c r="P28" i="21"/>
  <c r="E28" i="21"/>
  <c r="U28" i="21" s="1"/>
  <c r="S27" i="21"/>
  <c r="R27" i="21"/>
  <c r="Q27" i="21"/>
  <c r="P27" i="21"/>
  <c r="E27" i="21"/>
  <c r="T27" i="21" s="1"/>
  <c r="S26" i="21"/>
  <c r="R26" i="21"/>
  <c r="Q26" i="21"/>
  <c r="P26" i="21"/>
  <c r="E26" i="21"/>
  <c r="U26" i="21" s="1"/>
  <c r="W24" i="21"/>
  <c r="V24" i="21"/>
  <c r="R24" i="21"/>
  <c r="O24" i="21"/>
  <c r="N24" i="21"/>
  <c r="M24" i="21"/>
  <c r="S24" i="21" s="1"/>
  <c r="L24" i="21"/>
  <c r="K24" i="21"/>
  <c r="J24" i="21"/>
  <c r="I24" i="21"/>
  <c r="Q24" i="21" s="1"/>
  <c r="H24" i="21"/>
  <c r="P24" i="21" s="1"/>
  <c r="G24" i="21"/>
  <c r="F24" i="21"/>
  <c r="C24" i="21"/>
  <c r="E24" i="21" s="1"/>
  <c r="B24" i="21"/>
  <c r="U23" i="21"/>
  <c r="T23" i="21"/>
  <c r="S23" i="21"/>
  <c r="R23" i="21"/>
  <c r="Q23" i="21"/>
  <c r="P23" i="21"/>
  <c r="E23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T20" i="21" s="1"/>
  <c r="T19" i="21"/>
  <c r="S19" i="21"/>
  <c r="R19" i="21"/>
  <c r="Q19" i="21"/>
  <c r="P19" i="21"/>
  <c r="E19" i="21"/>
  <c r="U19" i="21" s="1"/>
  <c r="S18" i="21"/>
  <c r="R18" i="21"/>
  <c r="Q18" i="21"/>
  <c r="P18" i="21"/>
  <c r="E18" i="21"/>
  <c r="T18" i="21" s="1"/>
  <c r="S17" i="21"/>
  <c r="R17" i="21"/>
  <c r="Q17" i="21"/>
  <c r="P17" i="21"/>
  <c r="E17" i="21"/>
  <c r="U17" i="21" s="1"/>
  <c r="W15" i="21"/>
  <c r="V15" i="21"/>
  <c r="O15" i="21"/>
  <c r="N15" i="21"/>
  <c r="R15" i="21" s="1"/>
  <c r="M15" i="21"/>
  <c r="L15" i="21"/>
  <c r="K15" i="21"/>
  <c r="J15" i="21"/>
  <c r="I15" i="21"/>
  <c r="Q15" i="21" s="1"/>
  <c r="H15" i="21"/>
  <c r="P15" i="21" s="1"/>
  <c r="G15" i="21"/>
  <c r="F15" i="21"/>
  <c r="E15" i="21"/>
  <c r="C15" i="21"/>
  <c r="B15" i="21"/>
  <c r="S14" i="21"/>
  <c r="R14" i="21"/>
  <c r="Q14" i="21"/>
  <c r="U14" i="21" s="1"/>
  <c r="P14" i="21"/>
  <c r="T14" i="21" s="1"/>
  <c r="E14" i="21"/>
  <c r="S13" i="21"/>
  <c r="R13" i="21"/>
  <c r="Q13" i="2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T11" i="21" s="1"/>
  <c r="S10" i="21"/>
  <c r="R10" i="21"/>
  <c r="Q10" i="21"/>
  <c r="P10" i="21"/>
  <c r="E10" i="21"/>
  <c r="S9" i="21"/>
  <c r="R9" i="21"/>
  <c r="Q9" i="21"/>
  <c r="P9" i="21"/>
  <c r="E9" i="21"/>
  <c r="U9" i="21" s="1"/>
  <c r="S93" i="20"/>
  <c r="R93" i="20"/>
  <c r="Q93" i="20"/>
  <c r="P93" i="20"/>
  <c r="E93" i="20"/>
  <c r="U93" i="20" s="1"/>
  <c r="S92" i="20"/>
  <c r="R92" i="20"/>
  <c r="Q92" i="20"/>
  <c r="P92" i="20"/>
  <c r="E92" i="20"/>
  <c r="U91" i="20"/>
  <c r="T91" i="20"/>
  <c r="S91" i="20"/>
  <c r="R91" i="20"/>
  <c r="Q91" i="20"/>
  <c r="P91" i="20"/>
  <c r="E91" i="20"/>
  <c r="S90" i="20"/>
  <c r="R90" i="20"/>
  <c r="Q90" i="20"/>
  <c r="P90" i="20"/>
  <c r="E90" i="20"/>
  <c r="T90" i="20" s="1"/>
  <c r="S89" i="20"/>
  <c r="R89" i="20"/>
  <c r="Q89" i="20"/>
  <c r="P89" i="20"/>
  <c r="E89" i="20"/>
  <c r="U89" i="20" s="1"/>
  <c r="U88" i="20"/>
  <c r="S88" i="20"/>
  <c r="R88" i="20"/>
  <c r="Q88" i="20"/>
  <c r="P88" i="20"/>
  <c r="E88" i="20"/>
  <c r="T88" i="20" s="1"/>
  <c r="U87" i="20"/>
  <c r="T87" i="20"/>
  <c r="S87" i="20"/>
  <c r="R87" i="20"/>
  <c r="Q87" i="20"/>
  <c r="P87" i="20"/>
  <c r="E87" i="20"/>
  <c r="S86" i="20"/>
  <c r="R86" i="20"/>
  <c r="Q86" i="20"/>
  <c r="P86" i="20"/>
  <c r="E86" i="20"/>
  <c r="T86" i="20" s="1"/>
  <c r="W72" i="20"/>
  <c r="V72" i="20"/>
  <c r="O72" i="20"/>
  <c r="N72" i="20"/>
  <c r="M72" i="20"/>
  <c r="S72" i="20" s="1"/>
  <c r="L72" i="20"/>
  <c r="K72" i="20"/>
  <c r="J72" i="20"/>
  <c r="I72" i="20"/>
  <c r="H72" i="20"/>
  <c r="G72" i="20"/>
  <c r="F72" i="20"/>
  <c r="C72" i="20"/>
  <c r="B72" i="20"/>
  <c r="W71" i="20"/>
  <c r="V71" i="20"/>
  <c r="O71" i="20"/>
  <c r="N71" i="20"/>
  <c r="M71" i="20"/>
  <c r="S71" i="20" s="1"/>
  <c r="L71" i="20"/>
  <c r="K71" i="20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S70" i="20" s="1"/>
  <c r="L70" i="20"/>
  <c r="R70" i="20" s="1"/>
  <c r="K70" i="20"/>
  <c r="J70" i="20"/>
  <c r="I70" i="20"/>
  <c r="Q70" i="20" s="1"/>
  <c r="H70" i="20"/>
  <c r="G70" i="20"/>
  <c r="F70" i="20"/>
  <c r="C70" i="20"/>
  <c r="B70" i="20"/>
  <c r="S69" i="20"/>
  <c r="R69" i="20"/>
  <c r="Q69" i="20"/>
  <c r="P69" i="20"/>
  <c r="E69" i="20"/>
  <c r="W67" i="20"/>
  <c r="V67" i="20"/>
  <c r="O67" i="20"/>
  <c r="N67" i="20"/>
  <c r="M67" i="20"/>
  <c r="S67" i="20" s="1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S66" i="20" s="1"/>
  <c r="L66" i="20"/>
  <c r="R66" i="20" s="1"/>
  <c r="K66" i="20"/>
  <c r="J66" i="20"/>
  <c r="I66" i="20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T64" i="20" s="1"/>
  <c r="S63" i="20"/>
  <c r="R63" i="20"/>
  <c r="Q63" i="20"/>
  <c r="P63" i="20"/>
  <c r="E63" i="20"/>
  <c r="U63" i="20" s="1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S59" i="20" s="1"/>
  <c r="L59" i="20"/>
  <c r="R59" i="20" s="1"/>
  <c r="K59" i="20"/>
  <c r="J59" i="20"/>
  <c r="I59" i="20"/>
  <c r="H59" i="20"/>
  <c r="G59" i="20"/>
  <c r="F59" i="20"/>
  <c r="C59" i="20"/>
  <c r="B59" i="20"/>
  <c r="S58" i="20"/>
  <c r="R58" i="20"/>
  <c r="Q58" i="20"/>
  <c r="P58" i="20"/>
  <c r="E58" i="20"/>
  <c r="T58" i="20" s="1"/>
  <c r="U57" i="20"/>
  <c r="S57" i="20"/>
  <c r="R57" i="20"/>
  <c r="Q57" i="20"/>
  <c r="P57" i="20"/>
  <c r="E57" i="20"/>
  <c r="T57" i="20" s="1"/>
  <c r="S56" i="20"/>
  <c r="R56" i="20"/>
  <c r="Q56" i="20"/>
  <c r="P56" i="20"/>
  <c r="E56" i="20"/>
  <c r="T56" i="20" s="1"/>
  <c r="S55" i="20"/>
  <c r="R55" i="20"/>
  <c r="Q55" i="20"/>
  <c r="P55" i="20"/>
  <c r="E55" i="20"/>
  <c r="U55" i="20" s="1"/>
  <c r="W53" i="20"/>
  <c r="V53" i="20"/>
  <c r="O53" i="20"/>
  <c r="N53" i="20"/>
  <c r="M53" i="20"/>
  <c r="S53" i="20" s="1"/>
  <c r="L53" i="20"/>
  <c r="R53" i="20" s="1"/>
  <c r="K53" i="20"/>
  <c r="J53" i="20"/>
  <c r="I53" i="20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U48" i="20"/>
  <c r="T48" i="20"/>
  <c r="S48" i="20"/>
  <c r="R48" i="20"/>
  <c r="Q48" i="20"/>
  <c r="P48" i="20"/>
  <c r="E48" i="20"/>
  <c r="S47" i="20"/>
  <c r="R47" i="20"/>
  <c r="Q47" i="20"/>
  <c r="P47" i="20"/>
  <c r="E47" i="20"/>
  <c r="T47" i="20" s="1"/>
  <c r="S46" i="20"/>
  <c r="R46" i="20"/>
  <c r="Q46" i="20"/>
  <c r="P46" i="20"/>
  <c r="E46" i="20"/>
  <c r="U46" i="20" s="1"/>
  <c r="U45" i="20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S43" i="20"/>
  <c r="R43" i="20"/>
  <c r="Q43" i="20"/>
  <c r="P43" i="20"/>
  <c r="E43" i="20"/>
  <c r="U43" i="20" s="1"/>
  <c r="S42" i="20"/>
  <c r="R42" i="20"/>
  <c r="Q42" i="20"/>
  <c r="P42" i="20"/>
  <c r="E42" i="20"/>
  <c r="U42" i="20" s="1"/>
  <c r="W40" i="20"/>
  <c r="V40" i="20"/>
  <c r="R40" i="20"/>
  <c r="O40" i="20"/>
  <c r="N40" i="20"/>
  <c r="M40" i="20"/>
  <c r="S40" i="20" s="1"/>
  <c r="L40" i="20"/>
  <c r="K40" i="20"/>
  <c r="J40" i="20"/>
  <c r="I40" i="20"/>
  <c r="H40" i="20"/>
  <c r="P40" i="20" s="1"/>
  <c r="G40" i="20"/>
  <c r="F40" i="20"/>
  <c r="E40" i="20"/>
  <c r="C40" i="20"/>
  <c r="B40" i="20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T38" i="20" s="1"/>
  <c r="S37" i="20"/>
  <c r="R37" i="20"/>
  <c r="Q37" i="20"/>
  <c r="P37" i="20"/>
  <c r="E37" i="20"/>
  <c r="U37" i="20" s="1"/>
  <c r="S36" i="20"/>
  <c r="R36" i="20"/>
  <c r="Q36" i="20"/>
  <c r="U36" i="20" s="1"/>
  <c r="P36" i="20"/>
  <c r="E36" i="20"/>
  <c r="T36" i="20" s="1"/>
  <c r="S35" i="20"/>
  <c r="R35" i="20"/>
  <c r="Q35" i="20"/>
  <c r="P35" i="20"/>
  <c r="E35" i="20"/>
  <c r="U35" i="20" s="1"/>
  <c r="W33" i="20"/>
  <c r="V33" i="20"/>
  <c r="O33" i="20"/>
  <c r="N33" i="20"/>
  <c r="M33" i="20"/>
  <c r="S33" i="20" s="1"/>
  <c r="L33" i="20"/>
  <c r="R33" i="20" s="1"/>
  <c r="K33" i="20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W30" i="20"/>
  <c r="V30" i="20"/>
  <c r="R30" i="20"/>
  <c r="O30" i="20"/>
  <c r="N30" i="20"/>
  <c r="M30" i="20"/>
  <c r="S30" i="20" s="1"/>
  <c r="L30" i="20"/>
  <c r="K30" i="20"/>
  <c r="J30" i="20"/>
  <c r="I30" i="20"/>
  <c r="Q30" i="20" s="1"/>
  <c r="H30" i="20"/>
  <c r="P30" i="20" s="1"/>
  <c r="G30" i="20"/>
  <c r="F30" i="20"/>
  <c r="E30" i="20"/>
  <c r="C30" i="20"/>
  <c r="B30" i="20"/>
  <c r="U29" i="20"/>
  <c r="T29" i="20"/>
  <c r="S29" i="20"/>
  <c r="R29" i="20"/>
  <c r="Q29" i="20"/>
  <c r="P29" i="20"/>
  <c r="E29" i="20"/>
  <c r="S28" i="20"/>
  <c r="R28" i="20"/>
  <c r="Q28" i="20"/>
  <c r="P28" i="20"/>
  <c r="E28" i="20"/>
  <c r="T28" i="20" s="1"/>
  <c r="S27" i="20"/>
  <c r="R27" i="20"/>
  <c r="Q27" i="20"/>
  <c r="P27" i="20"/>
  <c r="E27" i="20"/>
  <c r="U27" i="20" s="1"/>
  <c r="U26" i="20"/>
  <c r="S26" i="20"/>
  <c r="R26" i="20"/>
  <c r="Q26" i="20"/>
  <c r="P26" i="20"/>
  <c r="E26" i="20"/>
  <c r="T26" i="20" s="1"/>
  <c r="W24" i="20"/>
  <c r="V24" i="20"/>
  <c r="O24" i="20"/>
  <c r="N24" i="20"/>
  <c r="M24" i="20"/>
  <c r="S24" i="20" s="1"/>
  <c r="L24" i="20"/>
  <c r="K24" i="20"/>
  <c r="J24" i="20"/>
  <c r="I24" i="20"/>
  <c r="H24" i="20"/>
  <c r="G24" i="20"/>
  <c r="F24" i="20"/>
  <c r="C24" i="20"/>
  <c r="E24" i="20" s="1"/>
  <c r="B24" i="20"/>
  <c r="S23" i="20"/>
  <c r="R23" i="20"/>
  <c r="Q23" i="20"/>
  <c r="P23" i="20"/>
  <c r="E23" i="20"/>
  <c r="T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S20" i="20"/>
  <c r="R20" i="20"/>
  <c r="Q20" i="20"/>
  <c r="P20" i="20"/>
  <c r="T20" i="20" s="1"/>
  <c r="E20" i="20"/>
  <c r="S19" i="20"/>
  <c r="R19" i="20"/>
  <c r="Q19" i="20"/>
  <c r="P19" i="20"/>
  <c r="E19" i="20"/>
  <c r="T19" i="20" s="1"/>
  <c r="S18" i="20"/>
  <c r="R18" i="20"/>
  <c r="Q18" i="20"/>
  <c r="P18" i="20"/>
  <c r="E18" i="20"/>
  <c r="U18" i="20" s="1"/>
  <c r="S17" i="20"/>
  <c r="R17" i="20"/>
  <c r="Q17" i="20"/>
  <c r="P17" i="20"/>
  <c r="E17" i="20"/>
  <c r="W15" i="20"/>
  <c r="V15" i="20"/>
  <c r="O15" i="20"/>
  <c r="N15" i="20"/>
  <c r="M15" i="20"/>
  <c r="S15" i="20" s="1"/>
  <c r="L15" i="20"/>
  <c r="R15" i="20" s="1"/>
  <c r="K15" i="20"/>
  <c r="J15" i="20"/>
  <c r="I15" i="20"/>
  <c r="H15" i="20"/>
  <c r="G15" i="20"/>
  <c r="F15" i="20"/>
  <c r="C15" i="20"/>
  <c r="E15" i="20" s="1"/>
  <c r="B15" i="20"/>
  <c r="S14" i="20"/>
  <c r="R14" i="20"/>
  <c r="Q14" i="20"/>
  <c r="P14" i="20"/>
  <c r="E14" i="20"/>
  <c r="T14" i="20" s="1"/>
  <c r="S13" i="20"/>
  <c r="R13" i="20"/>
  <c r="Q13" i="20"/>
  <c r="P13" i="20"/>
  <c r="E13" i="20"/>
  <c r="U13" i="20" s="1"/>
  <c r="U12" i="20"/>
  <c r="S12" i="20"/>
  <c r="R12" i="20"/>
  <c r="Q12" i="20"/>
  <c r="P12" i="20"/>
  <c r="E12" i="20"/>
  <c r="T12" i="20" s="1"/>
  <c r="U11" i="20"/>
  <c r="T11" i="20"/>
  <c r="S11" i="20"/>
  <c r="R11" i="20"/>
  <c r="Q11" i="20"/>
  <c r="P11" i="20"/>
  <c r="E11" i="20"/>
  <c r="S10" i="20"/>
  <c r="R10" i="20"/>
  <c r="Q10" i="20"/>
  <c r="P10" i="20"/>
  <c r="E10" i="20"/>
  <c r="S9" i="20"/>
  <c r="R9" i="20"/>
  <c r="Q9" i="20"/>
  <c r="P9" i="20"/>
  <c r="E9" i="20"/>
  <c r="U9" i="20" s="1"/>
  <c r="U93" i="19"/>
  <c r="S93" i="19"/>
  <c r="R93" i="19"/>
  <c r="Q93" i="19"/>
  <c r="P93" i="19"/>
  <c r="E93" i="19"/>
  <c r="T93" i="19" s="1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T91" i="19" s="1"/>
  <c r="S90" i="19"/>
  <c r="R90" i="19"/>
  <c r="Q90" i="19"/>
  <c r="P90" i="19"/>
  <c r="E90" i="19"/>
  <c r="U90" i="19" s="1"/>
  <c r="U89" i="19"/>
  <c r="S89" i="19"/>
  <c r="R89" i="19"/>
  <c r="Q89" i="19"/>
  <c r="P89" i="19"/>
  <c r="E89" i="19"/>
  <c r="T89" i="19" s="1"/>
  <c r="S88" i="19"/>
  <c r="R88" i="19"/>
  <c r="Q88" i="19"/>
  <c r="P88" i="19"/>
  <c r="E88" i="19"/>
  <c r="U88" i="19" s="1"/>
  <c r="S87" i="19"/>
  <c r="R87" i="19"/>
  <c r="Q87" i="19"/>
  <c r="P87" i="19"/>
  <c r="E87" i="19"/>
  <c r="T87" i="19" s="1"/>
  <c r="S86" i="19"/>
  <c r="R86" i="19"/>
  <c r="Q86" i="19"/>
  <c r="P86" i="19"/>
  <c r="E86" i="19"/>
  <c r="U86" i="19" s="1"/>
  <c r="W72" i="19"/>
  <c r="V72" i="19"/>
  <c r="O72" i="19"/>
  <c r="N72" i="19"/>
  <c r="M72" i="19"/>
  <c r="S72" i="19" s="1"/>
  <c r="L72" i="19"/>
  <c r="K72" i="19"/>
  <c r="J72" i="19"/>
  <c r="I72" i="19"/>
  <c r="H72" i="19"/>
  <c r="G72" i="19"/>
  <c r="F72" i="19"/>
  <c r="C72" i="19"/>
  <c r="B72" i="19"/>
  <c r="E72" i="19" s="1"/>
  <c r="W71" i="19"/>
  <c r="V71" i="19"/>
  <c r="O71" i="19"/>
  <c r="N71" i="19"/>
  <c r="M71" i="19"/>
  <c r="S71" i="19" s="1"/>
  <c r="L71" i="19"/>
  <c r="K71" i="19"/>
  <c r="J71" i="19"/>
  <c r="I71" i="19"/>
  <c r="H71" i="19"/>
  <c r="G71" i="19"/>
  <c r="F71" i="19"/>
  <c r="C71" i="19"/>
  <c r="B71" i="19"/>
  <c r="W70" i="19"/>
  <c r="V70" i="19"/>
  <c r="O70" i="19"/>
  <c r="N70" i="19"/>
  <c r="M70" i="19"/>
  <c r="S70" i="19" s="1"/>
  <c r="L70" i="19"/>
  <c r="R70" i="19" s="1"/>
  <c r="K70" i="19"/>
  <c r="J70" i="19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W67" i="19"/>
  <c r="V67" i="19"/>
  <c r="O67" i="19"/>
  <c r="N67" i="19"/>
  <c r="M67" i="19"/>
  <c r="S67" i="19" s="1"/>
  <c r="L67" i="19"/>
  <c r="K67" i="19"/>
  <c r="J67" i="19"/>
  <c r="I67" i="19"/>
  <c r="H67" i="19"/>
  <c r="P67" i="19" s="1"/>
  <c r="G67" i="19"/>
  <c r="F67" i="19"/>
  <c r="C67" i="19"/>
  <c r="B67" i="19"/>
  <c r="W66" i="19"/>
  <c r="V66" i="19"/>
  <c r="O66" i="19"/>
  <c r="N66" i="19"/>
  <c r="M66" i="19"/>
  <c r="S66" i="19" s="1"/>
  <c r="L66" i="19"/>
  <c r="R66" i="19" s="1"/>
  <c r="K66" i="19"/>
  <c r="J66" i="19"/>
  <c r="I66" i="19"/>
  <c r="H66" i="19"/>
  <c r="G66" i="19"/>
  <c r="F66" i="19"/>
  <c r="C66" i="19"/>
  <c r="B66" i="19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O59" i="19"/>
  <c r="N59" i="19"/>
  <c r="M59" i="19"/>
  <c r="S59" i="19" s="1"/>
  <c r="L59" i="19"/>
  <c r="R59" i="19" s="1"/>
  <c r="K59" i="19"/>
  <c r="J59" i="19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W53" i="19"/>
  <c r="V53" i="19"/>
  <c r="O53" i="19"/>
  <c r="N53" i="19"/>
  <c r="M53" i="19"/>
  <c r="S53" i="19" s="1"/>
  <c r="L53" i="19"/>
  <c r="R53" i="19" s="1"/>
  <c r="K53" i="19"/>
  <c r="J53" i="19"/>
  <c r="I53" i="19"/>
  <c r="H53" i="19"/>
  <c r="G53" i="19"/>
  <c r="F53" i="19"/>
  <c r="C53" i="19"/>
  <c r="B53" i="19"/>
  <c r="E53" i="19" s="1"/>
  <c r="S52" i="19"/>
  <c r="R52" i="19"/>
  <c r="Q52" i="19"/>
  <c r="P52" i="19"/>
  <c r="E52" i="19"/>
  <c r="T52" i="19" s="1"/>
  <c r="S51" i="19"/>
  <c r="R51" i="19"/>
  <c r="Q51" i="19"/>
  <c r="P51" i="19"/>
  <c r="E51" i="19"/>
  <c r="U51" i="19" s="1"/>
  <c r="S50" i="19"/>
  <c r="R50" i="19"/>
  <c r="Q50" i="19"/>
  <c r="P50" i="19"/>
  <c r="E50" i="19"/>
  <c r="T49" i="19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T46" i="19" s="1"/>
  <c r="T45" i="19"/>
  <c r="S45" i="19"/>
  <c r="R45" i="19"/>
  <c r="Q45" i="19"/>
  <c r="P45" i="19"/>
  <c r="E45" i="19"/>
  <c r="U45" i="19" s="1"/>
  <c r="S44" i="19"/>
  <c r="R44" i="19"/>
  <c r="Q44" i="19"/>
  <c r="P44" i="19"/>
  <c r="E44" i="19"/>
  <c r="T44" i="19" s="1"/>
  <c r="S43" i="19"/>
  <c r="R43" i="19"/>
  <c r="Q43" i="19"/>
  <c r="P43" i="19"/>
  <c r="E43" i="19"/>
  <c r="U43" i="19" s="1"/>
  <c r="U42" i="19"/>
  <c r="T42" i="19"/>
  <c r="S42" i="19"/>
  <c r="R42" i="19"/>
  <c r="Q42" i="19"/>
  <c r="P42" i="19"/>
  <c r="E42" i="19"/>
  <c r="W40" i="19"/>
  <c r="V40" i="19"/>
  <c r="O40" i="19"/>
  <c r="N40" i="19"/>
  <c r="M40" i="19"/>
  <c r="S40" i="19" s="1"/>
  <c r="L40" i="19"/>
  <c r="R40" i="19" s="1"/>
  <c r="K40" i="19"/>
  <c r="J40" i="19"/>
  <c r="I40" i="19"/>
  <c r="H40" i="19"/>
  <c r="P40" i="19" s="1"/>
  <c r="G40" i="19"/>
  <c r="F40" i="19"/>
  <c r="C40" i="19"/>
  <c r="B40" i="19"/>
  <c r="S39" i="19"/>
  <c r="R39" i="19"/>
  <c r="Q39" i="19"/>
  <c r="P39" i="19"/>
  <c r="E39" i="19"/>
  <c r="T39" i="19" s="1"/>
  <c r="S38" i="19"/>
  <c r="R38" i="19"/>
  <c r="Q38" i="19"/>
  <c r="P38" i="19"/>
  <c r="E38" i="19"/>
  <c r="U38" i="19" s="1"/>
  <c r="U37" i="19"/>
  <c r="T37" i="19"/>
  <c r="S37" i="19"/>
  <c r="R37" i="19"/>
  <c r="Q37" i="19"/>
  <c r="P37" i="19"/>
  <c r="E37" i="19"/>
  <c r="S36" i="19"/>
  <c r="R36" i="19"/>
  <c r="Q36" i="19"/>
  <c r="P36" i="19"/>
  <c r="T36" i="19" s="1"/>
  <c r="E36" i="19"/>
  <c r="S35" i="19"/>
  <c r="R35" i="19"/>
  <c r="Q35" i="19"/>
  <c r="P35" i="19"/>
  <c r="E35" i="19"/>
  <c r="U35" i="19" s="1"/>
  <c r="W33" i="19"/>
  <c r="V33" i="19"/>
  <c r="O33" i="19"/>
  <c r="N33" i="19"/>
  <c r="R33" i="19" s="1"/>
  <c r="M33" i="19"/>
  <c r="S33" i="19" s="1"/>
  <c r="L33" i="19"/>
  <c r="K33" i="19"/>
  <c r="J33" i="19"/>
  <c r="I33" i="19"/>
  <c r="Q33" i="19" s="1"/>
  <c r="H33" i="19"/>
  <c r="P33" i="19" s="1"/>
  <c r="G33" i="19"/>
  <c r="F33" i="19"/>
  <c r="C33" i="19"/>
  <c r="B33" i="19"/>
  <c r="S32" i="19"/>
  <c r="R32" i="19"/>
  <c r="Q32" i="19"/>
  <c r="U32" i="19" s="1"/>
  <c r="P32" i="19"/>
  <c r="T32" i="19" s="1"/>
  <c r="E32" i="19"/>
  <c r="W30" i="19"/>
  <c r="V30" i="19"/>
  <c r="O30" i="19"/>
  <c r="N30" i="19"/>
  <c r="M30" i="19"/>
  <c r="S30" i="19" s="1"/>
  <c r="L30" i="19"/>
  <c r="R30" i="19" s="1"/>
  <c r="K30" i="19"/>
  <c r="J30" i="19"/>
  <c r="I30" i="19"/>
  <c r="H30" i="19"/>
  <c r="G30" i="19"/>
  <c r="F30" i="19"/>
  <c r="C30" i="19"/>
  <c r="B30" i="19"/>
  <c r="E30" i="19" s="1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W24" i="19"/>
  <c r="V24" i="19"/>
  <c r="S24" i="19"/>
  <c r="O24" i="19"/>
  <c r="N24" i="19"/>
  <c r="R24" i="19" s="1"/>
  <c r="M24" i="19"/>
  <c r="L24" i="19"/>
  <c r="K24" i="19"/>
  <c r="J24" i="19"/>
  <c r="I24" i="19"/>
  <c r="H24" i="19"/>
  <c r="G24" i="19"/>
  <c r="F24" i="19"/>
  <c r="C24" i="19"/>
  <c r="B24" i="19"/>
  <c r="E24" i="19" s="1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S20" i="19"/>
  <c r="R20" i="19"/>
  <c r="Q20" i="19"/>
  <c r="P20" i="19"/>
  <c r="E20" i="19"/>
  <c r="T20" i="19" s="1"/>
  <c r="S19" i="19"/>
  <c r="R19" i="19"/>
  <c r="Q19" i="19"/>
  <c r="P19" i="19"/>
  <c r="E19" i="19"/>
  <c r="U19" i="19" s="1"/>
  <c r="S18" i="19"/>
  <c r="R18" i="19"/>
  <c r="Q18" i="19"/>
  <c r="P18" i="19"/>
  <c r="E18" i="19"/>
  <c r="S17" i="19"/>
  <c r="R17" i="19"/>
  <c r="Q17" i="19"/>
  <c r="P17" i="19"/>
  <c r="E17" i="19"/>
  <c r="W15" i="19"/>
  <c r="V15" i="19"/>
  <c r="O15" i="19"/>
  <c r="N15" i="19"/>
  <c r="R15" i="19" s="1"/>
  <c r="M15" i="19"/>
  <c r="S15" i="19" s="1"/>
  <c r="L15" i="19"/>
  <c r="K15" i="19"/>
  <c r="J15" i="19"/>
  <c r="I15" i="19"/>
  <c r="Q15" i="19" s="1"/>
  <c r="H15" i="19"/>
  <c r="G15" i="19"/>
  <c r="F15" i="19"/>
  <c r="C15" i="19"/>
  <c r="B15" i="19"/>
  <c r="E15" i="19" s="1"/>
  <c r="S14" i="19"/>
  <c r="R14" i="19"/>
  <c r="Q14" i="19"/>
  <c r="P14" i="19"/>
  <c r="E14" i="19"/>
  <c r="U14" i="19" s="1"/>
  <c r="T13" i="19"/>
  <c r="S13" i="19"/>
  <c r="R13" i="19"/>
  <c r="Q13" i="19"/>
  <c r="P13" i="19"/>
  <c r="E13" i="19"/>
  <c r="U13" i="19" s="1"/>
  <c r="S12" i="19"/>
  <c r="R12" i="19"/>
  <c r="Q12" i="19"/>
  <c r="P12" i="19"/>
  <c r="E12" i="19"/>
  <c r="S11" i="19"/>
  <c r="R11" i="19"/>
  <c r="Q11" i="19"/>
  <c r="P11" i="19"/>
  <c r="E11" i="19"/>
  <c r="T11" i="19" s="1"/>
  <c r="S10" i="19"/>
  <c r="R10" i="19"/>
  <c r="Q10" i="19"/>
  <c r="U10" i="19" s="1"/>
  <c r="P10" i="19"/>
  <c r="E10" i="19"/>
  <c r="S9" i="19"/>
  <c r="R9" i="19"/>
  <c r="Q9" i="19"/>
  <c r="P9" i="19"/>
  <c r="E9" i="19"/>
  <c r="S93" i="18"/>
  <c r="R93" i="18"/>
  <c r="Q93" i="18"/>
  <c r="P93" i="18"/>
  <c r="E93" i="18"/>
  <c r="S92" i="18"/>
  <c r="R92" i="18"/>
  <c r="Q92" i="18"/>
  <c r="P92" i="18"/>
  <c r="E92" i="18"/>
  <c r="T92" i="18" s="1"/>
  <c r="S91" i="18"/>
  <c r="R91" i="18"/>
  <c r="Q91" i="18"/>
  <c r="P91" i="18"/>
  <c r="E91" i="18"/>
  <c r="T91" i="18" s="1"/>
  <c r="S90" i="18"/>
  <c r="R90" i="18"/>
  <c r="Q90" i="18"/>
  <c r="P90" i="18"/>
  <c r="E90" i="18"/>
  <c r="S89" i="18"/>
  <c r="R89" i="18"/>
  <c r="Q89" i="18"/>
  <c r="P89" i="18"/>
  <c r="E89" i="18"/>
  <c r="S88" i="18"/>
  <c r="R88" i="18"/>
  <c r="Q88" i="18"/>
  <c r="P88" i="18"/>
  <c r="E88" i="18"/>
  <c r="T88" i="18" s="1"/>
  <c r="S87" i="18"/>
  <c r="R87" i="18"/>
  <c r="Q87" i="18"/>
  <c r="P87" i="18"/>
  <c r="E87" i="18"/>
  <c r="T87" i="18" s="1"/>
  <c r="S86" i="18"/>
  <c r="R86" i="18"/>
  <c r="Q86" i="18"/>
  <c r="P86" i="18"/>
  <c r="E86" i="18"/>
  <c r="W72" i="18"/>
  <c r="V72" i="18"/>
  <c r="O72" i="18"/>
  <c r="N72" i="18"/>
  <c r="M72" i="18"/>
  <c r="S72" i="18" s="1"/>
  <c r="L72" i="18"/>
  <c r="R72" i="18" s="1"/>
  <c r="K72" i="18"/>
  <c r="J72" i="18"/>
  <c r="I72" i="18"/>
  <c r="H72" i="18"/>
  <c r="G72" i="18"/>
  <c r="F72" i="18"/>
  <c r="C72" i="18"/>
  <c r="B72" i="18"/>
  <c r="E72" i="18" s="1"/>
  <c r="W71" i="18"/>
  <c r="V71" i="18"/>
  <c r="S71" i="18"/>
  <c r="O71" i="18"/>
  <c r="N71" i="18"/>
  <c r="R71" i="18" s="1"/>
  <c r="M71" i="18"/>
  <c r="L71" i="18"/>
  <c r="K71" i="18"/>
  <c r="J71" i="18"/>
  <c r="I71" i="18"/>
  <c r="H71" i="18"/>
  <c r="G71" i="18"/>
  <c r="F71" i="18"/>
  <c r="C71" i="18"/>
  <c r="B71" i="18"/>
  <c r="E71" i="18" s="1"/>
  <c r="W70" i="18"/>
  <c r="V70" i="18"/>
  <c r="O70" i="18"/>
  <c r="N70" i="18"/>
  <c r="R70" i="18" s="1"/>
  <c r="M70" i="18"/>
  <c r="S70" i="18" s="1"/>
  <c r="L70" i="18"/>
  <c r="K70" i="18"/>
  <c r="J70" i="18"/>
  <c r="I70" i="18"/>
  <c r="Q70" i="18" s="1"/>
  <c r="H70" i="18"/>
  <c r="P70" i="18" s="1"/>
  <c r="G70" i="18"/>
  <c r="F70" i="18"/>
  <c r="E70" i="18"/>
  <c r="C70" i="18"/>
  <c r="B70" i="18"/>
  <c r="S69" i="18"/>
  <c r="R69" i="18"/>
  <c r="Q69" i="18"/>
  <c r="U69" i="18" s="1"/>
  <c r="P69" i="18"/>
  <c r="T69" i="18" s="1"/>
  <c r="E69" i="18"/>
  <c r="W67" i="18"/>
  <c r="V67" i="18"/>
  <c r="O67" i="18"/>
  <c r="N67" i="18"/>
  <c r="M67" i="18"/>
  <c r="S67" i="18" s="1"/>
  <c r="L67" i="18"/>
  <c r="K67" i="18"/>
  <c r="J67" i="18"/>
  <c r="I67" i="18"/>
  <c r="H67" i="18"/>
  <c r="G67" i="18"/>
  <c r="F67" i="18"/>
  <c r="C67" i="18"/>
  <c r="B67" i="18"/>
  <c r="W66" i="18"/>
  <c r="V66" i="18"/>
  <c r="O66" i="18"/>
  <c r="N66" i="18"/>
  <c r="M66" i="18"/>
  <c r="S66" i="18" s="1"/>
  <c r="L66" i="18"/>
  <c r="R66" i="18" s="1"/>
  <c r="K66" i="18"/>
  <c r="J66" i="18"/>
  <c r="I66" i="18"/>
  <c r="H66" i="18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U64" i="18"/>
  <c r="T64" i="18"/>
  <c r="S64" i="18"/>
  <c r="R64" i="18"/>
  <c r="Q64" i="18"/>
  <c r="P64" i="18"/>
  <c r="E64" i="18"/>
  <c r="S63" i="18"/>
  <c r="R63" i="18"/>
  <c r="Q63" i="18"/>
  <c r="P63" i="18"/>
  <c r="E63" i="18"/>
  <c r="U63" i="18" s="1"/>
  <c r="S62" i="18"/>
  <c r="R62" i="18"/>
  <c r="Q62" i="18"/>
  <c r="P62" i="18"/>
  <c r="E62" i="18"/>
  <c r="T62" i="18" s="1"/>
  <c r="U61" i="18"/>
  <c r="S61" i="18"/>
  <c r="R61" i="18"/>
  <c r="Q61" i="18"/>
  <c r="P61" i="18"/>
  <c r="E61" i="18"/>
  <c r="T61" i="18" s="1"/>
  <c r="V59" i="18"/>
  <c r="S59" i="18"/>
  <c r="O59" i="18"/>
  <c r="N59" i="18"/>
  <c r="M59" i="18"/>
  <c r="L59" i="18"/>
  <c r="R59" i="18" s="1"/>
  <c r="K59" i="18"/>
  <c r="J59" i="18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T58" i="18" s="1"/>
  <c r="S57" i="18"/>
  <c r="R57" i="18"/>
  <c r="Q57" i="18"/>
  <c r="P57" i="18"/>
  <c r="E57" i="18"/>
  <c r="T57" i="18" s="1"/>
  <c r="T56" i="18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W53" i="18"/>
  <c r="V53" i="18"/>
  <c r="O53" i="18"/>
  <c r="N53" i="18"/>
  <c r="M53" i="18"/>
  <c r="S53" i="18" s="1"/>
  <c r="L53" i="18"/>
  <c r="R53" i="18" s="1"/>
  <c r="K53" i="18"/>
  <c r="J53" i="18"/>
  <c r="I53" i="18"/>
  <c r="H53" i="18"/>
  <c r="G53" i="18"/>
  <c r="F53" i="18"/>
  <c r="C53" i="18"/>
  <c r="B53" i="18"/>
  <c r="E53" i="18" s="1"/>
  <c r="U52" i="18"/>
  <c r="S52" i="18"/>
  <c r="R52" i="18"/>
  <c r="Q52" i="18"/>
  <c r="P52" i="18"/>
  <c r="E52" i="18"/>
  <c r="T52" i="18" s="1"/>
  <c r="T51" i="18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S45" i="18"/>
  <c r="R45" i="18"/>
  <c r="Q45" i="18"/>
  <c r="P45" i="18"/>
  <c r="E45" i="18"/>
  <c r="T45" i="18" s="1"/>
  <c r="S44" i="18"/>
  <c r="R44" i="18"/>
  <c r="Q44" i="18"/>
  <c r="P44" i="18"/>
  <c r="E44" i="18"/>
  <c r="T44" i="18" s="1"/>
  <c r="S43" i="18"/>
  <c r="R43" i="18"/>
  <c r="Q43" i="18"/>
  <c r="P43" i="18"/>
  <c r="E43" i="18"/>
  <c r="S42" i="18"/>
  <c r="R42" i="18"/>
  <c r="Q42" i="18"/>
  <c r="P42" i="18"/>
  <c r="E42" i="18"/>
  <c r="U42" i="18" s="1"/>
  <c r="W40" i="18"/>
  <c r="V40" i="18"/>
  <c r="S40" i="18"/>
  <c r="O40" i="18"/>
  <c r="N40" i="18"/>
  <c r="M40" i="18"/>
  <c r="L40" i="18"/>
  <c r="R40" i="18" s="1"/>
  <c r="K40" i="18"/>
  <c r="J40" i="18"/>
  <c r="I40" i="18"/>
  <c r="H40" i="18"/>
  <c r="G40" i="18"/>
  <c r="F40" i="18"/>
  <c r="C40" i="18"/>
  <c r="B40" i="18"/>
  <c r="E40" i="18" s="1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T36" i="18" s="1"/>
  <c r="S35" i="18"/>
  <c r="R35" i="18"/>
  <c r="Q35" i="18"/>
  <c r="P35" i="18"/>
  <c r="E35" i="18"/>
  <c r="T35" i="18" s="1"/>
  <c r="W33" i="18"/>
  <c r="V33" i="18"/>
  <c r="O33" i="18"/>
  <c r="N33" i="18"/>
  <c r="M33" i="18"/>
  <c r="S33" i="18" s="1"/>
  <c r="L33" i="18"/>
  <c r="R33" i="18" s="1"/>
  <c r="K33" i="18"/>
  <c r="J33" i="18"/>
  <c r="I33" i="18"/>
  <c r="H33" i="18"/>
  <c r="G33" i="18"/>
  <c r="F33" i="18"/>
  <c r="C33" i="18"/>
  <c r="B33" i="18"/>
  <c r="S32" i="18"/>
  <c r="R32" i="18"/>
  <c r="Q32" i="18"/>
  <c r="P32" i="18"/>
  <c r="E32" i="18"/>
  <c r="W30" i="18"/>
  <c r="V30" i="18"/>
  <c r="S30" i="18"/>
  <c r="O30" i="18"/>
  <c r="N30" i="18"/>
  <c r="M30" i="18"/>
  <c r="L30" i="18"/>
  <c r="R30" i="18" s="1"/>
  <c r="K30" i="18"/>
  <c r="J30" i="18"/>
  <c r="I30" i="18"/>
  <c r="Q30" i="18" s="1"/>
  <c r="H30" i="18"/>
  <c r="G30" i="18"/>
  <c r="F30" i="18"/>
  <c r="C30" i="18"/>
  <c r="B30" i="18"/>
  <c r="E30" i="18" s="1"/>
  <c r="U29" i="18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S27" i="18"/>
  <c r="R27" i="18"/>
  <c r="Q27" i="18"/>
  <c r="P27" i="18"/>
  <c r="E27" i="18"/>
  <c r="U27" i="18" s="1"/>
  <c r="S26" i="18"/>
  <c r="R26" i="18"/>
  <c r="Q26" i="18"/>
  <c r="P26" i="18"/>
  <c r="E26" i="18"/>
  <c r="T26" i="18" s="1"/>
  <c r="W24" i="18"/>
  <c r="V24" i="18"/>
  <c r="R24" i="18"/>
  <c r="O24" i="18"/>
  <c r="N24" i="18"/>
  <c r="M24" i="18"/>
  <c r="S24" i="18" s="1"/>
  <c r="L24" i="18"/>
  <c r="K24" i="18"/>
  <c r="J24" i="18"/>
  <c r="I24" i="18"/>
  <c r="Q24" i="18" s="1"/>
  <c r="H24" i="18"/>
  <c r="P24" i="18" s="1"/>
  <c r="G24" i="18"/>
  <c r="F24" i="18"/>
  <c r="E24" i="18"/>
  <c r="C24" i="18"/>
  <c r="B24" i="18"/>
  <c r="T23" i="18"/>
  <c r="S23" i="18"/>
  <c r="R23" i="18"/>
  <c r="Q23" i="18"/>
  <c r="P23" i="18"/>
  <c r="E23" i="18"/>
  <c r="U23" i="18" s="1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U20" i="18"/>
  <c r="S20" i="18"/>
  <c r="R20" i="18"/>
  <c r="Q20" i="18"/>
  <c r="P20" i="18"/>
  <c r="E20" i="18"/>
  <c r="T20" i="18" s="1"/>
  <c r="S19" i="18"/>
  <c r="R19" i="18"/>
  <c r="Q19" i="18"/>
  <c r="P19" i="18"/>
  <c r="E19" i="18"/>
  <c r="U19" i="18" s="1"/>
  <c r="S18" i="18"/>
  <c r="R18" i="18"/>
  <c r="Q18" i="18"/>
  <c r="P18" i="18"/>
  <c r="E18" i="18"/>
  <c r="U18" i="18" s="1"/>
  <c r="S17" i="18"/>
  <c r="R17" i="18"/>
  <c r="Q17" i="18"/>
  <c r="P17" i="18"/>
  <c r="E17" i="18"/>
  <c r="T17" i="18" s="1"/>
  <c r="W15" i="18"/>
  <c r="V15" i="18"/>
  <c r="O15" i="18"/>
  <c r="N15" i="18"/>
  <c r="R15" i="18" s="1"/>
  <c r="M15" i="18"/>
  <c r="S15" i="18" s="1"/>
  <c r="L15" i="18"/>
  <c r="K15" i="18"/>
  <c r="J15" i="18"/>
  <c r="I15" i="18"/>
  <c r="H15" i="18"/>
  <c r="G15" i="18"/>
  <c r="F15" i="18"/>
  <c r="E15" i="18"/>
  <c r="C15" i="18"/>
  <c r="B15" i="18"/>
  <c r="S14" i="18"/>
  <c r="R14" i="18"/>
  <c r="Q14" i="18"/>
  <c r="P14" i="18"/>
  <c r="E14" i="18"/>
  <c r="U14" i="18" s="1"/>
  <c r="S13" i="18"/>
  <c r="R13" i="18"/>
  <c r="Q13" i="18"/>
  <c r="P13" i="18"/>
  <c r="E13" i="18"/>
  <c r="U13" i="18" s="1"/>
  <c r="S12" i="18"/>
  <c r="R12" i="18"/>
  <c r="Q12" i="18"/>
  <c r="P12" i="18"/>
  <c r="E12" i="18"/>
  <c r="T12" i="18" s="1"/>
  <c r="S11" i="18"/>
  <c r="R11" i="18"/>
  <c r="Q11" i="18"/>
  <c r="P11" i="18"/>
  <c r="E11" i="18"/>
  <c r="T11" i="18" s="1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T93" i="17" s="1"/>
  <c r="S92" i="17"/>
  <c r="R92" i="17"/>
  <c r="Q92" i="17"/>
  <c r="P92" i="17"/>
  <c r="E92" i="17"/>
  <c r="S91" i="17"/>
  <c r="R91" i="17"/>
  <c r="Q91" i="17"/>
  <c r="P91" i="17"/>
  <c r="E91" i="17"/>
  <c r="T91" i="17" s="1"/>
  <c r="S90" i="17"/>
  <c r="R90" i="17"/>
  <c r="Q90" i="17"/>
  <c r="P90" i="17"/>
  <c r="E90" i="17"/>
  <c r="U90" i="17" s="1"/>
  <c r="S89" i="17"/>
  <c r="R89" i="17"/>
  <c r="Q89" i="17"/>
  <c r="P89" i="17"/>
  <c r="E89" i="17"/>
  <c r="T89" i="17" s="1"/>
  <c r="S88" i="17"/>
  <c r="R88" i="17"/>
  <c r="Q88" i="17"/>
  <c r="P88" i="17"/>
  <c r="E88" i="17"/>
  <c r="U87" i="17"/>
  <c r="T87" i="17"/>
  <c r="S87" i="17"/>
  <c r="R87" i="17"/>
  <c r="Q87" i="17"/>
  <c r="P87" i="17"/>
  <c r="E87" i="17"/>
  <c r="S86" i="17"/>
  <c r="R86" i="17"/>
  <c r="Q86" i="17"/>
  <c r="P86" i="17"/>
  <c r="E86" i="17"/>
  <c r="U86" i="17" s="1"/>
  <c r="W72" i="17"/>
  <c r="V72" i="17"/>
  <c r="O72" i="17"/>
  <c r="N72" i="17"/>
  <c r="M72" i="17"/>
  <c r="S72" i="17" s="1"/>
  <c r="L72" i="17"/>
  <c r="K72" i="17"/>
  <c r="J72" i="17"/>
  <c r="I72" i="17"/>
  <c r="H72" i="17"/>
  <c r="G72" i="17"/>
  <c r="F72" i="17"/>
  <c r="C72" i="17"/>
  <c r="B72" i="17"/>
  <c r="W71" i="17"/>
  <c r="V71" i="17"/>
  <c r="O71" i="17"/>
  <c r="N71" i="17"/>
  <c r="M71" i="17"/>
  <c r="S71" i="17" s="1"/>
  <c r="L71" i="17"/>
  <c r="R71" i="17" s="1"/>
  <c r="K71" i="17"/>
  <c r="J71" i="17"/>
  <c r="I71" i="17"/>
  <c r="H71" i="17"/>
  <c r="G71" i="17"/>
  <c r="F71" i="17"/>
  <c r="E71" i="17"/>
  <c r="C71" i="17"/>
  <c r="B71" i="17"/>
  <c r="W70" i="17"/>
  <c r="V70" i="17"/>
  <c r="O70" i="17"/>
  <c r="N70" i="17"/>
  <c r="M70" i="17"/>
  <c r="S70" i="17" s="1"/>
  <c r="L70" i="17"/>
  <c r="R70" i="17" s="1"/>
  <c r="K70" i="17"/>
  <c r="J70" i="17"/>
  <c r="I70" i="17"/>
  <c r="H70" i="17"/>
  <c r="G70" i="17"/>
  <c r="F70" i="17"/>
  <c r="C70" i="17"/>
  <c r="B70" i="17"/>
  <c r="S69" i="17"/>
  <c r="R69" i="17"/>
  <c r="Q69" i="17"/>
  <c r="P69" i="17"/>
  <c r="T69" i="17" s="1"/>
  <c r="E69" i="17"/>
  <c r="U69" i="17" s="1"/>
  <c r="W67" i="17"/>
  <c r="V67" i="17"/>
  <c r="O67" i="17"/>
  <c r="N67" i="17"/>
  <c r="M67" i="17"/>
  <c r="S67" i="17" s="1"/>
  <c r="L67" i="17"/>
  <c r="K67" i="17"/>
  <c r="J67" i="17"/>
  <c r="I67" i="17"/>
  <c r="H67" i="17"/>
  <c r="G67" i="17"/>
  <c r="F67" i="17"/>
  <c r="C67" i="17"/>
  <c r="B67" i="17"/>
  <c r="W66" i="17"/>
  <c r="V66" i="17"/>
  <c r="O66" i="17"/>
  <c r="N66" i="17"/>
  <c r="M66" i="17"/>
  <c r="S66" i="17" s="1"/>
  <c r="L66" i="17"/>
  <c r="R66" i="17" s="1"/>
  <c r="K66" i="17"/>
  <c r="J66" i="17"/>
  <c r="I66" i="17"/>
  <c r="H66" i="17"/>
  <c r="G66" i="17"/>
  <c r="F66" i="17"/>
  <c r="C66" i="17"/>
  <c r="B66" i="17"/>
  <c r="S65" i="17"/>
  <c r="R65" i="17"/>
  <c r="Q65" i="17"/>
  <c r="P65" i="17"/>
  <c r="E65" i="17"/>
  <c r="U64" i="17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S59" i="17" s="1"/>
  <c r="L59" i="17"/>
  <c r="R59" i="17" s="1"/>
  <c r="K59" i="17"/>
  <c r="J59" i="17"/>
  <c r="I59" i="17"/>
  <c r="H59" i="17"/>
  <c r="P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S55" i="17"/>
  <c r="R55" i="17"/>
  <c r="Q55" i="17"/>
  <c r="P55" i="17"/>
  <c r="E55" i="17"/>
  <c r="U55" i="17" s="1"/>
  <c r="W53" i="17"/>
  <c r="V53" i="17"/>
  <c r="O53" i="17"/>
  <c r="N53" i="17"/>
  <c r="M53" i="17"/>
  <c r="S53" i="17" s="1"/>
  <c r="L53" i="17"/>
  <c r="R53" i="17" s="1"/>
  <c r="K53" i="17"/>
  <c r="J53" i="17"/>
  <c r="I53" i="17"/>
  <c r="H53" i="17"/>
  <c r="G53" i="17"/>
  <c r="F53" i="17"/>
  <c r="C53" i="17"/>
  <c r="B53" i="17"/>
  <c r="S52" i="17"/>
  <c r="R52" i="17"/>
  <c r="Q52" i="17"/>
  <c r="P52" i="17"/>
  <c r="E52" i="17"/>
  <c r="U51" i="17"/>
  <c r="S51" i="17"/>
  <c r="R51" i="17"/>
  <c r="Q51" i="17"/>
  <c r="P51" i="17"/>
  <c r="E51" i="17"/>
  <c r="T51" i="17" s="1"/>
  <c r="U50" i="17"/>
  <c r="T50" i="17"/>
  <c r="S50" i="17"/>
  <c r="R50" i="17"/>
  <c r="Q50" i="17"/>
  <c r="P50" i="17"/>
  <c r="E50" i="17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T47" i="17" s="1"/>
  <c r="T46" i="17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P44" i="17"/>
  <c r="E44" i="17"/>
  <c r="U43" i="17"/>
  <c r="S43" i="17"/>
  <c r="R43" i="17"/>
  <c r="Q43" i="17"/>
  <c r="P43" i="17"/>
  <c r="E43" i="17"/>
  <c r="T43" i="17" s="1"/>
  <c r="T42" i="17"/>
  <c r="S42" i="17"/>
  <c r="R42" i="17"/>
  <c r="Q42" i="17"/>
  <c r="P42" i="17"/>
  <c r="E42" i="17"/>
  <c r="U42" i="17" s="1"/>
  <c r="W40" i="17"/>
  <c r="V40" i="17"/>
  <c r="S40" i="17"/>
  <c r="O40" i="17"/>
  <c r="N40" i="17"/>
  <c r="M40" i="17"/>
  <c r="L40" i="17"/>
  <c r="K40" i="17"/>
  <c r="J40" i="17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S38" i="17"/>
  <c r="R38" i="17"/>
  <c r="Q38" i="17"/>
  <c r="P38" i="17"/>
  <c r="E38" i="17"/>
  <c r="U38" i="17" s="1"/>
  <c r="U37" i="17"/>
  <c r="T37" i="17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U35" i="17" s="1"/>
  <c r="W33" i="17"/>
  <c r="V33" i="17"/>
  <c r="O33" i="17"/>
  <c r="N33" i="17"/>
  <c r="R33" i="17" s="1"/>
  <c r="M33" i="17"/>
  <c r="S33" i="17" s="1"/>
  <c r="L33" i="17"/>
  <c r="K33" i="17"/>
  <c r="J33" i="17"/>
  <c r="I33" i="17"/>
  <c r="Q33" i="17" s="1"/>
  <c r="H33" i="17"/>
  <c r="P33" i="17" s="1"/>
  <c r="G33" i="17"/>
  <c r="F33" i="17"/>
  <c r="E33" i="17"/>
  <c r="C33" i="17"/>
  <c r="B33" i="17"/>
  <c r="S32" i="17"/>
  <c r="R32" i="17"/>
  <c r="Q32" i="17"/>
  <c r="U32" i="17" s="1"/>
  <c r="P32" i="17"/>
  <c r="E32" i="17"/>
  <c r="W30" i="17"/>
  <c r="V30" i="17"/>
  <c r="O30" i="17"/>
  <c r="N30" i="17"/>
  <c r="M30" i="17"/>
  <c r="S30" i="17" s="1"/>
  <c r="L30" i="17"/>
  <c r="R30" i="17" s="1"/>
  <c r="K30" i="17"/>
  <c r="J30" i="17"/>
  <c r="I30" i="17"/>
  <c r="H30" i="17"/>
  <c r="G30" i="17"/>
  <c r="F30" i="17"/>
  <c r="C30" i="17"/>
  <c r="B30" i="17"/>
  <c r="E30" i="17" s="1"/>
  <c r="S29" i="17"/>
  <c r="R29" i="17"/>
  <c r="Q29" i="17"/>
  <c r="P29" i="17"/>
  <c r="E29" i="17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W24" i="17"/>
  <c r="V24" i="17"/>
  <c r="S24" i="17"/>
  <c r="O24" i="17"/>
  <c r="N24" i="17"/>
  <c r="M24" i="17"/>
  <c r="L24" i="17"/>
  <c r="R24" i="17" s="1"/>
  <c r="K24" i="17"/>
  <c r="J24" i="17"/>
  <c r="I24" i="17"/>
  <c r="H24" i="17"/>
  <c r="G24" i="17"/>
  <c r="F24" i="17"/>
  <c r="C24" i="17"/>
  <c r="B24" i="17"/>
  <c r="E24" i="17" s="1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T20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S17" i="17"/>
  <c r="R17" i="17"/>
  <c r="Q17" i="17"/>
  <c r="P17" i="17"/>
  <c r="E17" i="17"/>
  <c r="U17" i="17" s="1"/>
  <c r="W15" i="17"/>
  <c r="V15" i="17"/>
  <c r="O15" i="17"/>
  <c r="N15" i="17"/>
  <c r="M15" i="17"/>
  <c r="S15" i="17" s="1"/>
  <c r="L15" i="17"/>
  <c r="R15" i="17" s="1"/>
  <c r="K15" i="17"/>
  <c r="J15" i="17"/>
  <c r="I15" i="17"/>
  <c r="Q15" i="17" s="1"/>
  <c r="H15" i="17"/>
  <c r="G15" i="17"/>
  <c r="F15" i="17"/>
  <c r="C15" i="17"/>
  <c r="B15" i="17"/>
  <c r="E15" i="17" s="1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U93" i="16" s="1"/>
  <c r="T92" i="16"/>
  <c r="S92" i="16"/>
  <c r="R92" i="16"/>
  <c r="Q92" i="16"/>
  <c r="P92" i="16"/>
  <c r="E92" i="16"/>
  <c r="U92" i="16" s="1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S87" i="16"/>
  <c r="R87" i="16"/>
  <c r="Q87" i="16"/>
  <c r="P87" i="16"/>
  <c r="E87" i="16"/>
  <c r="U87" i="16" s="1"/>
  <c r="U86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R72" i="16" s="1"/>
  <c r="K72" i="16"/>
  <c r="J72" i="16"/>
  <c r="I72" i="16"/>
  <c r="H72" i="16"/>
  <c r="P72" i="16" s="1"/>
  <c r="G72" i="16"/>
  <c r="F72" i="16"/>
  <c r="C72" i="16"/>
  <c r="B72" i="16"/>
  <c r="E72" i="16" s="1"/>
  <c r="W71" i="16"/>
  <c r="V71" i="16"/>
  <c r="O71" i="16"/>
  <c r="S71" i="16" s="1"/>
  <c r="N71" i="16"/>
  <c r="M71" i="16"/>
  <c r="L71" i="16"/>
  <c r="K71" i="16"/>
  <c r="J71" i="16"/>
  <c r="I71" i="16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J70" i="16"/>
  <c r="I70" i="16"/>
  <c r="H70" i="16"/>
  <c r="G70" i="16"/>
  <c r="F70" i="16"/>
  <c r="C70" i="16"/>
  <c r="B70" i="16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G67" i="16"/>
  <c r="F67" i="16"/>
  <c r="C67" i="16"/>
  <c r="B67" i="16"/>
  <c r="E67" i="16" s="1"/>
  <c r="W66" i="16"/>
  <c r="V66" i="16"/>
  <c r="S66" i="16"/>
  <c r="O66" i="16"/>
  <c r="N66" i="16"/>
  <c r="M66" i="16"/>
  <c r="L66" i="16"/>
  <c r="R66" i="16" s="1"/>
  <c r="K66" i="16"/>
  <c r="J66" i="16"/>
  <c r="I66" i="16"/>
  <c r="H66" i="16"/>
  <c r="G66" i="16"/>
  <c r="F66" i="16"/>
  <c r="C66" i="16"/>
  <c r="B66" i="16"/>
  <c r="E66" i="16" s="1"/>
  <c r="S65" i="16"/>
  <c r="R65" i="16"/>
  <c r="Q65" i="16"/>
  <c r="P65" i="16"/>
  <c r="E65" i="16"/>
  <c r="U65" i="16" s="1"/>
  <c r="U64" i="16"/>
  <c r="S64" i="16"/>
  <c r="R64" i="16"/>
  <c r="Q64" i="16"/>
  <c r="P64" i="16"/>
  <c r="E64" i="16"/>
  <c r="T64" i="16" s="1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S61" i="16"/>
  <c r="R61" i="16"/>
  <c r="Q61" i="16"/>
  <c r="P61" i="16"/>
  <c r="E61" i="16"/>
  <c r="U61" i="16" s="1"/>
  <c r="V59" i="16"/>
  <c r="O59" i="16"/>
  <c r="N59" i="16"/>
  <c r="M59" i="16"/>
  <c r="S59" i="16" s="1"/>
  <c r="L59" i="16"/>
  <c r="R59" i="16" s="1"/>
  <c r="K59" i="16"/>
  <c r="J59" i="16"/>
  <c r="I59" i="16"/>
  <c r="H59" i="16"/>
  <c r="P59" i="16" s="1"/>
  <c r="G59" i="16"/>
  <c r="F59" i="16"/>
  <c r="C59" i="16"/>
  <c r="B59" i="16"/>
  <c r="E59" i="16" s="1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U56" i="16"/>
  <c r="T56" i="16"/>
  <c r="S56" i="16"/>
  <c r="R56" i="16"/>
  <c r="Q56" i="16"/>
  <c r="P56" i="16"/>
  <c r="E56" i="16"/>
  <c r="S55" i="16"/>
  <c r="R55" i="16"/>
  <c r="Q55" i="16"/>
  <c r="P55" i="16"/>
  <c r="E55" i="16"/>
  <c r="T55" i="16" s="1"/>
  <c r="W53" i="16"/>
  <c r="V53" i="16"/>
  <c r="O53" i="16"/>
  <c r="N53" i="16"/>
  <c r="M53" i="16"/>
  <c r="S53" i="16" s="1"/>
  <c r="L53" i="16"/>
  <c r="R53" i="16" s="1"/>
  <c r="K53" i="16"/>
  <c r="J53" i="16"/>
  <c r="I53" i="16"/>
  <c r="H53" i="16"/>
  <c r="G53" i="16"/>
  <c r="F53" i="16"/>
  <c r="C53" i="16"/>
  <c r="B53" i="16"/>
  <c r="S52" i="16"/>
  <c r="R52" i="16"/>
  <c r="Q52" i="16"/>
  <c r="P52" i="16"/>
  <c r="E52" i="16"/>
  <c r="U52" i="16" s="1"/>
  <c r="U51" i="16"/>
  <c r="T51" i="16"/>
  <c r="S51" i="16"/>
  <c r="R51" i="16"/>
  <c r="Q51" i="16"/>
  <c r="P51" i="16"/>
  <c r="E51" i="16"/>
  <c r="U50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U47" i="16" s="1"/>
  <c r="S46" i="16"/>
  <c r="R46" i="16"/>
  <c r="Q46" i="16"/>
  <c r="P46" i="16"/>
  <c r="E46" i="16"/>
  <c r="T46" i="16" s="1"/>
  <c r="S45" i="16"/>
  <c r="R45" i="16"/>
  <c r="Q45" i="16"/>
  <c r="P45" i="16"/>
  <c r="E45" i="16"/>
  <c r="S44" i="16"/>
  <c r="R44" i="16"/>
  <c r="Q44" i="16"/>
  <c r="P44" i="16"/>
  <c r="E44" i="16"/>
  <c r="U44" i="16" s="1"/>
  <c r="T43" i="16"/>
  <c r="S43" i="16"/>
  <c r="R43" i="16"/>
  <c r="Q43" i="16"/>
  <c r="P43" i="16"/>
  <c r="E43" i="16"/>
  <c r="U43" i="16" s="1"/>
  <c r="S42" i="16"/>
  <c r="R42" i="16"/>
  <c r="Q42" i="16"/>
  <c r="P42" i="16"/>
  <c r="E42" i="16"/>
  <c r="T42" i="16" s="1"/>
  <c r="W40" i="16"/>
  <c r="V40" i="16"/>
  <c r="O40" i="16"/>
  <c r="N40" i="16"/>
  <c r="M40" i="16"/>
  <c r="L40" i="16"/>
  <c r="R40" i="16" s="1"/>
  <c r="K40" i="16"/>
  <c r="J40" i="16"/>
  <c r="I40" i="16"/>
  <c r="H40" i="16"/>
  <c r="G40" i="16"/>
  <c r="F40" i="16"/>
  <c r="C40" i="16"/>
  <c r="B40" i="16"/>
  <c r="S39" i="16"/>
  <c r="R39" i="16"/>
  <c r="Q39" i="16"/>
  <c r="P39" i="16"/>
  <c r="E39" i="16"/>
  <c r="U39" i="16" s="1"/>
  <c r="T38" i="16"/>
  <c r="S38" i="16"/>
  <c r="R38" i="16"/>
  <c r="Q38" i="16"/>
  <c r="P38" i="16"/>
  <c r="E38" i="16"/>
  <c r="U38" i="16" s="1"/>
  <c r="U37" i="16"/>
  <c r="S37" i="16"/>
  <c r="R37" i="16"/>
  <c r="Q37" i="16"/>
  <c r="P37" i="16"/>
  <c r="E37" i="16"/>
  <c r="T37" i="16" s="1"/>
  <c r="S36" i="16"/>
  <c r="R36" i="16"/>
  <c r="Q36" i="16"/>
  <c r="P36" i="16"/>
  <c r="E36" i="16"/>
  <c r="S35" i="16"/>
  <c r="R35" i="16"/>
  <c r="Q35" i="16"/>
  <c r="P35" i="16"/>
  <c r="E35" i="16"/>
  <c r="U35" i="16" s="1"/>
  <c r="W33" i="16"/>
  <c r="V33" i="16"/>
  <c r="O33" i="16"/>
  <c r="N33" i="16"/>
  <c r="R33" i="16" s="1"/>
  <c r="M33" i="16"/>
  <c r="L33" i="16"/>
  <c r="K33" i="16"/>
  <c r="J33" i="16"/>
  <c r="I33" i="16"/>
  <c r="H33" i="16"/>
  <c r="P33" i="16" s="1"/>
  <c r="G33" i="16"/>
  <c r="F33" i="16"/>
  <c r="C33" i="16"/>
  <c r="E33" i="16" s="1"/>
  <c r="B33" i="16"/>
  <c r="S32" i="16"/>
  <c r="R32" i="16"/>
  <c r="Q32" i="16"/>
  <c r="P32" i="16"/>
  <c r="E32" i="16"/>
  <c r="W30" i="16"/>
  <c r="V30" i="16"/>
  <c r="O30" i="16"/>
  <c r="N30" i="16"/>
  <c r="M30" i="16"/>
  <c r="S30" i="16" s="1"/>
  <c r="L30" i="16"/>
  <c r="R30" i="16" s="1"/>
  <c r="K30" i="16"/>
  <c r="J30" i="16"/>
  <c r="I30" i="16"/>
  <c r="H30" i="16"/>
  <c r="G30" i="16"/>
  <c r="F30" i="16"/>
  <c r="C30" i="16"/>
  <c r="B30" i="16"/>
  <c r="E30" i="16" s="1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S26" i="16"/>
  <c r="R26" i="16"/>
  <c r="Q26" i="16"/>
  <c r="P26" i="16"/>
  <c r="E26" i="16"/>
  <c r="W24" i="16"/>
  <c r="V24" i="16"/>
  <c r="O24" i="16"/>
  <c r="N24" i="16"/>
  <c r="M24" i="16"/>
  <c r="S24" i="16" s="1"/>
  <c r="L24" i="16"/>
  <c r="R24" i="16" s="1"/>
  <c r="K24" i="16"/>
  <c r="J24" i="16"/>
  <c r="I24" i="16"/>
  <c r="H24" i="16"/>
  <c r="G24" i="16"/>
  <c r="F24" i="16"/>
  <c r="C24" i="16"/>
  <c r="B24" i="16"/>
  <c r="E24" i="16" s="1"/>
  <c r="U23" i="16"/>
  <c r="T23" i="16"/>
  <c r="S23" i="16"/>
  <c r="R23" i="16"/>
  <c r="Q23" i="16"/>
  <c r="P23" i="16"/>
  <c r="E23" i="16"/>
  <c r="U22" i="16"/>
  <c r="S22" i="16"/>
  <c r="R22" i="16"/>
  <c r="Q22" i="16"/>
  <c r="P22" i="16"/>
  <c r="E22" i="16"/>
  <c r="T22" i="16" s="1"/>
  <c r="S21" i="16"/>
  <c r="R21" i="16"/>
  <c r="Q21" i="16"/>
  <c r="P21" i="16"/>
  <c r="E21" i="16"/>
  <c r="U21" i="16" s="1"/>
  <c r="S20" i="16"/>
  <c r="R20" i="16"/>
  <c r="Q20" i="16"/>
  <c r="P20" i="16"/>
  <c r="E20" i="16"/>
  <c r="U20" i="16" s="1"/>
  <c r="U19" i="16"/>
  <c r="T19" i="16"/>
  <c r="S19" i="16"/>
  <c r="R19" i="16"/>
  <c r="Q19" i="16"/>
  <c r="P19" i="16"/>
  <c r="E19" i="16"/>
  <c r="U18" i="16"/>
  <c r="S18" i="16"/>
  <c r="R18" i="16"/>
  <c r="Q18" i="16"/>
  <c r="P18" i="16"/>
  <c r="E18" i="16"/>
  <c r="T18" i="16" s="1"/>
  <c r="S17" i="16"/>
  <c r="R17" i="16"/>
  <c r="Q17" i="16"/>
  <c r="P17" i="16"/>
  <c r="E17" i="16"/>
  <c r="U17" i="16" s="1"/>
  <c r="W15" i="16"/>
  <c r="V15" i="16"/>
  <c r="O15" i="16"/>
  <c r="N15" i="16"/>
  <c r="M15" i="16"/>
  <c r="L15" i="16"/>
  <c r="K15" i="16"/>
  <c r="J15" i="16"/>
  <c r="I15" i="16"/>
  <c r="H15" i="16"/>
  <c r="G15" i="16"/>
  <c r="F15" i="16"/>
  <c r="C15" i="16"/>
  <c r="B15" i="16"/>
  <c r="S14" i="16"/>
  <c r="R14" i="16"/>
  <c r="Q14" i="16"/>
  <c r="P14" i="16"/>
  <c r="E14" i="16"/>
  <c r="T14" i="16" s="1"/>
  <c r="U13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S10" i="16"/>
  <c r="R10" i="16"/>
  <c r="Q10" i="16"/>
  <c r="U10" i="16" s="1"/>
  <c r="P10" i="16"/>
  <c r="T10" i="16" s="1"/>
  <c r="E10" i="16"/>
  <c r="T9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U91" i="15"/>
  <c r="T91" i="15"/>
  <c r="S91" i="15"/>
  <c r="R91" i="15"/>
  <c r="Q91" i="15"/>
  <c r="P91" i="15"/>
  <c r="E91" i="15"/>
  <c r="U90" i="15"/>
  <c r="T90" i="15"/>
  <c r="S90" i="15"/>
  <c r="R90" i="15"/>
  <c r="Q90" i="15"/>
  <c r="P90" i="15"/>
  <c r="E90" i="15"/>
  <c r="T89" i="15"/>
  <c r="S89" i="15"/>
  <c r="R89" i="15"/>
  <c r="Q89" i="15"/>
  <c r="P89" i="15"/>
  <c r="E89" i="15"/>
  <c r="U89" i="15" s="1"/>
  <c r="S88" i="15"/>
  <c r="R88" i="15"/>
  <c r="Q88" i="15"/>
  <c r="P88" i="15"/>
  <c r="E88" i="15"/>
  <c r="U88" i="15" s="1"/>
  <c r="S87" i="15"/>
  <c r="R87" i="15"/>
  <c r="Q87" i="15"/>
  <c r="P87" i="15"/>
  <c r="E87" i="15"/>
  <c r="T87" i="15" s="1"/>
  <c r="U86" i="15"/>
  <c r="T86" i="15"/>
  <c r="S86" i="15"/>
  <c r="R86" i="15"/>
  <c r="Q86" i="15"/>
  <c r="P86" i="15"/>
  <c r="E86" i="15"/>
  <c r="W72" i="15"/>
  <c r="V72" i="15"/>
  <c r="O72" i="15"/>
  <c r="S72" i="15" s="1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W71" i="15"/>
  <c r="V71" i="15"/>
  <c r="S71" i="15"/>
  <c r="O71" i="15"/>
  <c r="N71" i="15"/>
  <c r="R71" i="15" s="1"/>
  <c r="M71" i="15"/>
  <c r="L71" i="15"/>
  <c r="K71" i="15"/>
  <c r="J71" i="15"/>
  <c r="I71" i="15"/>
  <c r="H71" i="15"/>
  <c r="P71" i="15" s="1"/>
  <c r="G71" i="15"/>
  <c r="F71" i="15"/>
  <c r="C71" i="15"/>
  <c r="B71" i="15"/>
  <c r="E71" i="15" s="1"/>
  <c r="W70" i="15"/>
  <c r="V70" i="15"/>
  <c r="O70" i="15"/>
  <c r="N70" i="15"/>
  <c r="R70" i="15" s="1"/>
  <c r="M70" i="15"/>
  <c r="S70" i="15" s="1"/>
  <c r="L70" i="15"/>
  <c r="K70" i="15"/>
  <c r="J70" i="15"/>
  <c r="I70" i="15"/>
  <c r="H70" i="15"/>
  <c r="G70" i="15"/>
  <c r="F70" i="15"/>
  <c r="C70" i="15"/>
  <c r="E70" i="15" s="1"/>
  <c r="B70" i="15"/>
  <c r="S69" i="15"/>
  <c r="R69" i="15"/>
  <c r="Q69" i="15"/>
  <c r="P69" i="15"/>
  <c r="E69" i="15"/>
  <c r="W67" i="15"/>
  <c r="V67" i="15"/>
  <c r="O67" i="15"/>
  <c r="N67" i="15"/>
  <c r="M67" i="15"/>
  <c r="L67" i="15"/>
  <c r="R67" i="15" s="1"/>
  <c r="K67" i="15"/>
  <c r="J67" i="15"/>
  <c r="I67" i="15"/>
  <c r="H67" i="15"/>
  <c r="P67" i="15" s="1"/>
  <c r="G67" i="15"/>
  <c r="F67" i="15"/>
  <c r="C67" i="15"/>
  <c r="B67" i="15"/>
  <c r="W66" i="15"/>
  <c r="V66" i="15"/>
  <c r="O66" i="15"/>
  <c r="N66" i="15"/>
  <c r="M66" i="15"/>
  <c r="S66" i="15" s="1"/>
  <c r="L66" i="15"/>
  <c r="R66" i="15" s="1"/>
  <c r="K66" i="15"/>
  <c r="J66" i="15"/>
  <c r="I66" i="15"/>
  <c r="H66" i="15"/>
  <c r="G66" i="15"/>
  <c r="F66" i="15"/>
  <c r="C66" i="15"/>
  <c r="B66" i="15"/>
  <c r="S65" i="15"/>
  <c r="R65" i="15"/>
  <c r="Q65" i="15"/>
  <c r="P65" i="15"/>
  <c r="E65" i="15"/>
  <c r="U64" i="15"/>
  <c r="S64" i="15"/>
  <c r="R64" i="15"/>
  <c r="Q64" i="15"/>
  <c r="P64" i="15"/>
  <c r="E64" i="15"/>
  <c r="T64" i="15" s="1"/>
  <c r="S63" i="15"/>
  <c r="R63" i="15"/>
  <c r="Q63" i="15"/>
  <c r="P63" i="15"/>
  <c r="E63" i="15"/>
  <c r="T63" i="15" s="1"/>
  <c r="S62" i="15"/>
  <c r="R62" i="15"/>
  <c r="Q62" i="15"/>
  <c r="P62" i="15"/>
  <c r="E62" i="15"/>
  <c r="U62" i="15" s="1"/>
  <c r="S61" i="15"/>
  <c r="R61" i="15"/>
  <c r="Q61" i="15"/>
  <c r="P61" i="15"/>
  <c r="E61" i="15"/>
  <c r="V59" i="15"/>
  <c r="O59" i="15"/>
  <c r="N59" i="15"/>
  <c r="M59" i="15"/>
  <c r="S59" i="15" s="1"/>
  <c r="L59" i="15"/>
  <c r="R59" i="15" s="1"/>
  <c r="K59" i="15"/>
  <c r="J59" i="15"/>
  <c r="I59" i="15"/>
  <c r="Q59" i="15" s="1"/>
  <c r="H59" i="15"/>
  <c r="G59" i="15"/>
  <c r="F59" i="15"/>
  <c r="C59" i="15"/>
  <c r="B59" i="15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U56" i="15"/>
  <c r="S56" i="15"/>
  <c r="R56" i="15"/>
  <c r="Q56" i="15"/>
  <c r="P56" i="15"/>
  <c r="E56" i="15"/>
  <c r="T56" i="15" s="1"/>
  <c r="S55" i="15"/>
  <c r="R55" i="15"/>
  <c r="Q55" i="15"/>
  <c r="P55" i="15"/>
  <c r="E55" i="15"/>
  <c r="T55" i="15" s="1"/>
  <c r="W53" i="15"/>
  <c r="V53" i="15"/>
  <c r="O53" i="15"/>
  <c r="N53" i="15"/>
  <c r="M53" i="15"/>
  <c r="S53" i="15" s="1"/>
  <c r="L53" i="15"/>
  <c r="R53" i="15" s="1"/>
  <c r="K53" i="15"/>
  <c r="J53" i="15"/>
  <c r="I53" i="15"/>
  <c r="H53" i="15"/>
  <c r="G53" i="15"/>
  <c r="F53" i="15"/>
  <c r="C53" i="15"/>
  <c r="B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S45" i="15"/>
  <c r="R45" i="15"/>
  <c r="Q45" i="15"/>
  <c r="P45" i="15"/>
  <c r="E45" i="15"/>
  <c r="U45" i="15" s="1"/>
  <c r="U44" i="15"/>
  <c r="S44" i="15"/>
  <c r="R44" i="15"/>
  <c r="Q44" i="15"/>
  <c r="P44" i="15"/>
  <c r="E44" i="15"/>
  <c r="T44" i="15" s="1"/>
  <c r="U43" i="15"/>
  <c r="T43" i="15"/>
  <c r="S43" i="15"/>
  <c r="R43" i="15"/>
  <c r="Q43" i="15"/>
  <c r="P43" i="15"/>
  <c r="E43" i="15"/>
  <c r="S42" i="15"/>
  <c r="R42" i="15"/>
  <c r="Q42" i="15"/>
  <c r="P42" i="15"/>
  <c r="E42" i="15"/>
  <c r="T42" i="15" s="1"/>
  <c r="W40" i="15"/>
  <c r="V40" i="15"/>
  <c r="R40" i="15"/>
  <c r="O40" i="15"/>
  <c r="N40" i="15"/>
  <c r="M40" i="15"/>
  <c r="S40" i="15" s="1"/>
  <c r="L40" i="15"/>
  <c r="K40" i="15"/>
  <c r="J40" i="15"/>
  <c r="I40" i="15"/>
  <c r="H40" i="15"/>
  <c r="G40" i="15"/>
  <c r="F40" i="15"/>
  <c r="C40" i="15"/>
  <c r="B40" i="15"/>
  <c r="E40" i="15" s="1"/>
  <c r="U39" i="15"/>
  <c r="T39" i="15"/>
  <c r="S39" i="15"/>
  <c r="R39" i="15"/>
  <c r="Q39" i="15"/>
  <c r="P39" i="15"/>
  <c r="E39" i="15"/>
  <c r="S38" i="15"/>
  <c r="R38" i="15"/>
  <c r="Q38" i="15"/>
  <c r="P38" i="15"/>
  <c r="E38" i="15"/>
  <c r="S37" i="15"/>
  <c r="R37" i="15"/>
  <c r="Q37" i="15"/>
  <c r="P37" i="15"/>
  <c r="E37" i="15"/>
  <c r="T37" i="15" s="1"/>
  <c r="S36" i="15"/>
  <c r="R36" i="15"/>
  <c r="Q36" i="15"/>
  <c r="P36" i="15"/>
  <c r="E36" i="15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Q33" i="15" s="1"/>
  <c r="H33" i="15"/>
  <c r="G33" i="15"/>
  <c r="F33" i="15"/>
  <c r="C33" i="15"/>
  <c r="E33" i="15" s="1"/>
  <c r="B33" i="15"/>
  <c r="S32" i="15"/>
  <c r="R32" i="15"/>
  <c r="Q32" i="15"/>
  <c r="P32" i="15"/>
  <c r="E32" i="15"/>
  <c r="T32" i="15" s="1"/>
  <c r="W30" i="15"/>
  <c r="V30" i="15"/>
  <c r="S30" i="15"/>
  <c r="R30" i="15"/>
  <c r="O30" i="15"/>
  <c r="N30" i="15"/>
  <c r="M30" i="15"/>
  <c r="L30" i="15"/>
  <c r="K30" i="15"/>
  <c r="J30" i="15"/>
  <c r="I30" i="15"/>
  <c r="H30" i="15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S28" i="15"/>
  <c r="R28" i="15"/>
  <c r="Q28" i="15"/>
  <c r="P28" i="15"/>
  <c r="E28" i="15"/>
  <c r="S27" i="15"/>
  <c r="R27" i="15"/>
  <c r="Q27" i="15"/>
  <c r="P27" i="15"/>
  <c r="E27" i="15"/>
  <c r="T27" i="15" s="1"/>
  <c r="S26" i="15"/>
  <c r="R26" i="15"/>
  <c r="Q26" i="15"/>
  <c r="P26" i="15"/>
  <c r="E26" i="15"/>
  <c r="U26" i="15" s="1"/>
  <c r="W24" i="15"/>
  <c r="V24" i="15"/>
  <c r="R24" i="15"/>
  <c r="O24" i="15"/>
  <c r="N24" i="15"/>
  <c r="M24" i="15"/>
  <c r="S24" i="15" s="1"/>
  <c r="L24" i="15"/>
  <c r="K24" i="15"/>
  <c r="J24" i="15"/>
  <c r="I24" i="15"/>
  <c r="H24" i="15"/>
  <c r="G24" i="15"/>
  <c r="F24" i="15"/>
  <c r="E24" i="15"/>
  <c r="C24" i="15"/>
  <c r="B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T22" i="15" s="1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U19" i="15"/>
  <c r="T19" i="15"/>
  <c r="S19" i="15"/>
  <c r="R19" i="15"/>
  <c r="Q19" i="15"/>
  <c r="P19" i="15"/>
  <c r="E19" i="15"/>
  <c r="S18" i="15"/>
  <c r="R18" i="15"/>
  <c r="Q18" i="15"/>
  <c r="P18" i="15"/>
  <c r="E18" i="15"/>
  <c r="T18" i="15" s="1"/>
  <c r="S17" i="15"/>
  <c r="R17" i="15"/>
  <c r="Q17" i="15"/>
  <c r="P17" i="15"/>
  <c r="E17" i="15"/>
  <c r="U17" i="15" s="1"/>
  <c r="W15" i="15"/>
  <c r="V15" i="15"/>
  <c r="O15" i="15"/>
  <c r="N15" i="15"/>
  <c r="R15" i="15" s="1"/>
  <c r="M15" i="15"/>
  <c r="S15" i="15" s="1"/>
  <c r="L15" i="15"/>
  <c r="K15" i="15"/>
  <c r="J15" i="15"/>
  <c r="I15" i="15"/>
  <c r="H15" i="15"/>
  <c r="G15" i="15"/>
  <c r="F15" i="15"/>
  <c r="E15" i="15"/>
  <c r="C15" i="15"/>
  <c r="B15" i="15"/>
  <c r="U14" i="15"/>
  <c r="T14" i="15"/>
  <c r="S14" i="15"/>
  <c r="R14" i="15"/>
  <c r="Q14" i="15"/>
  <c r="P14" i="15"/>
  <c r="E14" i="15"/>
  <c r="S13" i="15"/>
  <c r="R13" i="15"/>
  <c r="Q13" i="15"/>
  <c r="P13" i="15"/>
  <c r="E13" i="15"/>
  <c r="T13" i="15" s="1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U9" i="15" s="1"/>
  <c r="S93" i="14"/>
  <c r="R93" i="14"/>
  <c r="Q93" i="14"/>
  <c r="P93" i="14"/>
  <c r="E93" i="14"/>
  <c r="U93" i="14" s="1"/>
  <c r="S92" i="14"/>
  <c r="R92" i="14"/>
  <c r="Q92" i="14"/>
  <c r="P92" i="14"/>
  <c r="E92" i="14"/>
  <c r="S91" i="14"/>
  <c r="R91" i="14"/>
  <c r="Q91" i="14"/>
  <c r="P91" i="14"/>
  <c r="E91" i="14"/>
  <c r="S90" i="14"/>
  <c r="R90" i="14"/>
  <c r="Q90" i="14"/>
  <c r="P90" i="14"/>
  <c r="E90" i="14"/>
  <c r="T90" i="14" s="1"/>
  <c r="S89" i="14"/>
  <c r="R89" i="14"/>
  <c r="Q89" i="14"/>
  <c r="P89" i="14"/>
  <c r="E89" i="14"/>
  <c r="U89" i="14" s="1"/>
  <c r="S88" i="14"/>
  <c r="R88" i="14"/>
  <c r="Q88" i="14"/>
  <c r="P88" i="14"/>
  <c r="E88" i="14"/>
  <c r="S87" i="14"/>
  <c r="R87" i="14"/>
  <c r="Q87" i="14"/>
  <c r="P87" i="14"/>
  <c r="E87" i="14"/>
  <c r="S86" i="14"/>
  <c r="R86" i="14"/>
  <c r="Q86" i="14"/>
  <c r="P86" i="14"/>
  <c r="E86" i="14"/>
  <c r="T86" i="14" s="1"/>
  <c r="W72" i="14"/>
  <c r="V72" i="14"/>
  <c r="S72" i="14"/>
  <c r="O72" i="14"/>
  <c r="N72" i="14"/>
  <c r="M72" i="14"/>
  <c r="L72" i="14"/>
  <c r="K72" i="14"/>
  <c r="J72" i="14"/>
  <c r="I72" i="14"/>
  <c r="H72" i="14"/>
  <c r="P72" i="14" s="1"/>
  <c r="G72" i="14"/>
  <c r="F72" i="14"/>
  <c r="C72" i="14"/>
  <c r="B72" i="14"/>
  <c r="W71" i="14"/>
  <c r="V71" i="14"/>
  <c r="O71" i="14"/>
  <c r="N71" i="14"/>
  <c r="R71" i="14" s="1"/>
  <c r="M71" i="14"/>
  <c r="S71" i="14" s="1"/>
  <c r="L71" i="14"/>
  <c r="K71" i="14"/>
  <c r="J71" i="14"/>
  <c r="I71" i="14"/>
  <c r="H71" i="14"/>
  <c r="G71" i="14"/>
  <c r="F71" i="14"/>
  <c r="E71" i="14"/>
  <c r="C71" i="14"/>
  <c r="B71" i="14"/>
  <c r="W70" i="14"/>
  <c r="V70" i="14"/>
  <c r="O70" i="14"/>
  <c r="N70" i="14"/>
  <c r="M70" i="14"/>
  <c r="S70" i="14" s="1"/>
  <c r="L70" i="14"/>
  <c r="R70" i="14" s="1"/>
  <c r="K70" i="14"/>
  <c r="J70" i="14"/>
  <c r="I70" i="14"/>
  <c r="H70" i="14"/>
  <c r="G70" i="14"/>
  <c r="F70" i="14"/>
  <c r="C70" i="14"/>
  <c r="B70" i="14"/>
  <c r="S69" i="14"/>
  <c r="R69" i="14"/>
  <c r="Q69" i="14"/>
  <c r="P69" i="14"/>
  <c r="E69" i="14"/>
  <c r="W67" i="14"/>
  <c r="V67" i="14"/>
  <c r="O67" i="14"/>
  <c r="N67" i="14"/>
  <c r="M67" i="14"/>
  <c r="S67" i="14" s="1"/>
  <c r="L67" i="14"/>
  <c r="K67" i="14"/>
  <c r="J67" i="14"/>
  <c r="I67" i="14"/>
  <c r="H67" i="14"/>
  <c r="G67" i="14"/>
  <c r="F67" i="14"/>
  <c r="C67" i="14"/>
  <c r="B67" i="14"/>
  <c r="W66" i="14"/>
  <c r="V66" i="14"/>
  <c r="R66" i="14"/>
  <c r="O66" i="14"/>
  <c r="N66" i="14"/>
  <c r="M66" i="14"/>
  <c r="S66" i="14" s="1"/>
  <c r="L66" i="14"/>
  <c r="K66" i="14"/>
  <c r="J66" i="14"/>
  <c r="I66" i="14"/>
  <c r="H66" i="14"/>
  <c r="G66" i="14"/>
  <c r="F66" i="14"/>
  <c r="C66" i="14"/>
  <c r="B66" i="14"/>
  <c r="E66" i="14" s="1"/>
  <c r="S65" i="14"/>
  <c r="R65" i="14"/>
  <c r="Q65" i="14"/>
  <c r="P65" i="14"/>
  <c r="E65" i="14"/>
  <c r="U65" i="14" s="1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T62" i="14"/>
  <c r="S62" i="14"/>
  <c r="R62" i="14"/>
  <c r="Q62" i="14"/>
  <c r="P62" i="14"/>
  <c r="E62" i="14"/>
  <c r="U62" i="14" s="1"/>
  <c r="S61" i="14"/>
  <c r="R61" i="14"/>
  <c r="Q61" i="14"/>
  <c r="P61" i="14"/>
  <c r="E61" i="14"/>
  <c r="U61" i="14" s="1"/>
  <c r="V59" i="14"/>
  <c r="O59" i="14"/>
  <c r="N59" i="14"/>
  <c r="M59" i="14"/>
  <c r="S59" i="14" s="1"/>
  <c r="L59" i="14"/>
  <c r="R59" i="14" s="1"/>
  <c r="K59" i="14"/>
  <c r="J59" i="14"/>
  <c r="I59" i="14"/>
  <c r="H59" i="14"/>
  <c r="G59" i="14"/>
  <c r="F59" i="14"/>
  <c r="C59" i="14"/>
  <c r="B59" i="14"/>
  <c r="E59" i="14" s="1"/>
  <c r="U58" i="14"/>
  <c r="S58" i="14"/>
  <c r="R58" i="14"/>
  <c r="Q58" i="14"/>
  <c r="P58" i="14"/>
  <c r="E58" i="14"/>
  <c r="T58" i="14" s="1"/>
  <c r="U57" i="14"/>
  <c r="T57" i="14"/>
  <c r="S57" i="14"/>
  <c r="R57" i="14"/>
  <c r="Q57" i="14"/>
  <c r="P57" i="14"/>
  <c r="E57" i="14"/>
  <c r="S56" i="14"/>
  <c r="R56" i="14"/>
  <c r="Q56" i="14"/>
  <c r="P56" i="14"/>
  <c r="E56" i="14"/>
  <c r="T56" i="14" s="1"/>
  <c r="S55" i="14"/>
  <c r="R55" i="14"/>
  <c r="Q55" i="14"/>
  <c r="P55" i="14"/>
  <c r="E55" i="14"/>
  <c r="U55" i="14" s="1"/>
  <c r="W53" i="14"/>
  <c r="V53" i="14"/>
  <c r="O53" i="14"/>
  <c r="N53" i="14"/>
  <c r="M53" i="14"/>
  <c r="S53" i="14" s="1"/>
  <c r="L53" i="14"/>
  <c r="R53" i="14" s="1"/>
  <c r="K53" i="14"/>
  <c r="J53" i="14"/>
  <c r="I53" i="14"/>
  <c r="H53" i="14"/>
  <c r="G53" i="14"/>
  <c r="F53" i="14"/>
  <c r="C53" i="14"/>
  <c r="B53" i="14"/>
  <c r="E53" i="14" s="1"/>
  <c r="T52" i="14"/>
  <c r="S52" i="14"/>
  <c r="R52" i="14"/>
  <c r="Q52" i="14"/>
  <c r="P52" i="14"/>
  <c r="E52" i="14"/>
  <c r="U52" i="14" s="1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U49" i="14"/>
  <c r="T49" i="14"/>
  <c r="S49" i="14"/>
  <c r="R49" i="14"/>
  <c r="Q49" i="14"/>
  <c r="P49" i="14"/>
  <c r="E49" i="14"/>
  <c r="T48" i="14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S46" i="14"/>
  <c r="R46" i="14"/>
  <c r="Q46" i="14"/>
  <c r="P46" i="14"/>
  <c r="E46" i="14"/>
  <c r="U46" i="14" s="1"/>
  <c r="U45" i="14"/>
  <c r="T45" i="14"/>
  <c r="S45" i="14"/>
  <c r="R45" i="14"/>
  <c r="Q45" i="14"/>
  <c r="P45" i="14"/>
  <c r="E45" i="14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S42" i="14"/>
  <c r="R42" i="14"/>
  <c r="Q42" i="14"/>
  <c r="P42" i="14"/>
  <c r="E42" i="14"/>
  <c r="U42" i="14" s="1"/>
  <c r="W40" i="14"/>
  <c r="V40" i="14"/>
  <c r="R40" i="14"/>
  <c r="O40" i="14"/>
  <c r="N40" i="14"/>
  <c r="M40" i="14"/>
  <c r="S40" i="14" s="1"/>
  <c r="L40" i="14"/>
  <c r="K40" i="14"/>
  <c r="J40" i="14"/>
  <c r="I40" i="14"/>
  <c r="Q40" i="14" s="1"/>
  <c r="H40" i="14"/>
  <c r="P40" i="14" s="1"/>
  <c r="G40" i="14"/>
  <c r="F40" i="14"/>
  <c r="E40" i="14"/>
  <c r="C40" i="14"/>
  <c r="B40" i="14"/>
  <c r="U39" i="14"/>
  <c r="T39" i="14"/>
  <c r="S39" i="14"/>
  <c r="R39" i="14"/>
  <c r="Q39" i="14"/>
  <c r="P39" i="14"/>
  <c r="E39" i="14"/>
  <c r="S38" i="14"/>
  <c r="R38" i="14"/>
  <c r="Q38" i="14"/>
  <c r="P38" i="14"/>
  <c r="E38" i="14"/>
  <c r="T38" i="14" s="1"/>
  <c r="S37" i="14"/>
  <c r="R37" i="14"/>
  <c r="Q37" i="14"/>
  <c r="P37" i="14"/>
  <c r="E37" i="14"/>
  <c r="U37" i="14" s="1"/>
  <c r="S36" i="14"/>
  <c r="R36" i="14"/>
  <c r="Q36" i="14"/>
  <c r="P36" i="14"/>
  <c r="T36" i="14" s="1"/>
  <c r="E36" i="14"/>
  <c r="S35" i="14"/>
  <c r="R35" i="14"/>
  <c r="Q35" i="14"/>
  <c r="P35" i="14"/>
  <c r="E35" i="14"/>
  <c r="U35" i="14" s="1"/>
  <c r="W33" i="14"/>
  <c r="V33" i="14"/>
  <c r="O33" i="14"/>
  <c r="N33" i="14"/>
  <c r="M33" i="14"/>
  <c r="S33" i="14" s="1"/>
  <c r="L33" i="14"/>
  <c r="R33" i="14" s="1"/>
  <c r="K33" i="14"/>
  <c r="J33" i="14"/>
  <c r="I33" i="14"/>
  <c r="H33" i="14"/>
  <c r="G33" i="14"/>
  <c r="F33" i="14"/>
  <c r="C33" i="14"/>
  <c r="B33" i="14"/>
  <c r="S32" i="14"/>
  <c r="R32" i="14"/>
  <c r="Q32" i="14"/>
  <c r="P32" i="14"/>
  <c r="E32" i="14"/>
  <c r="U32" i="14" s="1"/>
  <c r="W30" i="14"/>
  <c r="V30" i="14"/>
  <c r="R30" i="14"/>
  <c r="O30" i="14"/>
  <c r="N30" i="14"/>
  <c r="M30" i="14"/>
  <c r="S30" i="14" s="1"/>
  <c r="L30" i="14"/>
  <c r="K30" i="14"/>
  <c r="J30" i="14"/>
  <c r="I30" i="14"/>
  <c r="Q30" i="14" s="1"/>
  <c r="H30" i="14"/>
  <c r="G30" i="14"/>
  <c r="F30" i="14"/>
  <c r="C30" i="14"/>
  <c r="B30" i="14"/>
  <c r="E30" i="14" s="1"/>
  <c r="U29" i="14"/>
  <c r="T29" i="14"/>
  <c r="S29" i="14"/>
  <c r="R29" i="14"/>
  <c r="Q29" i="14"/>
  <c r="P29" i="14"/>
  <c r="E29" i="14"/>
  <c r="S28" i="14"/>
  <c r="R28" i="14"/>
  <c r="Q28" i="14"/>
  <c r="P28" i="14"/>
  <c r="E28" i="14"/>
  <c r="T28" i="14" s="1"/>
  <c r="S27" i="14"/>
  <c r="R27" i="14"/>
  <c r="Q27" i="14"/>
  <c r="P27" i="14"/>
  <c r="E27" i="14"/>
  <c r="U27" i="14" s="1"/>
  <c r="U26" i="14"/>
  <c r="S26" i="14"/>
  <c r="R26" i="14"/>
  <c r="Q26" i="14"/>
  <c r="P26" i="14"/>
  <c r="E26" i="14"/>
  <c r="T26" i="14" s="1"/>
  <c r="W24" i="14"/>
  <c r="V24" i="14"/>
  <c r="O24" i="14"/>
  <c r="N24" i="14"/>
  <c r="M24" i="14"/>
  <c r="S24" i="14" s="1"/>
  <c r="L24" i="14"/>
  <c r="R24" i="14" s="1"/>
  <c r="K24" i="14"/>
  <c r="J24" i="14"/>
  <c r="I24" i="14"/>
  <c r="Q24" i="14" s="1"/>
  <c r="H24" i="14"/>
  <c r="P24" i="14" s="1"/>
  <c r="G24" i="14"/>
  <c r="F24" i="14"/>
  <c r="C24" i="14"/>
  <c r="E24" i="14" s="1"/>
  <c r="B24" i="14"/>
  <c r="S23" i="14"/>
  <c r="R23" i="14"/>
  <c r="Q23" i="14"/>
  <c r="P23" i="14"/>
  <c r="E23" i="14"/>
  <c r="T23" i="14" s="1"/>
  <c r="S22" i="14"/>
  <c r="R22" i="14"/>
  <c r="Q22" i="14"/>
  <c r="P22" i="14"/>
  <c r="E22" i="14"/>
  <c r="U22" i="14" s="1"/>
  <c r="U21" i="14"/>
  <c r="T21" i="14"/>
  <c r="S21" i="14"/>
  <c r="R21" i="14"/>
  <c r="Q21" i="14"/>
  <c r="P21" i="14"/>
  <c r="E21" i="14"/>
  <c r="U20" i="14"/>
  <c r="T20" i="14"/>
  <c r="S20" i="14"/>
  <c r="R20" i="14"/>
  <c r="Q20" i="14"/>
  <c r="P20" i="14"/>
  <c r="E20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U17" i="14"/>
  <c r="T17" i="14"/>
  <c r="S17" i="14"/>
  <c r="R17" i="14"/>
  <c r="Q17" i="14"/>
  <c r="P17" i="14"/>
  <c r="E17" i="14"/>
  <c r="W15" i="14"/>
  <c r="V15" i="14"/>
  <c r="O15" i="14"/>
  <c r="N15" i="14"/>
  <c r="M15" i="14"/>
  <c r="S15" i="14" s="1"/>
  <c r="L15" i="14"/>
  <c r="R15" i="14" s="1"/>
  <c r="K15" i="14"/>
  <c r="J15" i="14"/>
  <c r="I15" i="14"/>
  <c r="H15" i="14"/>
  <c r="P15" i="14" s="1"/>
  <c r="G15" i="14"/>
  <c r="F15" i="14"/>
  <c r="C15" i="14"/>
  <c r="E15" i="14" s="1"/>
  <c r="B15" i="14"/>
  <c r="S14" i="14"/>
  <c r="R14" i="14"/>
  <c r="Q14" i="14"/>
  <c r="P14" i="14"/>
  <c r="E14" i="14"/>
  <c r="T14" i="14" s="1"/>
  <c r="S13" i="14"/>
  <c r="R13" i="14"/>
  <c r="Q13" i="14"/>
  <c r="P13" i="14"/>
  <c r="E13" i="14"/>
  <c r="U13" i="14" s="1"/>
  <c r="U12" i="14"/>
  <c r="T12" i="14"/>
  <c r="S12" i="14"/>
  <c r="R12" i="14"/>
  <c r="Q12" i="14"/>
  <c r="P12" i="14"/>
  <c r="E12" i="14"/>
  <c r="T11" i="14"/>
  <c r="S11" i="14"/>
  <c r="R11" i="14"/>
  <c r="Q11" i="14"/>
  <c r="P11" i="14"/>
  <c r="E11" i="14"/>
  <c r="U11" i="14" s="1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U93" i="13"/>
  <c r="T93" i="13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T91" i="13" s="1"/>
  <c r="S90" i="13"/>
  <c r="R90" i="13"/>
  <c r="Q90" i="13"/>
  <c r="P90" i="13"/>
  <c r="E90" i="13"/>
  <c r="U90" i="13" s="1"/>
  <c r="U89" i="13"/>
  <c r="T89" i="13"/>
  <c r="S89" i="13"/>
  <c r="R89" i="13"/>
  <c r="Q89" i="13"/>
  <c r="P89" i="13"/>
  <c r="E89" i="13"/>
  <c r="T88" i="13"/>
  <c r="S88" i="13"/>
  <c r="R88" i="13"/>
  <c r="Q88" i="13"/>
  <c r="P88" i="13"/>
  <c r="E88" i="13"/>
  <c r="U88" i="13" s="1"/>
  <c r="S87" i="13"/>
  <c r="R87" i="13"/>
  <c r="Q87" i="13"/>
  <c r="P87" i="13"/>
  <c r="E87" i="13"/>
  <c r="T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H72" i="13"/>
  <c r="P72" i="13" s="1"/>
  <c r="G72" i="13"/>
  <c r="F72" i="13"/>
  <c r="C72" i="13"/>
  <c r="B72" i="13"/>
  <c r="W71" i="13"/>
  <c r="V71" i="13"/>
  <c r="O71" i="13"/>
  <c r="N71" i="13"/>
  <c r="M71" i="13"/>
  <c r="S71" i="13" s="1"/>
  <c r="L71" i="13"/>
  <c r="K71" i="13"/>
  <c r="J71" i="13"/>
  <c r="I71" i="13"/>
  <c r="H71" i="13"/>
  <c r="G71" i="13"/>
  <c r="F71" i="13"/>
  <c r="C71" i="13"/>
  <c r="E71" i="13" s="1"/>
  <c r="B71" i="13"/>
  <c r="W70" i="13"/>
  <c r="V70" i="13"/>
  <c r="O70" i="13"/>
  <c r="N70" i="13"/>
  <c r="M70" i="13"/>
  <c r="L70" i="13"/>
  <c r="R70" i="13" s="1"/>
  <c r="K70" i="13"/>
  <c r="J70" i="13"/>
  <c r="I70" i="13"/>
  <c r="H70" i="13"/>
  <c r="G70" i="13"/>
  <c r="F70" i="13"/>
  <c r="C70" i="13"/>
  <c r="B70" i="13"/>
  <c r="E70" i="13" s="1"/>
  <c r="S69" i="13"/>
  <c r="R69" i="13"/>
  <c r="Q69" i="13"/>
  <c r="P69" i="13"/>
  <c r="E69" i="13"/>
  <c r="W67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W66" i="13"/>
  <c r="V66" i="13"/>
  <c r="O66" i="13"/>
  <c r="N66" i="13"/>
  <c r="M66" i="13"/>
  <c r="S66" i="13" s="1"/>
  <c r="L66" i="13"/>
  <c r="R66" i="13" s="1"/>
  <c r="K66" i="13"/>
  <c r="J66" i="13"/>
  <c r="I66" i="13"/>
  <c r="H66" i="13"/>
  <c r="G66" i="13"/>
  <c r="F66" i="13"/>
  <c r="C66" i="13"/>
  <c r="E66" i="13" s="1"/>
  <c r="B66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S62" i="13"/>
  <c r="R62" i="13"/>
  <c r="Q62" i="13"/>
  <c r="P62" i="13"/>
  <c r="E62" i="13"/>
  <c r="S61" i="13"/>
  <c r="R61" i="13"/>
  <c r="Q61" i="13"/>
  <c r="P61" i="13"/>
  <c r="E61" i="13"/>
  <c r="U61" i="13" s="1"/>
  <c r="V59" i="13"/>
  <c r="O59" i="13"/>
  <c r="N59" i="13"/>
  <c r="M59" i="13"/>
  <c r="S59" i="13" s="1"/>
  <c r="L59" i="13"/>
  <c r="R59" i="13" s="1"/>
  <c r="K59" i="13"/>
  <c r="J59" i="13"/>
  <c r="I59" i="13"/>
  <c r="H59" i="13"/>
  <c r="G59" i="13"/>
  <c r="F59" i="13"/>
  <c r="E59" i="13"/>
  <c r="C59" i="13"/>
  <c r="B59" i="13"/>
  <c r="S58" i="13"/>
  <c r="R58" i="13"/>
  <c r="Q58" i="13"/>
  <c r="P58" i="13"/>
  <c r="E58" i="13"/>
  <c r="U58" i="13" s="1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S55" i="13"/>
  <c r="R55" i="13"/>
  <c r="Q55" i="13"/>
  <c r="P55" i="13"/>
  <c r="E55" i="13"/>
  <c r="T55" i="13" s="1"/>
  <c r="W53" i="13"/>
  <c r="V53" i="13"/>
  <c r="O53" i="13"/>
  <c r="N53" i="13"/>
  <c r="M53" i="13"/>
  <c r="S53" i="13" s="1"/>
  <c r="L53" i="13"/>
  <c r="R53" i="13" s="1"/>
  <c r="K53" i="13"/>
  <c r="J53" i="13"/>
  <c r="I53" i="13"/>
  <c r="H53" i="13"/>
  <c r="G53" i="13"/>
  <c r="F53" i="13"/>
  <c r="C53" i="13"/>
  <c r="B53" i="13"/>
  <c r="S52" i="13"/>
  <c r="R52" i="13"/>
  <c r="Q52" i="13"/>
  <c r="P52" i="13"/>
  <c r="E52" i="13"/>
  <c r="T52" i="13" s="1"/>
  <c r="S51" i="13"/>
  <c r="R51" i="13"/>
  <c r="Q51" i="13"/>
  <c r="P51" i="13"/>
  <c r="E51" i="13"/>
  <c r="U51" i="13" s="1"/>
  <c r="S50" i="13"/>
  <c r="R50" i="13"/>
  <c r="Q50" i="13"/>
  <c r="P50" i="13"/>
  <c r="E50" i="13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T48" i="13" s="1"/>
  <c r="S47" i="13"/>
  <c r="R47" i="13"/>
  <c r="Q47" i="13"/>
  <c r="P47" i="13"/>
  <c r="E47" i="13"/>
  <c r="U47" i="13" s="1"/>
  <c r="S46" i="13"/>
  <c r="R46" i="13"/>
  <c r="Q46" i="13"/>
  <c r="P46" i="13"/>
  <c r="E46" i="13"/>
  <c r="T46" i="13" s="1"/>
  <c r="U45" i="13"/>
  <c r="T45" i="13"/>
  <c r="S45" i="13"/>
  <c r="R45" i="13"/>
  <c r="Q45" i="13"/>
  <c r="P45" i="13"/>
  <c r="E45" i="13"/>
  <c r="S44" i="13"/>
  <c r="R44" i="13"/>
  <c r="Q44" i="13"/>
  <c r="P44" i="13"/>
  <c r="E44" i="13"/>
  <c r="T44" i="13" s="1"/>
  <c r="S43" i="13"/>
  <c r="R43" i="13"/>
  <c r="Q43" i="13"/>
  <c r="P43" i="13"/>
  <c r="E43" i="13"/>
  <c r="U43" i="13" s="1"/>
  <c r="U42" i="13"/>
  <c r="S42" i="13"/>
  <c r="R42" i="13"/>
  <c r="Q42" i="13"/>
  <c r="P42" i="13"/>
  <c r="E42" i="13"/>
  <c r="T42" i="13" s="1"/>
  <c r="W40" i="13"/>
  <c r="V40" i="13"/>
  <c r="O40" i="13"/>
  <c r="N40" i="13"/>
  <c r="M40" i="13"/>
  <c r="S40" i="13" s="1"/>
  <c r="L40" i="13"/>
  <c r="R40" i="13" s="1"/>
  <c r="K40" i="13"/>
  <c r="J40" i="13"/>
  <c r="I40" i="13"/>
  <c r="H40" i="13"/>
  <c r="P40" i="13" s="1"/>
  <c r="G40" i="13"/>
  <c r="F40" i="13"/>
  <c r="C40" i="13"/>
  <c r="E40" i="13" s="1"/>
  <c r="B40" i="13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U37" i="13"/>
  <c r="S37" i="13"/>
  <c r="R37" i="13"/>
  <c r="Q37" i="13"/>
  <c r="P37" i="13"/>
  <c r="E37" i="13"/>
  <c r="T37" i="13" s="1"/>
  <c r="S36" i="13"/>
  <c r="R36" i="13"/>
  <c r="Q36" i="13"/>
  <c r="P36" i="13"/>
  <c r="E36" i="13"/>
  <c r="S35" i="13"/>
  <c r="R35" i="13"/>
  <c r="Q35" i="13"/>
  <c r="P35" i="13"/>
  <c r="E35" i="13"/>
  <c r="U35" i="13" s="1"/>
  <c r="W33" i="13"/>
  <c r="V33" i="13"/>
  <c r="O33" i="13"/>
  <c r="S33" i="13" s="1"/>
  <c r="N33" i="13"/>
  <c r="M33" i="13"/>
  <c r="L33" i="13"/>
  <c r="K33" i="13"/>
  <c r="J33" i="13"/>
  <c r="I33" i="13"/>
  <c r="H33" i="13"/>
  <c r="P33" i="13" s="1"/>
  <c r="G33" i="13"/>
  <c r="F33" i="13"/>
  <c r="C33" i="13"/>
  <c r="B33" i="13"/>
  <c r="E33" i="13" s="1"/>
  <c r="S32" i="13"/>
  <c r="R32" i="13"/>
  <c r="Q32" i="13"/>
  <c r="P32" i="13"/>
  <c r="E32" i="13"/>
  <c r="T32" i="13" s="1"/>
  <c r="W30" i="13"/>
  <c r="V30" i="13"/>
  <c r="O30" i="13"/>
  <c r="N30" i="13"/>
  <c r="M30" i="13"/>
  <c r="S30" i="13" s="1"/>
  <c r="L30" i="13"/>
  <c r="R30" i="13" s="1"/>
  <c r="K30" i="13"/>
  <c r="J30" i="13"/>
  <c r="I30" i="13"/>
  <c r="H30" i="13"/>
  <c r="G30" i="13"/>
  <c r="F30" i="13"/>
  <c r="C30" i="13"/>
  <c r="B30" i="13"/>
  <c r="S29" i="13"/>
  <c r="R29" i="13"/>
  <c r="Q29" i="13"/>
  <c r="P29" i="13"/>
  <c r="E29" i="13"/>
  <c r="T29" i="13" s="1"/>
  <c r="S28" i="13"/>
  <c r="R28" i="13"/>
  <c r="Q28" i="13"/>
  <c r="P28" i="13"/>
  <c r="E28" i="13"/>
  <c r="U28" i="13" s="1"/>
  <c r="S27" i="13"/>
  <c r="R27" i="13"/>
  <c r="Q27" i="13"/>
  <c r="P27" i="13"/>
  <c r="E27" i="13"/>
  <c r="T27" i="13" s="1"/>
  <c r="U26" i="13"/>
  <c r="T26" i="13"/>
  <c r="S26" i="13"/>
  <c r="R26" i="13"/>
  <c r="Q26" i="13"/>
  <c r="P26" i="13"/>
  <c r="E26" i="13"/>
  <c r="W24" i="13"/>
  <c r="V24" i="13"/>
  <c r="S24" i="13"/>
  <c r="O24" i="13"/>
  <c r="N24" i="13"/>
  <c r="M24" i="13"/>
  <c r="L24" i="13"/>
  <c r="R24" i="13" s="1"/>
  <c r="K24" i="13"/>
  <c r="J24" i="13"/>
  <c r="I24" i="13"/>
  <c r="Q24" i="13" s="1"/>
  <c r="H24" i="13"/>
  <c r="P24" i="13" s="1"/>
  <c r="G24" i="13"/>
  <c r="F24" i="13"/>
  <c r="C24" i="13"/>
  <c r="B24" i="13"/>
  <c r="E24" i="13" s="1"/>
  <c r="S23" i="13"/>
  <c r="R23" i="13"/>
  <c r="Q23" i="13"/>
  <c r="P23" i="13"/>
  <c r="E23" i="13"/>
  <c r="U23" i="13" s="1"/>
  <c r="S22" i="13"/>
  <c r="R22" i="13"/>
  <c r="Q22" i="13"/>
  <c r="P22" i="13"/>
  <c r="E22" i="13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T18" i="13" s="1"/>
  <c r="U17" i="13"/>
  <c r="T17" i="13"/>
  <c r="S17" i="13"/>
  <c r="R17" i="13"/>
  <c r="Q17" i="13"/>
  <c r="P17" i="13"/>
  <c r="E17" i="13"/>
  <c r="W15" i="13"/>
  <c r="V15" i="13"/>
  <c r="O15" i="13"/>
  <c r="S15" i="13" s="1"/>
  <c r="N15" i="13"/>
  <c r="M15" i="13"/>
  <c r="L15" i="13"/>
  <c r="R15" i="13" s="1"/>
  <c r="K15" i="13"/>
  <c r="J15" i="13"/>
  <c r="I15" i="13"/>
  <c r="H15" i="13"/>
  <c r="P15" i="13" s="1"/>
  <c r="G15" i="13"/>
  <c r="F15" i="13"/>
  <c r="C15" i="13"/>
  <c r="B15" i="13"/>
  <c r="E15" i="13" s="1"/>
  <c r="S14" i="13"/>
  <c r="R14" i="13"/>
  <c r="Q14" i="13"/>
  <c r="P14" i="13"/>
  <c r="E14" i="13"/>
  <c r="U14" i="13" s="1"/>
  <c r="S13" i="13"/>
  <c r="R13" i="13"/>
  <c r="Q13" i="13"/>
  <c r="P13" i="13"/>
  <c r="E13" i="13"/>
  <c r="T13" i="13" s="1"/>
  <c r="U12" i="13"/>
  <c r="T12" i="13"/>
  <c r="S12" i="13"/>
  <c r="R12" i="13"/>
  <c r="Q12" i="13"/>
  <c r="P12" i="13"/>
  <c r="E12" i="13"/>
  <c r="S11" i="13"/>
  <c r="R11" i="13"/>
  <c r="Q11" i="13"/>
  <c r="P11" i="13"/>
  <c r="E11" i="13"/>
  <c r="T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T93" i="12"/>
  <c r="S93" i="12"/>
  <c r="R93" i="12"/>
  <c r="Q93" i="12"/>
  <c r="P93" i="12"/>
  <c r="E93" i="12"/>
  <c r="U93" i="12" s="1"/>
  <c r="S92" i="12"/>
  <c r="R92" i="12"/>
  <c r="Q92" i="12"/>
  <c r="P92" i="12"/>
  <c r="E92" i="12"/>
  <c r="S91" i="12"/>
  <c r="R91" i="12"/>
  <c r="Q91" i="12"/>
  <c r="P91" i="12"/>
  <c r="E91" i="12"/>
  <c r="U91" i="12" s="1"/>
  <c r="U90" i="12"/>
  <c r="S90" i="12"/>
  <c r="R90" i="12"/>
  <c r="Q90" i="12"/>
  <c r="P90" i="12"/>
  <c r="E90" i="12"/>
  <c r="T90" i="12" s="1"/>
  <c r="S89" i="12"/>
  <c r="R89" i="12"/>
  <c r="Q89" i="12"/>
  <c r="P89" i="12"/>
  <c r="E89" i="12"/>
  <c r="U89" i="12" s="1"/>
  <c r="S88" i="12"/>
  <c r="R88" i="12"/>
  <c r="Q88" i="12"/>
  <c r="P88" i="12"/>
  <c r="E88" i="12"/>
  <c r="S87" i="12"/>
  <c r="R87" i="12"/>
  <c r="Q87" i="12"/>
  <c r="P87" i="12"/>
  <c r="E87" i="12"/>
  <c r="U87" i="12" s="1"/>
  <c r="S86" i="12"/>
  <c r="R86" i="12"/>
  <c r="Q86" i="12"/>
  <c r="P86" i="12"/>
  <c r="E86" i="12"/>
  <c r="T86" i="12" s="1"/>
  <c r="W72" i="12"/>
  <c r="V72" i="12"/>
  <c r="O72" i="12"/>
  <c r="N72" i="12"/>
  <c r="M72" i="12"/>
  <c r="S72" i="12" s="1"/>
  <c r="L72" i="12"/>
  <c r="K72" i="12"/>
  <c r="J72" i="12"/>
  <c r="I72" i="12"/>
  <c r="H72" i="12"/>
  <c r="G72" i="12"/>
  <c r="F72" i="12"/>
  <c r="C72" i="12"/>
  <c r="E72" i="12" s="1"/>
  <c r="B72" i="12"/>
  <c r="W71" i="12"/>
  <c r="V71" i="12"/>
  <c r="O71" i="12"/>
  <c r="N71" i="12"/>
  <c r="M71" i="12"/>
  <c r="S71" i="12" s="1"/>
  <c r="L71" i="12"/>
  <c r="R71" i="12" s="1"/>
  <c r="K71" i="12"/>
  <c r="J71" i="12"/>
  <c r="I71" i="12"/>
  <c r="H71" i="12"/>
  <c r="G71" i="12"/>
  <c r="F71" i="12"/>
  <c r="C71" i="12"/>
  <c r="B71" i="12"/>
  <c r="W70" i="12"/>
  <c r="V70" i="12"/>
  <c r="O70" i="12"/>
  <c r="N70" i="12"/>
  <c r="M70" i="12"/>
  <c r="S70" i="12" s="1"/>
  <c r="L70" i="12"/>
  <c r="R70" i="12" s="1"/>
  <c r="K70" i="12"/>
  <c r="J70" i="12"/>
  <c r="I70" i="12"/>
  <c r="H70" i="12"/>
  <c r="G70" i="12"/>
  <c r="F70" i="12"/>
  <c r="C70" i="12"/>
  <c r="B70" i="12"/>
  <c r="S69" i="12"/>
  <c r="R69" i="12"/>
  <c r="Q69" i="12"/>
  <c r="P69" i="12"/>
  <c r="E69" i="12"/>
  <c r="W67" i="12"/>
  <c r="V67" i="12"/>
  <c r="O67" i="12"/>
  <c r="N67" i="12"/>
  <c r="M67" i="12"/>
  <c r="S67" i="12" s="1"/>
  <c r="L67" i="12"/>
  <c r="R67" i="12" s="1"/>
  <c r="K67" i="12"/>
  <c r="J67" i="12"/>
  <c r="I67" i="12"/>
  <c r="H67" i="12"/>
  <c r="P67" i="12" s="1"/>
  <c r="G67" i="12"/>
  <c r="F67" i="12"/>
  <c r="C67" i="12"/>
  <c r="B67" i="12"/>
  <c r="W66" i="12"/>
  <c r="V66" i="12"/>
  <c r="O66" i="12"/>
  <c r="N66" i="12"/>
  <c r="M66" i="12"/>
  <c r="S66" i="12" s="1"/>
  <c r="L66" i="12"/>
  <c r="R66" i="12" s="1"/>
  <c r="K66" i="12"/>
  <c r="J66" i="12"/>
  <c r="I66" i="12"/>
  <c r="H66" i="12"/>
  <c r="G66" i="12"/>
  <c r="F66" i="12"/>
  <c r="C66" i="12"/>
  <c r="B66" i="12"/>
  <c r="E66" i="12" s="1"/>
  <c r="S65" i="12"/>
  <c r="R65" i="12"/>
  <c r="Q65" i="12"/>
  <c r="P65" i="12"/>
  <c r="E65" i="12"/>
  <c r="U64" i="12"/>
  <c r="S64" i="12"/>
  <c r="R64" i="12"/>
  <c r="Q64" i="12"/>
  <c r="P64" i="12"/>
  <c r="E64" i="12"/>
  <c r="T64" i="12" s="1"/>
  <c r="T63" i="12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S59" i="12" s="1"/>
  <c r="L59" i="12"/>
  <c r="R59" i="12" s="1"/>
  <c r="K59" i="12"/>
  <c r="J59" i="12"/>
  <c r="I59" i="12"/>
  <c r="H59" i="12"/>
  <c r="P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U56" i="12"/>
  <c r="S56" i="12"/>
  <c r="R56" i="12"/>
  <c r="Q56" i="12"/>
  <c r="P56" i="12"/>
  <c r="E56" i="12"/>
  <c r="T56" i="12" s="1"/>
  <c r="S55" i="12"/>
  <c r="R55" i="12"/>
  <c r="Q55" i="12"/>
  <c r="P55" i="12"/>
  <c r="E55" i="12"/>
  <c r="U55" i="12" s="1"/>
  <c r="W53" i="12"/>
  <c r="V53" i="12"/>
  <c r="O53" i="12"/>
  <c r="N53" i="12"/>
  <c r="M53" i="12"/>
  <c r="S53" i="12" s="1"/>
  <c r="L53" i="12"/>
  <c r="R53" i="12" s="1"/>
  <c r="K53" i="12"/>
  <c r="J53" i="12"/>
  <c r="I53" i="12"/>
  <c r="H53" i="12"/>
  <c r="G53" i="12"/>
  <c r="F53" i="12"/>
  <c r="C53" i="12"/>
  <c r="B53" i="12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T50" i="12"/>
  <c r="S50" i="12"/>
  <c r="R50" i="12"/>
  <c r="Q50" i="12"/>
  <c r="P50" i="12"/>
  <c r="E50" i="12"/>
  <c r="U50" i="12" s="1"/>
  <c r="S49" i="12"/>
  <c r="R49" i="12"/>
  <c r="Q49" i="12"/>
  <c r="P49" i="12"/>
  <c r="E49" i="12"/>
  <c r="U49" i="12" s="1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T46" i="12"/>
  <c r="S46" i="12"/>
  <c r="R46" i="12"/>
  <c r="Q46" i="12"/>
  <c r="P46" i="12"/>
  <c r="E46" i="12"/>
  <c r="U46" i="12" s="1"/>
  <c r="S45" i="12"/>
  <c r="R45" i="12"/>
  <c r="Q45" i="12"/>
  <c r="P45" i="12"/>
  <c r="E45" i="12"/>
  <c r="U45" i="12" s="1"/>
  <c r="S44" i="12"/>
  <c r="R44" i="12"/>
  <c r="Q44" i="12"/>
  <c r="P44" i="12"/>
  <c r="E44" i="12"/>
  <c r="U43" i="12"/>
  <c r="S43" i="12"/>
  <c r="R43" i="12"/>
  <c r="Q43" i="12"/>
  <c r="P43" i="12"/>
  <c r="E43" i="12"/>
  <c r="U42" i="12"/>
  <c r="T42" i="12"/>
  <c r="S42" i="12"/>
  <c r="R42" i="12"/>
  <c r="Q42" i="12"/>
  <c r="P42" i="12"/>
  <c r="E42" i="12"/>
  <c r="W40" i="12"/>
  <c r="V40" i="12"/>
  <c r="O40" i="12"/>
  <c r="N40" i="12"/>
  <c r="M40" i="12"/>
  <c r="S40" i="12" s="1"/>
  <c r="L40" i="12"/>
  <c r="R40" i="12" s="1"/>
  <c r="K40" i="12"/>
  <c r="J40" i="12"/>
  <c r="I40" i="12"/>
  <c r="H40" i="12"/>
  <c r="P40" i="12" s="1"/>
  <c r="G40" i="12"/>
  <c r="F40" i="12"/>
  <c r="C40" i="12"/>
  <c r="E40" i="12" s="1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U37" i="12"/>
  <c r="S37" i="12"/>
  <c r="R37" i="12"/>
  <c r="Q37" i="12"/>
  <c r="P37" i="12"/>
  <c r="E37" i="12"/>
  <c r="T37" i="12" s="1"/>
  <c r="S36" i="12"/>
  <c r="R36" i="12"/>
  <c r="Q36" i="12"/>
  <c r="P36" i="12"/>
  <c r="T36" i="12" s="1"/>
  <c r="E36" i="12"/>
  <c r="T35" i="12"/>
  <c r="S35" i="12"/>
  <c r="R35" i="12"/>
  <c r="Q35" i="12"/>
  <c r="P35" i="12"/>
  <c r="E35" i="12"/>
  <c r="W33" i="12"/>
  <c r="V33" i="12"/>
  <c r="O33" i="12"/>
  <c r="N33" i="12"/>
  <c r="M33" i="12"/>
  <c r="S33" i="12" s="1"/>
  <c r="L33" i="12"/>
  <c r="K33" i="12"/>
  <c r="J33" i="12"/>
  <c r="I33" i="12"/>
  <c r="H33" i="12"/>
  <c r="G33" i="12"/>
  <c r="F33" i="12"/>
  <c r="C33" i="12"/>
  <c r="B33" i="12"/>
  <c r="E33" i="12" s="1"/>
  <c r="S32" i="12"/>
  <c r="R32" i="12"/>
  <c r="Q32" i="12"/>
  <c r="U32" i="12" s="1"/>
  <c r="P32" i="12"/>
  <c r="T32" i="12" s="1"/>
  <c r="E32" i="12"/>
  <c r="W30" i="12"/>
  <c r="V30" i="12"/>
  <c r="O30" i="12"/>
  <c r="N30" i="12"/>
  <c r="M30" i="12"/>
  <c r="S30" i="12" s="1"/>
  <c r="L30" i="12"/>
  <c r="R30" i="12" s="1"/>
  <c r="K30" i="12"/>
  <c r="J30" i="12"/>
  <c r="I30" i="12"/>
  <c r="H30" i="12"/>
  <c r="P30" i="12" s="1"/>
  <c r="G30" i="12"/>
  <c r="F30" i="12"/>
  <c r="E30" i="12"/>
  <c r="C30" i="12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U27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W24" i="12"/>
  <c r="V24" i="12"/>
  <c r="S24" i="12"/>
  <c r="O24" i="12"/>
  <c r="N24" i="12"/>
  <c r="M24" i="12"/>
  <c r="L24" i="12"/>
  <c r="R24" i="12" s="1"/>
  <c r="K24" i="12"/>
  <c r="J24" i="12"/>
  <c r="I24" i="12"/>
  <c r="Q24" i="12" s="1"/>
  <c r="H24" i="12"/>
  <c r="P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S22" i="12"/>
  <c r="R22" i="12"/>
  <c r="Q22" i="12"/>
  <c r="P22" i="12"/>
  <c r="E22" i="12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U18" i="12"/>
  <c r="T18" i="12"/>
  <c r="S18" i="12"/>
  <c r="R18" i="12"/>
  <c r="Q18" i="12"/>
  <c r="P18" i="12"/>
  <c r="E18" i="12"/>
  <c r="S17" i="12"/>
  <c r="R17" i="12"/>
  <c r="Q17" i="12"/>
  <c r="P17" i="12"/>
  <c r="E17" i="12"/>
  <c r="W15" i="12"/>
  <c r="V15" i="12"/>
  <c r="S15" i="12"/>
  <c r="O15" i="12"/>
  <c r="N15" i="12"/>
  <c r="M15" i="12"/>
  <c r="L15" i="12"/>
  <c r="R15" i="12" s="1"/>
  <c r="K15" i="12"/>
  <c r="J15" i="12"/>
  <c r="I15" i="12"/>
  <c r="H15" i="12"/>
  <c r="G15" i="12"/>
  <c r="F15" i="12"/>
  <c r="C15" i="12"/>
  <c r="B15" i="12"/>
  <c r="E15" i="12" s="1"/>
  <c r="S14" i="12"/>
  <c r="R14" i="12"/>
  <c r="Q14" i="12"/>
  <c r="P14" i="12"/>
  <c r="E14" i="12"/>
  <c r="U14" i="12" s="1"/>
  <c r="S13" i="12"/>
  <c r="R13" i="12"/>
  <c r="Q13" i="12"/>
  <c r="P13" i="12"/>
  <c r="E13" i="12"/>
  <c r="U13" i="12" s="1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T9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T92" i="11"/>
  <c r="S92" i="11"/>
  <c r="R92" i="11"/>
  <c r="Q92" i="11"/>
  <c r="P92" i="11"/>
  <c r="E92" i="11"/>
  <c r="U92" i="11" s="1"/>
  <c r="S91" i="11"/>
  <c r="R91" i="11"/>
  <c r="Q91" i="11"/>
  <c r="P91" i="11"/>
  <c r="E91" i="11"/>
  <c r="U91" i="11" s="1"/>
  <c r="U90" i="11"/>
  <c r="T90" i="11"/>
  <c r="S90" i="11"/>
  <c r="R90" i="11"/>
  <c r="Q90" i="11"/>
  <c r="P90" i="11"/>
  <c r="E90" i="11"/>
  <c r="T89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U86" i="11"/>
  <c r="S86" i="11"/>
  <c r="R86" i="11"/>
  <c r="Q86" i="11"/>
  <c r="P86" i="11"/>
  <c r="E86" i="11"/>
  <c r="T86" i="11" s="1"/>
  <c r="W72" i="11"/>
  <c r="V72" i="11"/>
  <c r="O72" i="11"/>
  <c r="N72" i="11"/>
  <c r="M72" i="11"/>
  <c r="S72" i="11" s="1"/>
  <c r="L72" i="11"/>
  <c r="K72" i="11"/>
  <c r="J72" i="11"/>
  <c r="I72" i="11"/>
  <c r="Q72" i="11" s="1"/>
  <c r="H72" i="11"/>
  <c r="G72" i="11"/>
  <c r="F72" i="11"/>
  <c r="C72" i="11"/>
  <c r="B72" i="11"/>
  <c r="E72" i="11" s="1"/>
  <c r="W71" i="11"/>
  <c r="V71" i="11"/>
  <c r="S71" i="11"/>
  <c r="O71" i="11"/>
  <c r="N71" i="11"/>
  <c r="M71" i="11"/>
  <c r="L71" i="11"/>
  <c r="R71" i="11" s="1"/>
  <c r="K71" i="11"/>
  <c r="J71" i="11"/>
  <c r="I71" i="11"/>
  <c r="Q71" i="11" s="1"/>
  <c r="H71" i="11"/>
  <c r="P71" i="11" s="1"/>
  <c r="G71" i="11"/>
  <c r="F71" i="11"/>
  <c r="C71" i="11"/>
  <c r="B71" i="11"/>
  <c r="E71" i="11" s="1"/>
  <c r="W70" i="11"/>
  <c r="V70" i="11"/>
  <c r="S70" i="11"/>
  <c r="O70" i="11"/>
  <c r="N70" i="11"/>
  <c r="R70" i="11" s="1"/>
  <c r="M70" i="11"/>
  <c r="L70" i="11"/>
  <c r="K70" i="11"/>
  <c r="J70" i="11"/>
  <c r="I70" i="11"/>
  <c r="H70" i="11"/>
  <c r="P70" i="11" s="1"/>
  <c r="G70" i="11"/>
  <c r="F70" i="11"/>
  <c r="C70" i="11"/>
  <c r="B70" i="11"/>
  <c r="S69" i="11"/>
  <c r="R69" i="11"/>
  <c r="Q69" i="11"/>
  <c r="P69" i="11"/>
  <c r="T69" i="11" s="1"/>
  <c r="E69" i="11"/>
  <c r="W67" i="11"/>
  <c r="V67" i="11"/>
  <c r="O67" i="11"/>
  <c r="N67" i="11"/>
  <c r="M67" i="11"/>
  <c r="S67" i="11" s="1"/>
  <c r="L67" i="11"/>
  <c r="K67" i="11"/>
  <c r="J67" i="11"/>
  <c r="I67" i="11"/>
  <c r="H67" i="11"/>
  <c r="G67" i="11"/>
  <c r="F67" i="11"/>
  <c r="C67" i="11"/>
  <c r="B67" i="11"/>
  <c r="E67" i="11" s="1"/>
  <c r="W66" i="11"/>
  <c r="V66" i="11"/>
  <c r="O66" i="11"/>
  <c r="N66" i="11"/>
  <c r="M66" i="11"/>
  <c r="S66" i="11" s="1"/>
  <c r="L66" i="11"/>
  <c r="R66" i="11" s="1"/>
  <c r="K66" i="11"/>
  <c r="J66" i="11"/>
  <c r="I66" i="11"/>
  <c r="Q66" i="11" s="1"/>
  <c r="H66" i="11"/>
  <c r="G66" i="11"/>
  <c r="F66" i="11"/>
  <c r="C66" i="11"/>
  <c r="B66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S63" i="11"/>
  <c r="R63" i="11"/>
  <c r="Q63" i="11"/>
  <c r="P63" i="11"/>
  <c r="E63" i="1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S59" i="11" s="1"/>
  <c r="L59" i="11"/>
  <c r="R59" i="11" s="1"/>
  <c r="K59" i="11"/>
  <c r="J59" i="11"/>
  <c r="I59" i="11"/>
  <c r="H59" i="11"/>
  <c r="G59" i="11"/>
  <c r="F59" i="11"/>
  <c r="C59" i="11"/>
  <c r="B59" i="11"/>
  <c r="E59" i="11" s="1"/>
  <c r="S58" i="11"/>
  <c r="R58" i="11"/>
  <c r="Q58" i="11"/>
  <c r="P58" i="11"/>
  <c r="E58" i="11"/>
  <c r="U58" i="11" s="1"/>
  <c r="S57" i="11"/>
  <c r="R57" i="11"/>
  <c r="Q57" i="11"/>
  <c r="P57" i="11"/>
  <c r="E57" i="11"/>
  <c r="U57" i="11" s="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W53" i="11"/>
  <c r="V53" i="11"/>
  <c r="O53" i="11"/>
  <c r="N53" i="11"/>
  <c r="M53" i="11"/>
  <c r="S53" i="11" s="1"/>
  <c r="L53" i="11"/>
  <c r="R53" i="11" s="1"/>
  <c r="K53" i="11"/>
  <c r="J53" i="11"/>
  <c r="I53" i="11"/>
  <c r="H53" i="11"/>
  <c r="G53" i="11"/>
  <c r="F53" i="11"/>
  <c r="C53" i="11"/>
  <c r="B53" i="11"/>
  <c r="S52" i="11"/>
  <c r="R52" i="11"/>
  <c r="Q52" i="11"/>
  <c r="P52" i="11"/>
  <c r="E52" i="11"/>
  <c r="U52" i="11" s="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S49" i="11"/>
  <c r="R49" i="11"/>
  <c r="Q49" i="11"/>
  <c r="P49" i="11"/>
  <c r="E49" i="11"/>
  <c r="S48" i="11"/>
  <c r="R48" i="11"/>
  <c r="Q48" i="11"/>
  <c r="P48" i="11"/>
  <c r="E48" i="11"/>
  <c r="U48" i="11" s="1"/>
  <c r="T47" i="11"/>
  <c r="S47" i="11"/>
  <c r="R47" i="11"/>
  <c r="Q47" i="11"/>
  <c r="P47" i="11"/>
  <c r="E47" i="11"/>
  <c r="U47" i="11" s="1"/>
  <c r="T46" i="11"/>
  <c r="S46" i="11"/>
  <c r="R46" i="11"/>
  <c r="Q46" i="11"/>
  <c r="P46" i="11"/>
  <c r="E46" i="11"/>
  <c r="U46" i="11" s="1"/>
  <c r="S45" i="11"/>
  <c r="R45" i="11"/>
  <c r="Q45" i="11"/>
  <c r="P45" i="11"/>
  <c r="E45" i="11"/>
  <c r="U45" i="11" s="1"/>
  <c r="S44" i="11"/>
  <c r="R44" i="11"/>
  <c r="Q44" i="11"/>
  <c r="P44" i="11"/>
  <c r="E44" i="11"/>
  <c r="U44" i="11" s="1"/>
  <c r="U43" i="11"/>
  <c r="T43" i="11"/>
  <c r="S43" i="11"/>
  <c r="R43" i="11"/>
  <c r="Q43" i="11"/>
  <c r="P43" i="11"/>
  <c r="E43" i="11"/>
  <c r="T42" i="11"/>
  <c r="S42" i="11"/>
  <c r="R42" i="11"/>
  <c r="Q42" i="11"/>
  <c r="P42" i="11"/>
  <c r="E42" i="11"/>
  <c r="U42" i="11" s="1"/>
  <c r="W40" i="11"/>
  <c r="V40" i="11"/>
  <c r="S40" i="11"/>
  <c r="O40" i="11"/>
  <c r="N40" i="11"/>
  <c r="M40" i="11"/>
  <c r="L40" i="11"/>
  <c r="R40" i="11" s="1"/>
  <c r="K40" i="11"/>
  <c r="J40" i="11"/>
  <c r="I40" i="11"/>
  <c r="H40" i="11"/>
  <c r="P40" i="11" s="1"/>
  <c r="G40" i="11"/>
  <c r="F40" i="11"/>
  <c r="C40" i="11"/>
  <c r="B40" i="11"/>
  <c r="E40" i="11" s="1"/>
  <c r="S39" i="11"/>
  <c r="R39" i="11"/>
  <c r="Q39" i="11"/>
  <c r="P39" i="11"/>
  <c r="E39" i="11"/>
  <c r="U39" i="11" s="1"/>
  <c r="S38" i="11"/>
  <c r="R38" i="11"/>
  <c r="Q38" i="11"/>
  <c r="P38" i="11"/>
  <c r="E38" i="11"/>
  <c r="U37" i="11"/>
  <c r="S37" i="11"/>
  <c r="R37" i="11"/>
  <c r="Q37" i="11"/>
  <c r="P37" i="11"/>
  <c r="E37" i="11"/>
  <c r="T37" i="11" s="1"/>
  <c r="S36" i="11"/>
  <c r="R36" i="11"/>
  <c r="Q36" i="11"/>
  <c r="P36" i="11"/>
  <c r="E36" i="11"/>
  <c r="U36" i="11" s="1"/>
  <c r="S35" i="11"/>
  <c r="R35" i="11"/>
  <c r="Q35" i="11"/>
  <c r="P35" i="11"/>
  <c r="E35" i="11"/>
  <c r="W33" i="11"/>
  <c r="V33" i="11"/>
  <c r="O33" i="11"/>
  <c r="N33" i="11"/>
  <c r="R33" i="11" s="1"/>
  <c r="M33" i="11"/>
  <c r="S33" i="11" s="1"/>
  <c r="L33" i="11"/>
  <c r="K33" i="11"/>
  <c r="J33" i="11"/>
  <c r="I33" i="11"/>
  <c r="H33" i="11"/>
  <c r="G33" i="11"/>
  <c r="F33" i="11"/>
  <c r="C33" i="11"/>
  <c r="B33" i="11"/>
  <c r="E33" i="11" s="1"/>
  <c r="S32" i="11"/>
  <c r="R32" i="11"/>
  <c r="Q32" i="11"/>
  <c r="U32" i="11" s="1"/>
  <c r="P32" i="11"/>
  <c r="T32" i="11" s="1"/>
  <c r="E32" i="11"/>
  <c r="W30" i="11"/>
  <c r="V30" i="11"/>
  <c r="S30" i="11"/>
  <c r="O30" i="11"/>
  <c r="N30" i="11"/>
  <c r="M30" i="11"/>
  <c r="L30" i="11"/>
  <c r="R30" i="11" s="1"/>
  <c r="K30" i="11"/>
  <c r="J30" i="11"/>
  <c r="I30" i="11"/>
  <c r="H30" i="11"/>
  <c r="P30" i="11" s="1"/>
  <c r="G30" i="11"/>
  <c r="F30" i="11"/>
  <c r="C30" i="11"/>
  <c r="B30" i="11"/>
  <c r="E30" i="11" s="1"/>
  <c r="S29" i="11"/>
  <c r="R29" i="11"/>
  <c r="Q29" i="11"/>
  <c r="P29" i="11"/>
  <c r="E29" i="11"/>
  <c r="U29" i="11" s="1"/>
  <c r="S28" i="11"/>
  <c r="R28" i="11"/>
  <c r="Q28" i="11"/>
  <c r="P28" i="11"/>
  <c r="E28" i="11"/>
  <c r="U27" i="11"/>
  <c r="S27" i="11"/>
  <c r="R27" i="11"/>
  <c r="Q27" i="11"/>
  <c r="P27" i="11"/>
  <c r="E27" i="11"/>
  <c r="T27" i="11" s="1"/>
  <c r="T26" i="11"/>
  <c r="S26" i="11"/>
  <c r="R26" i="11"/>
  <c r="Q26" i="11"/>
  <c r="P26" i="11"/>
  <c r="E26" i="11"/>
  <c r="U26" i="11" s="1"/>
  <c r="W24" i="11"/>
  <c r="V24" i="11"/>
  <c r="S24" i="11"/>
  <c r="R24" i="11"/>
  <c r="O24" i="11"/>
  <c r="N24" i="11"/>
  <c r="M24" i="11"/>
  <c r="L24" i="11"/>
  <c r="K24" i="11"/>
  <c r="J24" i="11"/>
  <c r="I24" i="11"/>
  <c r="Q24" i="11" s="1"/>
  <c r="H24" i="11"/>
  <c r="P24" i="11" s="1"/>
  <c r="G24" i="11"/>
  <c r="F24" i="11"/>
  <c r="C24" i="11"/>
  <c r="B24" i="11"/>
  <c r="E24" i="11" s="1"/>
  <c r="S23" i="11"/>
  <c r="R23" i="11"/>
  <c r="Q23" i="11"/>
  <c r="P23" i="11"/>
  <c r="E23" i="11"/>
  <c r="U23" i="11" s="1"/>
  <c r="U22" i="11"/>
  <c r="S22" i="11"/>
  <c r="R22" i="11"/>
  <c r="Q22" i="11"/>
  <c r="P22" i="11"/>
  <c r="E22" i="11"/>
  <c r="T22" i="11" s="1"/>
  <c r="S21" i="11"/>
  <c r="R21" i="11"/>
  <c r="Q21" i="11"/>
  <c r="P21" i="11"/>
  <c r="E21" i="11"/>
  <c r="S20" i="11"/>
  <c r="R20" i="11"/>
  <c r="Q20" i="11"/>
  <c r="P20" i="11"/>
  <c r="E20" i="11"/>
  <c r="U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T17" i="11"/>
  <c r="S17" i="11"/>
  <c r="R17" i="11"/>
  <c r="Q17" i="11"/>
  <c r="P17" i="11"/>
  <c r="E17" i="11"/>
  <c r="U17" i="11" s="1"/>
  <c r="W15" i="11"/>
  <c r="V15" i="11"/>
  <c r="O15" i="11"/>
  <c r="N15" i="11"/>
  <c r="M15" i="11"/>
  <c r="S15" i="11" s="1"/>
  <c r="L15" i="11"/>
  <c r="K15" i="11"/>
  <c r="J15" i="11"/>
  <c r="I15" i="11"/>
  <c r="H15" i="11"/>
  <c r="G15" i="11"/>
  <c r="F15" i="11"/>
  <c r="C15" i="11"/>
  <c r="B15" i="11"/>
  <c r="S14" i="11"/>
  <c r="R14" i="11"/>
  <c r="Q14" i="11"/>
  <c r="P14" i="11"/>
  <c r="E14" i="11"/>
  <c r="U13" i="11"/>
  <c r="S13" i="11"/>
  <c r="R13" i="11"/>
  <c r="Q13" i="11"/>
  <c r="P13" i="11"/>
  <c r="E13" i="11"/>
  <c r="T13" i="11" s="1"/>
  <c r="T12" i="11"/>
  <c r="S12" i="11"/>
  <c r="R12" i="11"/>
  <c r="Q12" i="11"/>
  <c r="P12" i="11"/>
  <c r="E12" i="11"/>
  <c r="U12" i="11" s="1"/>
  <c r="S11" i="11"/>
  <c r="R11" i="11"/>
  <c r="Q11" i="11"/>
  <c r="P11" i="11"/>
  <c r="E11" i="11"/>
  <c r="U11" i="11" s="1"/>
  <c r="S10" i="11"/>
  <c r="R10" i="11"/>
  <c r="Q10" i="11"/>
  <c r="U10" i="11" s="1"/>
  <c r="P10" i="11"/>
  <c r="E10" i="11"/>
  <c r="U9" i="11"/>
  <c r="T9" i="11"/>
  <c r="S9" i="11"/>
  <c r="R9" i="11"/>
  <c r="Q9" i="11"/>
  <c r="P9" i="11"/>
  <c r="E9" i="11"/>
  <c r="S93" i="10"/>
  <c r="R93" i="10"/>
  <c r="Q93" i="10"/>
  <c r="P93" i="10"/>
  <c r="E93" i="10"/>
  <c r="U93" i="10" s="1"/>
  <c r="S92" i="10"/>
  <c r="R92" i="10"/>
  <c r="Q92" i="10"/>
  <c r="P92" i="10"/>
  <c r="E92" i="10"/>
  <c r="U92" i="10" s="1"/>
  <c r="S91" i="10"/>
  <c r="R91" i="10"/>
  <c r="Q91" i="10"/>
  <c r="P91" i="10"/>
  <c r="E91" i="10"/>
  <c r="U90" i="10"/>
  <c r="S90" i="10"/>
  <c r="R90" i="10"/>
  <c r="Q90" i="10"/>
  <c r="P90" i="10"/>
  <c r="E90" i="10"/>
  <c r="T90" i="10" s="1"/>
  <c r="T89" i="10"/>
  <c r="S89" i="10"/>
  <c r="R89" i="10"/>
  <c r="Q89" i="10"/>
  <c r="P89" i="10"/>
  <c r="E89" i="10"/>
  <c r="U89" i="10" s="1"/>
  <c r="S88" i="10"/>
  <c r="R88" i="10"/>
  <c r="Q88" i="10"/>
  <c r="P88" i="10"/>
  <c r="E88" i="10"/>
  <c r="U88" i="10" s="1"/>
  <c r="S87" i="10"/>
  <c r="R87" i="10"/>
  <c r="Q87" i="10"/>
  <c r="P87" i="10"/>
  <c r="E87" i="10"/>
  <c r="S86" i="10"/>
  <c r="R86" i="10"/>
  <c r="Q86" i="10"/>
  <c r="P86" i="10"/>
  <c r="E86" i="10"/>
  <c r="W72" i="10"/>
  <c r="V72" i="10"/>
  <c r="O72" i="10"/>
  <c r="N72" i="10"/>
  <c r="M72" i="10"/>
  <c r="L72" i="10"/>
  <c r="K72" i="10"/>
  <c r="J72" i="10"/>
  <c r="I72" i="10"/>
  <c r="Q72" i="10" s="1"/>
  <c r="H72" i="10"/>
  <c r="G72" i="10"/>
  <c r="F72" i="10"/>
  <c r="C72" i="10"/>
  <c r="B72" i="10"/>
  <c r="W71" i="10"/>
  <c r="V71" i="10"/>
  <c r="O71" i="10"/>
  <c r="S71" i="10" s="1"/>
  <c r="N71" i="10"/>
  <c r="R71" i="10" s="1"/>
  <c r="M71" i="10"/>
  <c r="L71" i="10"/>
  <c r="K71" i="10"/>
  <c r="J71" i="10"/>
  <c r="I71" i="10"/>
  <c r="H71" i="10"/>
  <c r="P71" i="10" s="1"/>
  <c r="G71" i="10"/>
  <c r="F71" i="10"/>
  <c r="C71" i="10"/>
  <c r="B71" i="10"/>
  <c r="E71" i="10" s="1"/>
  <c r="W70" i="10"/>
  <c r="V70" i="10"/>
  <c r="O70" i="10"/>
  <c r="N70" i="10"/>
  <c r="R70" i="10" s="1"/>
  <c r="M70" i="10"/>
  <c r="S70" i="10" s="1"/>
  <c r="L70" i="10"/>
  <c r="K70" i="10"/>
  <c r="J70" i="10"/>
  <c r="I70" i="10"/>
  <c r="H70" i="10"/>
  <c r="G70" i="10"/>
  <c r="F70" i="10"/>
  <c r="E70" i="10"/>
  <c r="C70" i="10"/>
  <c r="B70" i="10"/>
  <c r="S69" i="10"/>
  <c r="R69" i="10"/>
  <c r="Q69" i="10"/>
  <c r="P69" i="10"/>
  <c r="E69" i="10"/>
  <c r="W67" i="10"/>
  <c r="V67" i="10"/>
  <c r="O67" i="10"/>
  <c r="N67" i="10"/>
  <c r="M67" i="10"/>
  <c r="L67" i="10"/>
  <c r="K67" i="10"/>
  <c r="J67" i="10"/>
  <c r="I67" i="10"/>
  <c r="Q67" i="10" s="1"/>
  <c r="H67" i="10"/>
  <c r="G67" i="10"/>
  <c r="F67" i="10"/>
  <c r="C67" i="10"/>
  <c r="B67" i="10"/>
  <c r="W66" i="10"/>
  <c r="V66" i="10"/>
  <c r="S66" i="10"/>
  <c r="O66" i="10"/>
  <c r="N66" i="10"/>
  <c r="M66" i="10"/>
  <c r="L66" i="10"/>
  <c r="R66" i="10" s="1"/>
  <c r="K66" i="10"/>
  <c r="J66" i="10"/>
  <c r="I66" i="10"/>
  <c r="Q66" i="10" s="1"/>
  <c r="H66" i="10"/>
  <c r="G66" i="10"/>
  <c r="F66" i="10"/>
  <c r="C66" i="10"/>
  <c r="B66" i="10"/>
  <c r="E66" i="10" s="1"/>
  <c r="T65" i="10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S62" i="10"/>
  <c r="R62" i="10"/>
  <c r="Q62" i="10"/>
  <c r="P62" i="10"/>
  <c r="E62" i="10"/>
  <c r="U62" i="10" s="1"/>
  <c r="U61" i="10"/>
  <c r="T61" i="10"/>
  <c r="S61" i="10"/>
  <c r="R61" i="10"/>
  <c r="Q61" i="10"/>
  <c r="P61" i="10"/>
  <c r="E61" i="10"/>
  <c r="V59" i="10"/>
  <c r="S59" i="10"/>
  <c r="O59" i="10"/>
  <c r="N59" i="10"/>
  <c r="M59" i="10"/>
  <c r="L59" i="10"/>
  <c r="R59" i="10" s="1"/>
  <c r="K59" i="10"/>
  <c r="J59" i="10"/>
  <c r="I59" i="10"/>
  <c r="H59" i="10"/>
  <c r="P59" i="10" s="1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T56" i="10"/>
  <c r="S56" i="10"/>
  <c r="R56" i="10"/>
  <c r="Q56" i="10"/>
  <c r="P56" i="10"/>
  <c r="E56" i="10"/>
  <c r="U56" i="10" s="1"/>
  <c r="T55" i="10"/>
  <c r="S55" i="10"/>
  <c r="R55" i="10"/>
  <c r="Q55" i="10"/>
  <c r="P55" i="10"/>
  <c r="E55" i="10"/>
  <c r="U55" i="10" s="1"/>
  <c r="W53" i="10"/>
  <c r="V53" i="10"/>
  <c r="O53" i="10"/>
  <c r="N53" i="10"/>
  <c r="M53" i="10"/>
  <c r="L53" i="10"/>
  <c r="K53" i="10"/>
  <c r="J53" i="10"/>
  <c r="I53" i="10"/>
  <c r="H53" i="10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T51" i="10" s="1"/>
  <c r="E51" i="10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U48" i="10"/>
  <c r="T48" i="10"/>
  <c r="S48" i="10"/>
  <c r="R48" i="10"/>
  <c r="Q48" i="10"/>
  <c r="P48" i="10"/>
  <c r="E48" i="10"/>
  <c r="U47" i="10"/>
  <c r="T47" i="10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U43" i="10"/>
  <c r="T43" i="10"/>
  <c r="S43" i="10"/>
  <c r="R43" i="10"/>
  <c r="Q43" i="10"/>
  <c r="P43" i="10"/>
  <c r="E43" i="10"/>
  <c r="T42" i="10"/>
  <c r="S42" i="10"/>
  <c r="R42" i="10"/>
  <c r="Q42" i="10"/>
  <c r="P42" i="10"/>
  <c r="E42" i="10"/>
  <c r="U42" i="10" s="1"/>
  <c r="W40" i="10"/>
  <c r="V40" i="10"/>
  <c r="S40" i="10"/>
  <c r="R40" i="10"/>
  <c r="O40" i="10"/>
  <c r="N40" i="10"/>
  <c r="M40" i="10"/>
  <c r="L40" i="10"/>
  <c r="K40" i="10"/>
  <c r="J40" i="10"/>
  <c r="I40" i="10"/>
  <c r="Q40" i="10" s="1"/>
  <c r="H40" i="10"/>
  <c r="P40" i="10" s="1"/>
  <c r="G40" i="10"/>
  <c r="F40" i="10"/>
  <c r="C40" i="10"/>
  <c r="B40" i="10"/>
  <c r="S39" i="10"/>
  <c r="R39" i="10"/>
  <c r="Q39" i="10"/>
  <c r="P39" i="10"/>
  <c r="E39" i="10"/>
  <c r="U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S36" i="10"/>
  <c r="R36" i="10"/>
  <c r="Q36" i="10"/>
  <c r="P36" i="10"/>
  <c r="E36" i="10"/>
  <c r="T35" i="10"/>
  <c r="S35" i="10"/>
  <c r="R35" i="10"/>
  <c r="Q35" i="10"/>
  <c r="P35" i="10"/>
  <c r="E35" i="10"/>
  <c r="U35" i="10" s="1"/>
  <c r="W33" i="10"/>
  <c r="V33" i="10"/>
  <c r="O33" i="10"/>
  <c r="N33" i="10"/>
  <c r="M33" i="10"/>
  <c r="S33" i="10" s="1"/>
  <c r="L33" i="10"/>
  <c r="K33" i="10"/>
  <c r="J33" i="10"/>
  <c r="I33" i="10"/>
  <c r="H33" i="10"/>
  <c r="G33" i="10"/>
  <c r="F33" i="10"/>
  <c r="C33" i="10"/>
  <c r="B33" i="10"/>
  <c r="E33" i="10" s="1"/>
  <c r="S32" i="10"/>
  <c r="R32" i="10"/>
  <c r="Q32" i="10"/>
  <c r="P32" i="10"/>
  <c r="T32" i="10" s="1"/>
  <c r="E32" i="10"/>
  <c r="U32" i="10" s="1"/>
  <c r="W30" i="10"/>
  <c r="V30" i="10"/>
  <c r="O30" i="10"/>
  <c r="N30" i="10"/>
  <c r="M30" i="10"/>
  <c r="S30" i="10" s="1"/>
  <c r="L30" i="10"/>
  <c r="R30" i="10" s="1"/>
  <c r="K30" i="10"/>
  <c r="J30" i="10"/>
  <c r="I30" i="10"/>
  <c r="H30" i="10"/>
  <c r="G30" i="10"/>
  <c r="F30" i="10"/>
  <c r="C30" i="10"/>
  <c r="B30" i="10"/>
  <c r="E30" i="10" s="1"/>
  <c r="S29" i="10"/>
  <c r="R29" i="10"/>
  <c r="Q29" i="10"/>
  <c r="P29" i="10"/>
  <c r="E29" i="10"/>
  <c r="U28" i="10"/>
  <c r="T28" i="10"/>
  <c r="S28" i="10"/>
  <c r="R28" i="10"/>
  <c r="Q28" i="10"/>
  <c r="P28" i="10"/>
  <c r="E28" i="10"/>
  <c r="T27" i="10"/>
  <c r="S27" i="10"/>
  <c r="R27" i="10"/>
  <c r="Q27" i="10"/>
  <c r="P27" i="10"/>
  <c r="E27" i="10"/>
  <c r="U27" i="10" s="1"/>
  <c r="S26" i="10"/>
  <c r="R26" i="10"/>
  <c r="Q26" i="10"/>
  <c r="P26" i="10"/>
  <c r="E26" i="10"/>
  <c r="U26" i="10" s="1"/>
  <c r="W24" i="10"/>
  <c r="V24" i="10"/>
  <c r="O24" i="10"/>
  <c r="N24" i="10"/>
  <c r="M24" i="10"/>
  <c r="S24" i="10" s="1"/>
  <c r="L24" i="10"/>
  <c r="R24" i="10" s="1"/>
  <c r="K24" i="10"/>
  <c r="J24" i="10"/>
  <c r="I24" i="10"/>
  <c r="H24" i="10"/>
  <c r="G24" i="10"/>
  <c r="F24" i="10"/>
  <c r="E24" i="10"/>
  <c r="C24" i="10"/>
  <c r="B24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S18" i="10"/>
  <c r="R18" i="10"/>
  <c r="Q18" i="10"/>
  <c r="P18" i="10"/>
  <c r="E18" i="10"/>
  <c r="U18" i="10" s="1"/>
  <c r="S17" i="10"/>
  <c r="R17" i="10"/>
  <c r="Q17" i="10"/>
  <c r="P17" i="10"/>
  <c r="E17" i="10"/>
  <c r="U17" i="10" s="1"/>
  <c r="W15" i="10"/>
  <c r="V15" i="10"/>
  <c r="O15" i="10"/>
  <c r="N15" i="10"/>
  <c r="M15" i="10"/>
  <c r="S15" i="10" s="1"/>
  <c r="L15" i="10"/>
  <c r="K15" i="10"/>
  <c r="J15" i="10"/>
  <c r="I15" i="10"/>
  <c r="H15" i="10"/>
  <c r="G15" i="10"/>
  <c r="F15" i="10"/>
  <c r="C15" i="10"/>
  <c r="E15" i="10" s="1"/>
  <c r="B15" i="10"/>
  <c r="S14" i="10"/>
  <c r="R14" i="10"/>
  <c r="Q14" i="10"/>
  <c r="P14" i="10"/>
  <c r="E14" i="10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U11" i="10"/>
  <c r="S11" i="10"/>
  <c r="R11" i="10"/>
  <c r="Q11" i="10"/>
  <c r="P11" i="10"/>
  <c r="E11" i="10"/>
  <c r="T11" i="10" s="1"/>
  <c r="S10" i="10"/>
  <c r="R10" i="10"/>
  <c r="Q10" i="10"/>
  <c r="U10" i="10" s="1"/>
  <c r="P10" i="10"/>
  <c r="T10" i="10" s="1"/>
  <c r="E10" i="10"/>
  <c r="S9" i="10"/>
  <c r="R9" i="10"/>
  <c r="Q9" i="10"/>
  <c r="P9" i="10"/>
  <c r="E9" i="10"/>
  <c r="S93" i="9"/>
  <c r="R93" i="9"/>
  <c r="Q93" i="9"/>
  <c r="P93" i="9"/>
  <c r="E93" i="9"/>
  <c r="U93" i="9" s="1"/>
  <c r="S92" i="9"/>
  <c r="R92" i="9"/>
  <c r="Q92" i="9"/>
  <c r="P92" i="9"/>
  <c r="E92" i="9"/>
  <c r="U91" i="9"/>
  <c r="T91" i="9"/>
  <c r="S91" i="9"/>
  <c r="R91" i="9"/>
  <c r="Q91" i="9"/>
  <c r="P91" i="9"/>
  <c r="E91" i="9"/>
  <c r="S90" i="9"/>
  <c r="R90" i="9"/>
  <c r="Q90" i="9"/>
  <c r="P90" i="9"/>
  <c r="E90" i="9"/>
  <c r="U90" i="9" s="1"/>
  <c r="S89" i="9"/>
  <c r="R89" i="9"/>
  <c r="Q89" i="9"/>
  <c r="P89" i="9"/>
  <c r="E89" i="9"/>
  <c r="U89" i="9" s="1"/>
  <c r="S88" i="9"/>
  <c r="R88" i="9"/>
  <c r="Q88" i="9"/>
  <c r="P88" i="9"/>
  <c r="E88" i="9"/>
  <c r="U87" i="9"/>
  <c r="T87" i="9"/>
  <c r="S87" i="9"/>
  <c r="R87" i="9"/>
  <c r="Q87" i="9"/>
  <c r="P87" i="9"/>
  <c r="E87" i="9"/>
  <c r="S86" i="9"/>
  <c r="R86" i="9"/>
  <c r="Q86" i="9"/>
  <c r="P86" i="9"/>
  <c r="E86" i="9"/>
  <c r="U86" i="9" s="1"/>
  <c r="W72" i="9"/>
  <c r="V72" i="9"/>
  <c r="O72" i="9"/>
  <c r="N72" i="9"/>
  <c r="R72" i="9" s="1"/>
  <c r="M72" i="9"/>
  <c r="S72" i="9" s="1"/>
  <c r="L72" i="9"/>
  <c r="K72" i="9"/>
  <c r="J72" i="9"/>
  <c r="I72" i="9"/>
  <c r="H72" i="9"/>
  <c r="G72" i="9"/>
  <c r="F72" i="9"/>
  <c r="C72" i="9"/>
  <c r="B72" i="9"/>
  <c r="W71" i="9"/>
  <c r="V71" i="9"/>
  <c r="O71" i="9"/>
  <c r="N71" i="9"/>
  <c r="M71" i="9"/>
  <c r="S71" i="9" s="1"/>
  <c r="L71" i="9"/>
  <c r="K71" i="9"/>
  <c r="J71" i="9"/>
  <c r="I71" i="9"/>
  <c r="H71" i="9"/>
  <c r="G71" i="9"/>
  <c r="F71" i="9"/>
  <c r="C71" i="9"/>
  <c r="B71" i="9"/>
  <c r="E71" i="9" s="1"/>
  <c r="W70" i="9"/>
  <c r="V70" i="9"/>
  <c r="O70" i="9"/>
  <c r="N70" i="9"/>
  <c r="M70" i="9"/>
  <c r="S70" i="9" s="1"/>
  <c r="L70" i="9"/>
  <c r="R70" i="9" s="1"/>
  <c r="K70" i="9"/>
  <c r="J70" i="9"/>
  <c r="I70" i="9"/>
  <c r="H70" i="9"/>
  <c r="G70" i="9"/>
  <c r="F70" i="9"/>
  <c r="C70" i="9"/>
  <c r="B70" i="9"/>
  <c r="E70" i="9" s="1"/>
  <c r="S69" i="9"/>
  <c r="R69" i="9"/>
  <c r="Q69" i="9"/>
  <c r="P69" i="9"/>
  <c r="T69" i="9" s="1"/>
  <c r="E69" i="9"/>
  <c r="U69" i="9" s="1"/>
  <c r="W67" i="9"/>
  <c r="V67" i="9"/>
  <c r="S67" i="9"/>
  <c r="O67" i="9"/>
  <c r="N67" i="9"/>
  <c r="M67" i="9"/>
  <c r="L67" i="9"/>
  <c r="K67" i="9"/>
  <c r="J67" i="9"/>
  <c r="I67" i="9"/>
  <c r="H67" i="9"/>
  <c r="G67" i="9"/>
  <c r="F67" i="9"/>
  <c r="C67" i="9"/>
  <c r="B67" i="9"/>
  <c r="E67" i="9" s="1"/>
  <c r="W66" i="9"/>
  <c r="V66" i="9"/>
  <c r="R66" i="9"/>
  <c r="O66" i="9"/>
  <c r="N66" i="9"/>
  <c r="M66" i="9"/>
  <c r="S66" i="9" s="1"/>
  <c r="L66" i="9"/>
  <c r="K66" i="9"/>
  <c r="J66" i="9"/>
  <c r="I66" i="9"/>
  <c r="H66" i="9"/>
  <c r="G66" i="9"/>
  <c r="F66" i="9"/>
  <c r="C66" i="9"/>
  <c r="B66" i="9"/>
  <c r="E66" i="9" s="1"/>
  <c r="T65" i="9"/>
  <c r="S65" i="9"/>
  <c r="R65" i="9"/>
  <c r="Q65" i="9"/>
  <c r="P65" i="9"/>
  <c r="E65" i="9"/>
  <c r="U65" i="9" s="1"/>
  <c r="S64" i="9"/>
  <c r="R64" i="9"/>
  <c r="Q64" i="9"/>
  <c r="P64" i="9"/>
  <c r="E64" i="9"/>
  <c r="S63" i="9"/>
  <c r="R63" i="9"/>
  <c r="Q63" i="9"/>
  <c r="P63" i="9"/>
  <c r="E63" i="9"/>
  <c r="U63" i="9" s="1"/>
  <c r="U62" i="9"/>
  <c r="T62" i="9"/>
  <c r="S62" i="9"/>
  <c r="R62" i="9"/>
  <c r="Q62" i="9"/>
  <c r="P62" i="9"/>
  <c r="E62" i="9"/>
  <c r="T61" i="9"/>
  <c r="S61" i="9"/>
  <c r="R61" i="9"/>
  <c r="Q61" i="9"/>
  <c r="P61" i="9"/>
  <c r="E61" i="9"/>
  <c r="U61" i="9" s="1"/>
  <c r="V59" i="9"/>
  <c r="O59" i="9"/>
  <c r="N59" i="9"/>
  <c r="M59" i="9"/>
  <c r="S59" i="9" s="1"/>
  <c r="L59" i="9"/>
  <c r="R59" i="9" s="1"/>
  <c r="K59" i="9"/>
  <c r="J59" i="9"/>
  <c r="I59" i="9"/>
  <c r="H59" i="9"/>
  <c r="G59" i="9"/>
  <c r="F59" i="9"/>
  <c r="C59" i="9"/>
  <c r="B59" i="9"/>
  <c r="S58" i="9"/>
  <c r="R58" i="9"/>
  <c r="Q58" i="9"/>
  <c r="P58" i="9"/>
  <c r="E58" i="9"/>
  <c r="T57" i="9"/>
  <c r="S57" i="9"/>
  <c r="R57" i="9"/>
  <c r="Q57" i="9"/>
  <c r="P57" i="9"/>
  <c r="E57" i="9"/>
  <c r="U57" i="9" s="1"/>
  <c r="S56" i="9"/>
  <c r="R56" i="9"/>
  <c r="Q56" i="9"/>
  <c r="P56" i="9"/>
  <c r="E56" i="9"/>
  <c r="U56" i="9" s="1"/>
  <c r="S55" i="9"/>
  <c r="R55" i="9"/>
  <c r="Q55" i="9"/>
  <c r="P55" i="9"/>
  <c r="E55" i="9"/>
  <c r="U55" i="9" s="1"/>
  <c r="W53" i="9"/>
  <c r="V53" i="9"/>
  <c r="O53" i="9"/>
  <c r="N53" i="9"/>
  <c r="M53" i="9"/>
  <c r="S53" i="9" s="1"/>
  <c r="L53" i="9"/>
  <c r="R53" i="9" s="1"/>
  <c r="K53" i="9"/>
  <c r="J53" i="9"/>
  <c r="I53" i="9"/>
  <c r="H53" i="9"/>
  <c r="G53" i="9"/>
  <c r="F53" i="9"/>
  <c r="C53" i="9"/>
  <c r="B53" i="9"/>
  <c r="E53" i="9" s="1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U49" i="9"/>
  <c r="T49" i="9"/>
  <c r="S49" i="9"/>
  <c r="R49" i="9"/>
  <c r="Q49" i="9"/>
  <c r="P49" i="9"/>
  <c r="E49" i="9"/>
  <c r="U48" i="9"/>
  <c r="T48" i="9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U45" i="9"/>
  <c r="T45" i="9"/>
  <c r="S45" i="9"/>
  <c r="R45" i="9"/>
  <c r="Q45" i="9"/>
  <c r="P45" i="9"/>
  <c r="E45" i="9"/>
  <c r="S44" i="9"/>
  <c r="R44" i="9"/>
  <c r="Q44" i="9"/>
  <c r="U44" i="9" s="1"/>
  <c r="P44" i="9"/>
  <c r="T44" i="9" s="1"/>
  <c r="E44" i="9"/>
  <c r="S43" i="9"/>
  <c r="R43" i="9"/>
  <c r="Q43" i="9"/>
  <c r="P43" i="9"/>
  <c r="E43" i="9"/>
  <c r="T43" i="9" s="1"/>
  <c r="S42" i="9"/>
  <c r="R42" i="9"/>
  <c r="Q42" i="9"/>
  <c r="P42" i="9"/>
  <c r="E42" i="9"/>
  <c r="U42" i="9" s="1"/>
  <c r="W40" i="9"/>
  <c r="V40" i="9"/>
  <c r="R40" i="9"/>
  <c r="O40" i="9"/>
  <c r="N40" i="9"/>
  <c r="M40" i="9"/>
  <c r="S40" i="9" s="1"/>
  <c r="L40" i="9"/>
  <c r="K40" i="9"/>
  <c r="J40" i="9"/>
  <c r="I40" i="9"/>
  <c r="Q40" i="9" s="1"/>
  <c r="H40" i="9"/>
  <c r="P40" i="9" s="1"/>
  <c r="G40" i="9"/>
  <c r="F40" i="9"/>
  <c r="E40" i="9"/>
  <c r="C40" i="9"/>
  <c r="B40" i="9"/>
  <c r="U39" i="9"/>
  <c r="T39" i="9"/>
  <c r="S39" i="9"/>
  <c r="R39" i="9"/>
  <c r="Q39" i="9"/>
  <c r="P39" i="9"/>
  <c r="E39" i="9"/>
  <c r="S38" i="9"/>
  <c r="R38" i="9"/>
  <c r="Q38" i="9"/>
  <c r="P38" i="9"/>
  <c r="E38" i="9"/>
  <c r="U38" i="9" s="1"/>
  <c r="S37" i="9"/>
  <c r="R37" i="9"/>
  <c r="Q37" i="9"/>
  <c r="P37" i="9"/>
  <c r="E37" i="9"/>
  <c r="U37" i="9" s="1"/>
  <c r="S36" i="9"/>
  <c r="R36" i="9"/>
  <c r="Q36" i="9"/>
  <c r="U36" i="9" s="1"/>
  <c r="P36" i="9"/>
  <c r="T36" i="9" s="1"/>
  <c r="E36" i="9"/>
  <c r="S35" i="9"/>
  <c r="R35" i="9"/>
  <c r="Q35" i="9"/>
  <c r="P35" i="9"/>
  <c r="E35" i="9"/>
  <c r="U35" i="9" s="1"/>
  <c r="W33" i="9"/>
  <c r="V33" i="9"/>
  <c r="S33" i="9"/>
  <c r="O33" i="9"/>
  <c r="N33" i="9"/>
  <c r="M33" i="9"/>
  <c r="L33" i="9"/>
  <c r="K33" i="9"/>
  <c r="J33" i="9"/>
  <c r="I33" i="9"/>
  <c r="H33" i="9"/>
  <c r="G33" i="9"/>
  <c r="F33" i="9"/>
  <c r="C33" i="9"/>
  <c r="B33" i="9"/>
  <c r="E33" i="9" s="1"/>
  <c r="S32" i="9"/>
  <c r="R32" i="9"/>
  <c r="Q32" i="9"/>
  <c r="P32" i="9"/>
  <c r="E32" i="9"/>
  <c r="U32" i="9" s="1"/>
  <c r="W30" i="9"/>
  <c r="V30" i="9"/>
  <c r="R30" i="9"/>
  <c r="O30" i="9"/>
  <c r="N30" i="9"/>
  <c r="M30" i="9"/>
  <c r="S30" i="9" s="1"/>
  <c r="L30" i="9"/>
  <c r="K30" i="9"/>
  <c r="J30" i="9"/>
  <c r="I30" i="9"/>
  <c r="H30" i="9"/>
  <c r="G30" i="9"/>
  <c r="F30" i="9"/>
  <c r="C30" i="9"/>
  <c r="B30" i="9"/>
  <c r="E30" i="9" s="1"/>
  <c r="U29" i="9"/>
  <c r="S29" i="9"/>
  <c r="R29" i="9"/>
  <c r="Q29" i="9"/>
  <c r="P29" i="9"/>
  <c r="E29" i="9"/>
  <c r="T29" i="9" s="1"/>
  <c r="T28" i="9"/>
  <c r="S28" i="9"/>
  <c r="R28" i="9"/>
  <c r="Q28" i="9"/>
  <c r="P28" i="9"/>
  <c r="E28" i="9"/>
  <c r="U28" i="9" s="1"/>
  <c r="S27" i="9"/>
  <c r="R27" i="9"/>
  <c r="Q27" i="9"/>
  <c r="P27" i="9"/>
  <c r="E27" i="9"/>
  <c r="U27" i="9" s="1"/>
  <c r="S26" i="9"/>
  <c r="R26" i="9"/>
  <c r="Q26" i="9"/>
  <c r="P26" i="9"/>
  <c r="E26" i="9"/>
  <c r="W24" i="9"/>
  <c r="V24" i="9"/>
  <c r="O24" i="9"/>
  <c r="N24" i="9"/>
  <c r="M24" i="9"/>
  <c r="S24" i="9" s="1"/>
  <c r="L24" i="9"/>
  <c r="R24" i="9" s="1"/>
  <c r="K24" i="9"/>
  <c r="J24" i="9"/>
  <c r="I24" i="9"/>
  <c r="H24" i="9"/>
  <c r="G24" i="9"/>
  <c r="F24" i="9"/>
  <c r="C24" i="9"/>
  <c r="B24" i="9"/>
  <c r="E24" i="9" s="1"/>
  <c r="T23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W15" i="9"/>
  <c r="V15" i="9"/>
  <c r="O15" i="9"/>
  <c r="N15" i="9"/>
  <c r="M15" i="9"/>
  <c r="S15" i="9" s="1"/>
  <c r="L15" i="9"/>
  <c r="R15" i="9" s="1"/>
  <c r="K15" i="9"/>
  <c r="J15" i="9"/>
  <c r="I15" i="9"/>
  <c r="H15" i="9"/>
  <c r="G15" i="9"/>
  <c r="F15" i="9"/>
  <c r="C15" i="9"/>
  <c r="E15" i="9" s="1"/>
  <c r="B15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U10" i="9" s="1"/>
  <c r="S9" i="9"/>
  <c r="R9" i="9"/>
  <c r="Q9" i="9"/>
  <c r="P9" i="9"/>
  <c r="E9" i="9"/>
  <c r="S93" i="8"/>
  <c r="R93" i="8"/>
  <c r="Q93" i="8"/>
  <c r="P93" i="8"/>
  <c r="E93" i="8"/>
  <c r="U93" i="8" s="1"/>
  <c r="S92" i="8"/>
  <c r="R92" i="8"/>
  <c r="Q92" i="8"/>
  <c r="P92" i="8"/>
  <c r="E92" i="8"/>
  <c r="U92" i="8" s="1"/>
  <c r="S91" i="8"/>
  <c r="R91" i="8"/>
  <c r="Q91" i="8"/>
  <c r="P91" i="8"/>
  <c r="E91" i="8"/>
  <c r="S90" i="8"/>
  <c r="R90" i="8"/>
  <c r="Q90" i="8"/>
  <c r="P90" i="8"/>
  <c r="E90" i="8"/>
  <c r="T89" i="8"/>
  <c r="S89" i="8"/>
  <c r="R89" i="8"/>
  <c r="Q89" i="8"/>
  <c r="P89" i="8"/>
  <c r="E89" i="8"/>
  <c r="U89" i="8" s="1"/>
  <c r="T88" i="8"/>
  <c r="S88" i="8"/>
  <c r="R88" i="8"/>
  <c r="Q88" i="8"/>
  <c r="P88" i="8"/>
  <c r="E88" i="8"/>
  <c r="U88" i="8" s="1"/>
  <c r="S87" i="8"/>
  <c r="R87" i="8"/>
  <c r="Q87" i="8"/>
  <c r="P87" i="8"/>
  <c r="E87" i="8"/>
  <c r="U87" i="8" s="1"/>
  <c r="S86" i="8"/>
  <c r="R86" i="8"/>
  <c r="Q86" i="8"/>
  <c r="P86" i="8"/>
  <c r="E86" i="8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J71" i="8"/>
  <c r="I71" i="8"/>
  <c r="H71" i="8"/>
  <c r="G71" i="8"/>
  <c r="F71" i="8"/>
  <c r="C71" i="8"/>
  <c r="B71" i="8"/>
  <c r="W70" i="8"/>
  <c r="V70" i="8"/>
  <c r="S70" i="8"/>
  <c r="O70" i="8"/>
  <c r="N70" i="8"/>
  <c r="M70" i="8"/>
  <c r="L70" i="8"/>
  <c r="K70" i="8"/>
  <c r="J70" i="8"/>
  <c r="I70" i="8"/>
  <c r="Q70" i="8" s="1"/>
  <c r="H70" i="8"/>
  <c r="G70" i="8"/>
  <c r="F70" i="8"/>
  <c r="C70" i="8"/>
  <c r="B70" i="8"/>
  <c r="S69" i="8"/>
  <c r="R69" i="8"/>
  <c r="Q69" i="8"/>
  <c r="P69" i="8"/>
  <c r="E69" i="8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S66" i="8" s="1"/>
  <c r="L66" i="8"/>
  <c r="R66" i="8" s="1"/>
  <c r="K66" i="8"/>
  <c r="J66" i="8"/>
  <c r="I66" i="8"/>
  <c r="H66" i="8"/>
  <c r="G66" i="8"/>
  <c r="F66" i="8"/>
  <c r="C66" i="8"/>
  <c r="B66" i="8"/>
  <c r="S65" i="8"/>
  <c r="R65" i="8"/>
  <c r="Q65" i="8"/>
  <c r="P65" i="8"/>
  <c r="E65" i="8"/>
  <c r="U65" i="8" s="1"/>
  <c r="S64" i="8"/>
  <c r="R64" i="8"/>
  <c r="Q64" i="8"/>
  <c r="P64" i="8"/>
  <c r="E64" i="8"/>
  <c r="T64" i="8" s="1"/>
  <c r="U63" i="8"/>
  <c r="S63" i="8"/>
  <c r="R63" i="8"/>
  <c r="Q63" i="8"/>
  <c r="P63" i="8"/>
  <c r="E63" i="8"/>
  <c r="T63" i="8" s="1"/>
  <c r="U62" i="8"/>
  <c r="S62" i="8"/>
  <c r="R62" i="8"/>
  <c r="Q62" i="8"/>
  <c r="P62" i="8"/>
  <c r="E62" i="8"/>
  <c r="T62" i="8" s="1"/>
  <c r="S61" i="8"/>
  <c r="R61" i="8"/>
  <c r="Q61" i="8"/>
  <c r="P61" i="8"/>
  <c r="E61" i="8"/>
  <c r="V59" i="8"/>
  <c r="O59" i="8"/>
  <c r="N59" i="8"/>
  <c r="M59" i="8"/>
  <c r="S59" i="8" s="1"/>
  <c r="L59" i="8"/>
  <c r="R59" i="8" s="1"/>
  <c r="K59" i="8"/>
  <c r="J59" i="8"/>
  <c r="I59" i="8"/>
  <c r="H59" i="8"/>
  <c r="P59" i="8" s="1"/>
  <c r="G59" i="8"/>
  <c r="F59" i="8"/>
  <c r="C59" i="8"/>
  <c r="E59" i="8" s="1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S56" i="8"/>
  <c r="R56" i="8"/>
  <c r="Q56" i="8"/>
  <c r="P56" i="8"/>
  <c r="E56" i="8"/>
  <c r="T56" i="8" s="1"/>
  <c r="T55" i="8"/>
  <c r="S55" i="8"/>
  <c r="R55" i="8"/>
  <c r="Q55" i="8"/>
  <c r="P55" i="8"/>
  <c r="E55" i="8"/>
  <c r="U55" i="8" s="1"/>
  <c r="W53" i="8"/>
  <c r="V53" i="8"/>
  <c r="O53" i="8"/>
  <c r="N53" i="8"/>
  <c r="M53" i="8"/>
  <c r="S53" i="8" s="1"/>
  <c r="L53" i="8"/>
  <c r="R53" i="8" s="1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U52" i="8" s="1"/>
  <c r="U51" i="8"/>
  <c r="S51" i="8"/>
  <c r="R51" i="8"/>
  <c r="Q51" i="8"/>
  <c r="P51" i="8"/>
  <c r="E51" i="8"/>
  <c r="T51" i="8" s="1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T48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U46" i="8" s="1"/>
  <c r="U45" i="8"/>
  <c r="S45" i="8"/>
  <c r="R45" i="8"/>
  <c r="Q45" i="8"/>
  <c r="P45" i="8"/>
  <c r="E45" i="8"/>
  <c r="T45" i="8" s="1"/>
  <c r="U44" i="8"/>
  <c r="S44" i="8"/>
  <c r="R44" i="8"/>
  <c r="Q44" i="8"/>
  <c r="P44" i="8"/>
  <c r="E44" i="8"/>
  <c r="T44" i="8" s="1"/>
  <c r="S43" i="8"/>
  <c r="R43" i="8"/>
  <c r="Q43" i="8"/>
  <c r="P43" i="8"/>
  <c r="E43" i="8"/>
  <c r="U43" i="8" s="1"/>
  <c r="S42" i="8"/>
  <c r="R42" i="8"/>
  <c r="Q42" i="8"/>
  <c r="P42" i="8"/>
  <c r="E42" i="8"/>
  <c r="U42" i="8" s="1"/>
  <c r="W40" i="8"/>
  <c r="V40" i="8"/>
  <c r="O40" i="8"/>
  <c r="N40" i="8"/>
  <c r="R40" i="8" s="1"/>
  <c r="M40" i="8"/>
  <c r="S40" i="8" s="1"/>
  <c r="L40" i="8"/>
  <c r="K40" i="8"/>
  <c r="J40" i="8"/>
  <c r="I40" i="8"/>
  <c r="H40" i="8"/>
  <c r="P40" i="8" s="1"/>
  <c r="G40" i="8"/>
  <c r="F40" i="8"/>
  <c r="C40" i="8"/>
  <c r="B40" i="8"/>
  <c r="E40" i="8" s="1"/>
  <c r="U39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W33" i="8"/>
  <c r="V33" i="8"/>
  <c r="O33" i="8"/>
  <c r="N33" i="8"/>
  <c r="M33" i="8"/>
  <c r="L33" i="8"/>
  <c r="R33" i="8" s="1"/>
  <c r="K33" i="8"/>
  <c r="J33" i="8"/>
  <c r="I33" i="8"/>
  <c r="H33" i="8"/>
  <c r="G33" i="8"/>
  <c r="F33" i="8"/>
  <c r="C33" i="8"/>
  <c r="B33" i="8"/>
  <c r="E33" i="8" s="1"/>
  <c r="S32" i="8"/>
  <c r="R32" i="8"/>
  <c r="Q32" i="8"/>
  <c r="P32" i="8"/>
  <c r="E32" i="8"/>
  <c r="U32" i="8" s="1"/>
  <c r="W30" i="8"/>
  <c r="V30" i="8"/>
  <c r="O30" i="8"/>
  <c r="N30" i="8"/>
  <c r="M30" i="8"/>
  <c r="S30" i="8" s="1"/>
  <c r="L30" i="8"/>
  <c r="K30" i="8"/>
  <c r="J30" i="8"/>
  <c r="I30" i="8"/>
  <c r="H30" i="8"/>
  <c r="P30" i="8" s="1"/>
  <c r="G30" i="8"/>
  <c r="F30" i="8"/>
  <c r="E30" i="8"/>
  <c r="C30" i="8"/>
  <c r="B30" i="8"/>
  <c r="U29" i="8"/>
  <c r="S29" i="8"/>
  <c r="R29" i="8"/>
  <c r="Q29" i="8"/>
  <c r="P29" i="8"/>
  <c r="E29" i="8"/>
  <c r="T29" i="8" s="1"/>
  <c r="S28" i="8"/>
  <c r="R28" i="8"/>
  <c r="Q28" i="8"/>
  <c r="P28" i="8"/>
  <c r="E28" i="8"/>
  <c r="T28" i="8" s="1"/>
  <c r="S27" i="8"/>
  <c r="R27" i="8"/>
  <c r="Q27" i="8"/>
  <c r="P27" i="8"/>
  <c r="E27" i="8"/>
  <c r="U27" i="8" s="1"/>
  <c r="S26" i="8"/>
  <c r="R26" i="8"/>
  <c r="Q26" i="8"/>
  <c r="P26" i="8"/>
  <c r="E26" i="8"/>
  <c r="T26" i="8" s="1"/>
  <c r="W24" i="8"/>
  <c r="V24" i="8"/>
  <c r="O24" i="8"/>
  <c r="N24" i="8"/>
  <c r="M24" i="8"/>
  <c r="S24" i="8" s="1"/>
  <c r="L24" i="8"/>
  <c r="R24" i="8" s="1"/>
  <c r="K24" i="8"/>
  <c r="J24" i="8"/>
  <c r="I24" i="8"/>
  <c r="H24" i="8"/>
  <c r="G24" i="8"/>
  <c r="F24" i="8"/>
  <c r="C24" i="8"/>
  <c r="E24" i="8" s="1"/>
  <c r="B24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U20" i="8"/>
  <c r="S20" i="8"/>
  <c r="R20" i="8"/>
  <c r="Q20" i="8"/>
  <c r="P20" i="8"/>
  <c r="E20" i="8"/>
  <c r="T20" i="8" s="1"/>
  <c r="S19" i="8"/>
  <c r="R19" i="8"/>
  <c r="Q19" i="8"/>
  <c r="P19" i="8"/>
  <c r="E19" i="8"/>
  <c r="T19" i="8" s="1"/>
  <c r="S18" i="8"/>
  <c r="R18" i="8"/>
  <c r="Q18" i="8"/>
  <c r="P18" i="8"/>
  <c r="E18" i="8"/>
  <c r="U18" i="8" s="1"/>
  <c r="S17" i="8"/>
  <c r="R17" i="8"/>
  <c r="Q17" i="8"/>
  <c r="P17" i="8"/>
  <c r="E17" i="8"/>
  <c r="T17" i="8" s="1"/>
  <c r="W15" i="8"/>
  <c r="V15" i="8"/>
  <c r="O15" i="8"/>
  <c r="N15" i="8"/>
  <c r="M15" i="8"/>
  <c r="S15" i="8" s="1"/>
  <c r="L15" i="8"/>
  <c r="R15" i="8" s="1"/>
  <c r="K15" i="8"/>
  <c r="J15" i="8"/>
  <c r="I15" i="8"/>
  <c r="H15" i="8"/>
  <c r="P15" i="8" s="1"/>
  <c r="G15" i="8"/>
  <c r="F15" i="8"/>
  <c r="C15" i="8"/>
  <c r="E15" i="8" s="1"/>
  <c r="B15" i="8"/>
  <c r="S14" i="8"/>
  <c r="R14" i="8"/>
  <c r="Q14" i="8"/>
  <c r="P14" i="8"/>
  <c r="E14" i="8"/>
  <c r="S13" i="8"/>
  <c r="R13" i="8"/>
  <c r="Q13" i="8"/>
  <c r="P13" i="8"/>
  <c r="E13" i="8"/>
  <c r="U13" i="8" s="1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T10" i="8" s="1"/>
  <c r="S9" i="8"/>
  <c r="R9" i="8"/>
  <c r="Q9" i="8"/>
  <c r="P9" i="8"/>
  <c r="E9" i="8"/>
  <c r="U9" i="8" s="1"/>
  <c r="U93" i="7"/>
  <c r="S93" i="7"/>
  <c r="R93" i="7"/>
  <c r="Q93" i="7"/>
  <c r="P93" i="7"/>
  <c r="E93" i="7"/>
  <c r="T93" i="7" s="1"/>
  <c r="U92" i="7"/>
  <c r="T92" i="7"/>
  <c r="S92" i="7"/>
  <c r="R92" i="7"/>
  <c r="Q92" i="7"/>
  <c r="P92" i="7"/>
  <c r="E92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U89" i="7"/>
  <c r="S89" i="7"/>
  <c r="R89" i="7"/>
  <c r="Q89" i="7"/>
  <c r="P89" i="7"/>
  <c r="E89" i="7"/>
  <c r="T89" i="7" s="1"/>
  <c r="U88" i="7"/>
  <c r="S88" i="7"/>
  <c r="R88" i="7"/>
  <c r="Q88" i="7"/>
  <c r="P88" i="7"/>
  <c r="E88" i="7"/>
  <c r="T88" i="7" s="1"/>
  <c r="S87" i="7"/>
  <c r="R87" i="7"/>
  <c r="Q87" i="7"/>
  <c r="P87" i="7"/>
  <c r="E87" i="7"/>
  <c r="T87" i="7" s="1"/>
  <c r="S86" i="7"/>
  <c r="R86" i="7"/>
  <c r="Q86" i="7"/>
  <c r="P86" i="7"/>
  <c r="E86" i="7"/>
  <c r="U86" i="7" s="1"/>
  <c r="W72" i="7"/>
  <c r="V72" i="7"/>
  <c r="O72" i="7"/>
  <c r="N72" i="7"/>
  <c r="M72" i="7"/>
  <c r="L72" i="7"/>
  <c r="K72" i="7"/>
  <c r="J72" i="7"/>
  <c r="I72" i="7"/>
  <c r="H72" i="7"/>
  <c r="G72" i="7"/>
  <c r="F72" i="7"/>
  <c r="C72" i="7"/>
  <c r="B72" i="7"/>
  <c r="W71" i="7"/>
  <c r="V71" i="7"/>
  <c r="O71" i="7"/>
  <c r="N71" i="7"/>
  <c r="M71" i="7"/>
  <c r="S71" i="7" s="1"/>
  <c r="L71" i="7"/>
  <c r="K71" i="7"/>
  <c r="J71" i="7"/>
  <c r="I71" i="7"/>
  <c r="H71" i="7"/>
  <c r="G71" i="7"/>
  <c r="F71" i="7"/>
  <c r="C71" i="7"/>
  <c r="E71" i="7" s="1"/>
  <c r="B71" i="7"/>
  <c r="W70" i="7"/>
  <c r="V70" i="7"/>
  <c r="O70" i="7"/>
  <c r="N70" i="7"/>
  <c r="M70" i="7"/>
  <c r="L70" i="7"/>
  <c r="R70" i="7" s="1"/>
  <c r="K70" i="7"/>
  <c r="J70" i="7"/>
  <c r="I70" i="7"/>
  <c r="Q70" i="7" s="1"/>
  <c r="H70" i="7"/>
  <c r="G70" i="7"/>
  <c r="F70" i="7"/>
  <c r="C70" i="7"/>
  <c r="B70" i="7"/>
  <c r="E70" i="7" s="1"/>
  <c r="S69" i="7"/>
  <c r="R69" i="7"/>
  <c r="Q69" i="7"/>
  <c r="P69" i="7"/>
  <c r="E69" i="7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S66" i="7" s="1"/>
  <c r="L66" i="7"/>
  <c r="R66" i="7" s="1"/>
  <c r="K66" i="7"/>
  <c r="J66" i="7"/>
  <c r="I66" i="7"/>
  <c r="H66" i="7"/>
  <c r="G66" i="7"/>
  <c r="F66" i="7"/>
  <c r="C66" i="7"/>
  <c r="B66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S63" i="7"/>
  <c r="R63" i="7"/>
  <c r="Q63" i="7"/>
  <c r="P63" i="7"/>
  <c r="E63" i="7"/>
  <c r="T63" i="7" s="1"/>
  <c r="T62" i="7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O59" i="7"/>
  <c r="N59" i="7"/>
  <c r="M59" i="7"/>
  <c r="S59" i="7" s="1"/>
  <c r="L59" i="7"/>
  <c r="R59" i="7" s="1"/>
  <c r="K59" i="7"/>
  <c r="J59" i="7"/>
  <c r="I59" i="7"/>
  <c r="H59" i="7"/>
  <c r="G59" i="7"/>
  <c r="F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T57" i="7" s="1"/>
  <c r="S56" i="7"/>
  <c r="R56" i="7"/>
  <c r="Q56" i="7"/>
  <c r="P56" i="7"/>
  <c r="E56" i="7"/>
  <c r="U56" i="7" s="1"/>
  <c r="S55" i="7"/>
  <c r="R55" i="7"/>
  <c r="Q55" i="7"/>
  <c r="P55" i="7"/>
  <c r="E55" i="7"/>
  <c r="T55" i="7" s="1"/>
  <c r="W53" i="7"/>
  <c r="V53" i="7"/>
  <c r="O53" i="7"/>
  <c r="N53" i="7"/>
  <c r="M53" i="7"/>
  <c r="S53" i="7" s="1"/>
  <c r="L53" i="7"/>
  <c r="R53" i="7" s="1"/>
  <c r="K53" i="7"/>
  <c r="J53" i="7"/>
  <c r="I53" i="7"/>
  <c r="H53" i="7"/>
  <c r="G53" i="7"/>
  <c r="F53" i="7"/>
  <c r="C53" i="7"/>
  <c r="B53" i="7"/>
  <c r="S52" i="7"/>
  <c r="R52" i="7"/>
  <c r="Q52" i="7"/>
  <c r="P52" i="7"/>
  <c r="E52" i="7"/>
  <c r="S51" i="7"/>
  <c r="R51" i="7"/>
  <c r="Q51" i="7"/>
  <c r="P51" i="7"/>
  <c r="E51" i="7"/>
  <c r="U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T46" i="7" s="1"/>
  <c r="S45" i="7"/>
  <c r="R45" i="7"/>
  <c r="Q45" i="7"/>
  <c r="P45" i="7"/>
  <c r="E45" i="7"/>
  <c r="S44" i="7"/>
  <c r="R44" i="7"/>
  <c r="Q44" i="7"/>
  <c r="P44" i="7"/>
  <c r="E44" i="7"/>
  <c r="T44" i="7" s="1"/>
  <c r="S43" i="7"/>
  <c r="R43" i="7"/>
  <c r="Q43" i="7"/>
  <c r="P43" i="7"/>
  <c r="E43" i="7"/>
  <c r="U43" i="7" s="1"/>
  <c r="S42" i="7"/>
  <c r="R42" i="7"/>
  <c r="Q42" i="7"/>
  <c r="P42" i="7"/>
  <c r="E42" i="7"/>
  <c r="W40" i="7"/>
  <c r="V40" i="7"/>
  <c r="O40" i="7"/>
  <c r="N40" i="7"/>
  <c r="M40" i="7"/>
  <c r="S40" i="7" s="1"/>
  <c r="L40" i="7"/>
  <c r="R40" i="7" s="1"/>
  <c r="K40" i="7"/>
  <c r="J40" i="7"/>
  <c r="I40" i="7"/>
  <c r="H40" i="7"/>
  <c r="G40" i="7"/>
  <c r="F40" i="7"/>
  <c r="C40" i="7"/>
  <c r="B40" i="7"/>
  <c r="S39" i="7"/>
  <c r="R39" i="7"/>
  <c r="Q39" i="7"/>
  <c r="P39" i="7"/>
  <c r="E39" i="7"/>
  <c r="T39" i="7" s="1"/>
  <c r="S38" i="7"/>
  <c r="R38" i="7"/>
  <c r="Q38" i="7"/>
  <c r="P38" i="7"/>
  <c r="E38" i="7"/>
  <c r="U38" i="7" s="1"/>
  <c r="S37" i="7"/>
  <c r="R37" i="7"/>
  <c r="Q37" i="7"/>
  <c r="P37" i="7"/>
  <c r="E37" i="7"/>
  <c r="T37" i="7" s="1"/>
  <c r="S36" i="7"/>
  <c r="R36" i="7"/>
  <c r="Q36" i="7"/>
  <c r="U36" i="7" s="1"/>
  <c r="P36" i="7"/>
  <c r="E36" i="7"/>
  <c r="S35" i="7"/>
  <c r="R35" i="7"/>
  <c r="Q35" i="7"/>
  <c r="P35" i="7"/>
  <c r="E35" i="7"/>
  <c r="U35" i="7" s="1"/>
  <c r="W33" i="7"/>
  <c r="V33" i="7"/>
  <c r="O33" i="7"/>
  <c r="N33" i="7"/>
  <c r="M33" i="7"/>
  <c r="L33" i="7"/>
  <c r="K33" i="7"/>
  <c r="J33" i="7"/>
  <c r="I33" i="7"/>
  <c r="H33" i="7"/>
  <c r="G33" i="7"/>
  <c r="F33" i="7"/>
  <c r="C33" i="7"/>
  <c r="B33" i="7"/>
  <c r="E33" i="7" s="1"/>
  <c r="S32" i="7"/>
  <c r="R32" i="7"/>
  <c r="Q32" i="7"/>
  <c r="U32" i="7" s="1"/>
  <c r="P32" i="7"/>
  <c r="E32" i="7"/>
  <c r="T32" i="7" s="1"/>
  <c r="W30" i="7"/>
  <c r="V30" i="7"/>
  <c r="O30" i="7"/>
  <c r="N30" i="7"/>
  <c r="M30" i="7"/>
  <c r="S30" i="7" s="1"/>
  <c r="L30" i="7"/>
  <c r="R30" i="7" s="1"/>
  <c r="K30" i="7"/>
  <c r="J30" i="7"/>
  <c r="I30" i="7"/>
  <c r="H30" i="7"/>
  <c r="P30" i="7" s="1"/>
  <c r="G30" i="7"/>
  <c r="F30" i="7"/>
  <c r="C30" i="7"/>
  <c r="E30" i="7" s="1"/>
  <c r="B30" i="7"/>
  <c r="S29" i="7"/>
  <c r="R29" i="7"/>
  <c r="Q29" i="7"/>
  <c r="P29" i="7"/>
  <c r="E29" i="7"/>
  <c r="T29" i="7" s="1"/>
  <c r="S28" i="7"/>
  <c r="R28" i="7"/>
  <c r="Q28" i="7"/>
  <c r="P28" i="7"/>
  <c r="E28" i="7"/>
  <c r="U28" i="7" s="1"/>
  <c r="S27" i="7"/>
  <c r="R27" i="7"/>
  <c r="Q27" i="7"/>
  <c r="P27" i="7"/>
  <c r="E27" i="7"/>
  <c r="T27" i="7" s="1"/>
  <c r="S26" i="7"/>
  <c r="R26" i="7"/>
  <c r="Q26" i="7"/>
  <c r="P26" i="7"/>
  <c r="E26" i="7"/>
  <c r="W24" i="7"/>
  <c r="V24" i="7"/>
  <c r="O24" i="7"/>
  <c r="N24" i="7"/>
  <c r="M24" i="7"/>
  <c r="S24" i="7" s="1"/>
  <c r="L24" i="7"/>
  <c r="R24" i="7" s="1"/>
  <c r="K24" i="7"/>
  <c r="J24" i="7"/>
  <c r="I24" i="7"/>
  <c r="H24" i="7"/>
  <c r="G24" i="7"/>
  <c r="F24" i="7"/>
  <c r="C24" i="7"/>
  <c r="B24" i="7"/>
  <c r="S23" i="7"/>
  <c r="R23" i="7"/>
  <c r="Q23" i="7"/>
  <c r="P23" i="7"/>
  <c r="E23" i="7"/>
  <c r="U23" i="7" s="1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T18" i="7" s="1"/>
  <c r="S17" i="7"/>
  <c r="R17" i="7"/>
  <c r="Q17" i="7"/>
  <c r="P17" i="7"/>
  <c r="E17" i="7"/>
  <c r="W15" i="7"/>
  <c r="V15" i="7"/>
  <c r="O15" i="7"/>
  <c r="N15" i="7"/>
  <c r="M15" i="7"/>
  <c r="L15" i="7"/>
  <c r="R15" i="7" s="1"/>
  <c r="K15" i="7"/>
  <c r="J15" i="7"/>
  <c r="I15" i="7"/>
  <c r="H15" i="7"/>
  <c r="G15" i="7"/>
  <c r="F15" i="7"/>
  <c r="C15" i="7"/>
  <c r="B15" i="7"/>
  <c r="E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T11" i="7" s="1"/>
  <c r="S10" i="7"/>
  <c r="R10" i="7"/>
  <c r="Q10" i="7"/>
  <c r="P10" i="7"/>
  <c r="E10" i="7"/>
  <c r="S9" i="7"/>
  <c r="R9" i="7"/>
  <c r="Q9" i="7"/>
  <c r="P9" i="7"/>
  <c r="E9" i="7"/>
  <c r="U9" i="7" s="1"/>
  <c r="U93" i="6"/>
  <c r="T93" i="6"/>
  <c r="S93" i="6"/>
  <c r="R93" i="6"/>
  <c r="Q93" i="6"/>
  <c r="P93" i="6"/>
  <c r="E93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U89" i="6"/>
  <c r="T89" i="6"/>
  <c r="S89" i="6"/>
  <c r="R89" i="6"/>
  <c r="Q89" i="6"/>
  <c r="P89" i="6"/>
  <c r="E89" i="6"/>
  <c r="S88" i="6"/>
  <c r="R88" i="6"/>
  <c r="Q88" i="6"/>
  <c r="P88" i="6"/>
  <c r="E88" i="6"/>
  <c r="T88" i="6" s="1"/>
  <c r="S87" i="6"/>
  <c r="R87" i="6"/>
  <c r="Q87" i="6"/>
  <c r="P87" i="6"/>
  <c r="E87" i="6"/>
  <c r="U87" i="6" s="1"/>
  <c r="U86" i="6"/>
  <c r="S86" i="6"/>
  <c r="R86" i="6"/>
  <c r="Q86" i="6"/>
  <c r="P86" i="6"/>
  <c r="E86" i="6"/>
  <c r="T86" i="6" s="1"/>
  <c r="W72" i="6"/>
  <c r="V72" i="6"/>
  <c r="O72" i="6"/>
  <c r="N72" i="6"/>
  <c r="M72" i="6"/>
  <c r="S72" i="6" s="1"/>
  <c r="L72" i="6"/>
  <c r="R72" i="6" s="1"/>
  <c r="K72" i="6"/>
  <c r="J72" i="6"/>
  <c r="I72" i="6"/>
  <c r="H72" i="6"/>
  <c r="G72" i="6"/>
  <c r="F72" i="6"/>
  <c r="C72" i="6"/>
  <c r="B72" i="6"/>
  <c r="W71" i="6"/>
  <c r="V71" i="6"/>
  <c r="O71" i="6"/>
  <c r="S71" i="6" s="1"/>
  <c r="N71" i="6"/>
  <c r="M71" i="6"/>
  <c r="L71" i="6"/>
  <c r="K71" i="6"/>
  <c r="J71" i="6"/>
  <c r="I71" i="6"/>
  <c r="Q71" i="6" s="1"/>
  <c r="H71" i="6"/>
  <c r="G71" i="6"/>
  <c r="F71" i="6"/>
  <c r="C71" i="6"/>
  <c r="B71" i="6"/>
  <c r="E71" i="6" s="1"/>
  <c r="W70" i="6"/>
  <c r="V70" i="6"/>
  <c r="O70" i="6"/>
  <c r="S70" i="6" s="1"/>
  <c r="N70" i="6"/>
  <c r="M70" i="6"/>
  <c r="L70" i="6"/>
  <c r="K70" i="6"/>
  <c r="J70" i="6"/>
  <c r="I70" i="6"/>
  <c r="H70" i="6"/>
  <c r="P70" i="6" s="1"/>
  <c r="G70" i="6"/>
  <c r="F70" i="6"/>
  <c r="C70" i="6"/>
  <c r="B70" i="6"/>
  <c r="S69" i="6"/>
  <c r="R69" i="6"/>
  <c r="Q69" i="6"/>
  <c r="P69" i="6"/>
  <c r="E69" i="6"/>
  <c r="T69" i="6" s="1"/>
  <c r="W67" i="6"/>
  <c r="V67" i="6"/>
  <c r="O67" i="6"/>
  <c r="N67" i="6"/>
  <c r="M67" i="6"/>
  <c r="L67" i="6"/>
  <c r="R67" i="6" s="1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S66" i="6" s="1"/>
  <c r="L66" i="6"/>
  <c r="R66" i="6" s="1"/>
  <c r="K66" i="6"/>
  <c r="J66" i="6"/>
  <c r="I66" i="6"/>
  <c r="Q66" i="6" s="1"/>
  <c r="H66" i="6"/>
  <c r="G66" i="6"/>
  <c r="F66" i="6"/>
  <c r="C66" i="6"/>
  <c r="B66" i="6"/>
  <c r="E66" i="6" s="1"/>
  <c r="S65" i="6"/>
  <c r="R65" i="6"/>
  <c r="Q65" i="6"/>
  <c r="P65" i="6"/>
  <c r="E65" i="6"/>
  <c r="U65" i="6" s="1"/>
  <c r="S64" i="6"/>
  <c r="R64" i="6"/>
  <c r="Q64" i="6"/>
  <c r="P64" i="6"/>
  <c r="E64" i="6"/>
  <c r="T63" i="6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U61" i="6" s="1"/>
  <c r="V59" i="6"/>
  <c r="O59" i="6"/>
  <c r="N59" i="6"/>
  <c r="M59" i="6"/>
  <c r="S59" i="6" s="1"/>
  <c r="L59" i="6"/>
  <c r="R59" i="6" s="1"/>
  <c r="K59" i="6"/>
  <c r="J59" i="6"/>
  <c r="I59" i="6"/>
  <c r="H59" i="6"/>
  <c r="P59" i="6" s="1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U57" i="6" s="1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W53" i="6"/>
  <c r="V53" i="6"/>
  <c r="O53" i="6"/>
  <c r="N53" i="6"/>
  <c r="M53" i="6"/>
  <c r="L53" i="6"/>
  <c r="R53" i="6" s="1"/>
  <c r="K53" i="6"/>
  <c r="J53" i="6"/>
  <c r="I53" i="6"/>
  <c r="H53" i="6"/>
  <c r="P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U51" i="6" s="1"/>
  <c r="P51" i="6"/>
  <c r="E51" i="6"/>
  <c r="T51" i="6" s="1"/>
  <c r="U50" i="6"/>
  <c r="T50" i="6"/>
  <c r="S50" i="6"/>
  <c r="R50" i="6"/>
  <c r="Q50" i="6"/>
  <c r="P50" i="6"/>
  <c r="E50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U47" i="6"/>
  <c r="S47" i="6"/>
  <c r="R47" i="6"/>
  <c r="Q47" i="6"/>
  <c r="P47" i="6"/>
  <c r="E47" i="6"/>
  <c r="T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S44" i="6"/>
  <c r="R44" i="6"/>
  <c r="Q44" i="6"/>
  <c r="P44" i="6"/>
  <c r="E44" i="6"/>
  <c r="S43" i="6"/>
  <c r="R43" i="6"/>
  <c r="Q43" i="6"/>
  <c r="P43" i="6"/>
  <c r="E43" i="6"/>
  <c r="U43" i="6" s="1"/>
  <c r="S42" i="6"/>
  <c r="R42" i="6"/>
  <c r="Q42" i="6"/>
  <c r="P42" i="6"/>
  <c r="E42" i="6"/>
  <c r="W40" i="6"/>
  <c r="V40" i="6"/>
  <c r="O40" i="6"/>
  <c r="N40" i="6"/>
  <c r="M40" i="6"/>
  <c r="S40" i="6" s="1"/>
  <c r="L40" i="6"/>
  <c r="R40" i="6" s="1"/>
  <c r="K40" i="6"/>
  <c r="J40" i="6"/>
  <c r="I40" i="6"/>
  <c r="H40" i="6"/>
  <c r="G40" i="6"/>
  <c r="F40" i="6"/>
  <c r="C40" i="6"/>
  <c r="B40" i="6"/>
  <c r="S39" i="6"/>
  <c r="R39" i="6"/>
  <c r="Q39" i="6"/>
  <c r="P39" i="6"/>
  <c r="E39" i="6"/>
  <c r="U39" i="6" s="1"/>
  <c r="U38" i="6"/>
  <c r="S38" i="6"/>
  <c r="R38" i="6"/>
  <c r="Q38" i="6"/>
  <c r="P38" i="6"/>
  <c r="E38" i="6"/>
  <c r="T38" i="6" s="1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P35" i="6"/>
  <c r="E35" i="6"/>
  <c r="U35" i="6" s="1"/>
  <c r="W33" i="6"/>
  <c r="V33" i="6"/>
  <c r="R33" i="6"/>
  <c r="O33" i="6"/>
  <c r="N33" i="6"/>
  <c r="M33" i="6"/>
  <c r="S33" i="6" s="1"/>
  <c r="L33" i="6"/>
  <c r="K33" i="6"/>
  <c r="J33" i="6"/>
  <c r="I33" i="6"/>
  <c r="Q33" i="6" s="1"/>
  <c r="H33" i="6"/>
  <c r="G33" i="6"/>
  <c r="F33" i="6"/>
  <c r="E33" i="6"/>
  <c r="C33" i="6"/>
  <c r="B33" i="6"/>
  <c r="S32" i="6"/>
  <c r="R32" i="6"/>
  <c r="Q32" i="6"/>
  <c r="P32" i="6"/>
  <c r="E32" i="6"/>
  <c r="W30" i="6"/>
  <c r="V30" i="6"/>
  <c r="O30" i="6"/>
  <c r="N30" i="6"/>
  <c r="M30" i="6"/>
  <c r="S30" i="6" s="1"/>
  <c r="L30" i="6"/>
  <c r="R30" i="6" s="1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U29" i="6" s="1"/>
  <c r="U28" i="6"/>
  <c r="S28" i="6"/>
  <c r="R28" i="6"/>
  <c r="Q28" i="6"/>
  <c r="P28" i="6"/>
  <c r="E28" i="6"/>
  <c r="T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S24" i="6" s="1"/>
  <c r="L24" i="6"/>
  <c r="R24" i="6" s="1"/>
  <c r="K24" i="6"/>
  <c r="J24" i="6"/>
  <c r="I24" i="6"/>
  <c r="H24" i="6"/>
  <c r="G24" i="6"/>
  <c r="F24" i="6"/>
  <c r="C24" i="6"/>
  <c r="B24" i="6"/>
  <c r="E24" i="6" s="1"/>
  <c r="S23" i="6"/>
  <c r="R23" i="6"/>
  <c r="Q23" i="6"/>
  <c r="P23" i="6"/>
  <c r="E23" i="6"/>
  <c r="T23" i="6" s="1"/>
  <c r="U22" i="6"/>
  <c r="T22" i="6"/>
  <c r="S22" i="6"/>
  <c r="R22" i="6"/>
  <c r="Q22" i="6"/>
  <c r="P22" i="6"/>
  <c r="E22" i="6"/>
  <c r="S21" i="6"/>
  <c r="R21" i="6"/>
  <c r="Q21" i="6"/>
  <c r="P21" i="6"/>
  <c r="E21" i="6"/>
  <c r="T21" i="6" s="1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S17" i="6"/>
  <c r="R17" i="6"/>
  <c r="Q17" i="6"/>
  <c r="P17" i="6"/>
  <c r="E17" i="6"/>
  <c r="T17" i="6" s="1"/>
  <c r="W15" i="6"/>
  <c r="V15" i="6"/>
  <c r="O15" i="6"/>
  <c r="S15" i="6" s="1"/>
  <c r="N15" i="6"/>
  <c r="M15" i="6"/>
  <c r="L15" i="6"/>
  <c r="K15" i="6"/>
  <c r="J15" i="6"/>
  <c r="I15" i="6"/>
  <c r="Q15" i="6" s="1"/>
  <c r="H15" i="6"/>
  <c r="G15" i="6"/>
  <c r="F15" i="6"/>
  <c r="C15" i="6"/>
  <c r="B15" i="6"/>
  <c r="E15" i="6" s="1"/>
  <c r="U14" i="6"/>
  <c r="S14" i="6"/>
  <c r="R14" i="6"/>
  <c r="Q14" i="6"/>
  <c r="P14" i="6"/>
  <c r="E14" i="6"/>
  <c r="T14" i="6" s="1"/>
  <c r="T13" i="6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U11" i="6" s="1"/>
  <c r="S10" i="6"/>
  <c r="R10" i="6"/>
  <c r="Q10" i="6"/>
  <c r="P10" i="6"/>
  <c r="E10" i="6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U92" i="5" s="1"/>
  <c r="S91" i="5"/>
  <c r="R91" i="5"/>
  <c r="Q91" i="5"/>
  <c r="P91" i="5"/>
  <c r="E91" i="5"/>
  <c r="U90" i="5"/>
  <c r="S90" i="5"/>
  <c r="R90" i="5"/>
  <c r="Q90" i="5"/>
  <c r="P90" i="5"/>
  <c r="E90" i="5"/>
  <c r="T90" i="5" s="1"/>
  <c r="S89" i="5"/>
  <c r="R89" i="5"/>
  <c r="Q89" i="5"/>
  <c r="P89" i="5"/>
  <c r="E89" i="5"/>
  <c r="T89" i="5" s="1"/>
  <c r="S88" i="5"/>
  <c r="R88" i="5"/>
  <c r="Q88" i="5"/>
  <c r="P88" i="5"/>
  <c r="E88" i="5"/>
  <c r="U88" i="5" s="1"/>
  <c r="S87" i="5"/>
  <c r="R87" i="5"/>
  <c r="Q87" i="5"/>
  <c r="P87" i="5"/>
  <c r="E87" i="5"/>
  <c r="T87" i="5" s="1"/>
  <c r="S86" i="5"/>
  <c r="R86" i="5"/>
  <c r="Q86" i="5"/>
  <c r="P86" i="5"/>
  <c r="E86" i="5"/>
  <c r="T86" i="5" s="1"/>
  <c r="W72" i="5"/>
  <c r="V72" i="5"/>
  <c r="O72" i="5"/>
  <c r="N72" i="5"/>
  <c r="M72" i="5"/>
  <c r="S72" i="5" s="1"/>
  <c r="L72" i="5"/>
  <c r="K72" i="5"/>
  <c r="J72" i="5"/>
  <c r="I72" i="5"/>
  <c r="H72" i="5"/>
  <c r="G72" i="5"/>
  <c r="F72" i="5"/>
  <c r="C72" i="5"/>
  <c r="B72" i="5"/>
  <c r="W71" i="5"/>
  <c r="V71" i="5"/>
  <c r="R71" i="5"/>
  <c r="O71" i="5"/>
  <c r="N71" i="5"/>
  <c r="M71" i="5"/>
  <c r="S71" i="5" s="1"/>
  <c r="L71" i="5"/>
  <c r="K71" i="5"/>
  <c r="J71" i="5"/>
  <c r="I71" i="5"/>
  <c r="H71" i="5"/>
  <c r="P71" i="5" s="1"/>
  <c r="G71" i="5"/>
  <c r="F71" i="5"/>
  <c r="C71" i="5"/>
  <c r="B71" i="5"/>
  <c r="E71" i="5" s="1"/>
  <c r="W70" i="5"/>
  <c r="V70" i="5"/>
  <c r="O70" i="5"/>
  <c r="N70" i="5"/>
  <c r="M70" i="5"/>
  <c r="S70" i="5" s="1"/>
  <c r="L70" i="5"/>
  <c r="R70" i="5" s="1"/>
  <c r="K70" i="5"/>
  <c r="J70" i="5"/>
  <c r="I70" i="5"/>
  <c r="H70" i="5"/>
  <c r="G70" i="5"/>
  <c r="F70" i="5"/>
  <c r="C70" i="5"/>
  <c r="B70" i="5"/>
  <c r="E70" i="5" s="1"/>
  <c r="U69" i="5"/>
  <c r="T69" i="5"/>
  <c r="S69" i="5"/>
  <c r="R69" i="5"/>
  <c r="Q69" i="5"/>
  <c r="P69" i="5"/>
  <c r="E69" i="5"/>
  <c r="W67" i="5"/>
  <c r="V67" i="5"/>
  <c r="S67" i="5"/>
  <c r="O67" i="5"/>
  <c r="N67" i="5"/>
  <c r="M67" i="5"/>
  <c r="L67" i="5"/>
  <c r="K67" i="5"/>
  <c r="J67" i="5"/>
  <c r="I67" i="5"/>
  <c r="H67" i="5"/>
  <c r="G67" i="5"/>
  <c r="F67" i="5"/>
  <c r="C67" i="5"/>
  <c r="B67" i="5"/>
  <c r="W66" i="5"/>
  <c r="V66" i="5"/>
  <c r="S66" i="5"/>
  <c r="R66" i="5"/>
  <c r="O66" i="5"/>
  <c r="N66" i="5"/>
  <c r="M66" i="5"/>
  <c r="L66" i="5"/>
  <c r="K66" i="5"/>
  <c r="J66" i="5"/>
  <c r="I66" i="5"/>
  <c r="Q66" i="5" s="1"/>
  <c r="H66" i="5"/>
  <c r="G66" i="5"/>
  <c r="F66" i="5"/>
  <c r="C66" i="5"/>
  <c r="B66" i="5"/>
  <c r="S65" i="5"/>
  <c r="R65" i="5"/>
  <c r="Q65" i="5"/>
  <c r="P65" i="5"/>
  <c r="E65" i="5"/>
  <c r="U64" i="5"/>
  <c r="T64" i="5"/>
  <c r="S64" i="5"/>
  <c r="R64" i="5"/>
  <c r="Q64" i="5"/>
  <c r="P64" i="5"/>
  <c r="E64" i="5"/>
  <c r="S63" i="5"/>
  <c r="R63" i="5"/>
  <c r="Q63" i="5"/>
  <c r="P63" i="5"/>
  <c r="E63" i="5"/>
  <c r="T63" i="5" s="1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S59" i="5"/>
  <c r="O59" i="5"/>
  <c r="N59" i="5"/>
  <c r="M59" i="5"/>
  <c r="L59" i="5"/>
  <c r="R59" i="5" s="1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U58" i="5" s="1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T55" i="5" s="1"/>
  <c r="W53" i="5"/>
  <c r="V53" i="5"/>
  <c r="O53" i="5"/>
  <c r="N53" i="5"/>
  <c r="M53" i="5"/>
  <c r="S53" i="5" s="1"/>
  <c r="L53" i="5"/>
  <c r="R53" i="5" s="1"/>
  <c r="K53" i="5"/>
  <c r="J53" i="5"/>
  <c r="I53" i="5"/>
  <c r="H53" i="5"/>
  <c r="P53" i="5" s="1"/>
  <c r="G53" i="5"/>
  <c r="F53" i="5"/>
  <c r="C53" i="5"/>
  <c r="B53" i="5"/>
  <c r="S52" i="5"/>
  <c r="R52" i="5"/>
  <c r="Q52" i="5"/>
  <c r="P52" i="5"/>
  <c r="E52" i="5"/>
  <c r="T52" i="5" s="1"/>
  <c r="S51" i="5"/>
  <c r="R51" i="5"/>
  <c r="Q51" i="5"/>
  <c r="P51" i="5"/>
  <c r="E51" i="5"/>
  <c r="T51" i="5" s="1"/>
  <c r="S50" i="5"/>
  <c r="R50" i="5"/>
  <c r="Q50" i="5"/>
  <c r="P50" i="5"/>
  <c r="E50" i="5"/>
  <c r="T50" i="5" s="1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U45" i="5" s="1"/>
  <c r="U44" i="5"/>
  <c r="S44" i="5"/>
  <c r="R44" i="5"/>
  <c r="Q44" i="5"/>
  <c r="P44" i="5"/>
  <c r="E44" i="5"/>
  <c r="T44" i="5" s="1"/>
  <c r="T43" i="5"/>
  <c r="S43" i="5"/>
  <c r="R43" i="5"/>
  <c r="Q43" i="5"/>
  <c r="P43" i="5"/>
  <c r="E43" i="5"/>
  <c r="U43" i="5" s="1"/>
  <c r="S42" i="5"/>
  <c r="R42" i="5"/>
  <c r="Q42" i="5"/>
  <c r="P42" i="5"/>
  <c r="E42" i="5"/>
  <c r="T42" i="5" s="1"/>
  <c r="W40" i="5"/>
  <c r="V40" i="5"/>
  <c r="O40" i="5"/>
  <c r="N40" i="5"/>
  <c r="M40" i="5"/>
  <c r="S40" i="5" s="1"/>
  <c r="L40" i="5"/>
  <c r="R40" i="5" s="1"/>
  <c r="K40" i="5"/>
  <c r="J40" i="5"/>
  <c r="I40" i="5"/>
  <c r="H40" i="5"/>
  <c r="G40" i="5"/>
  <c r="F40" i="5"/>
  <c r="C40" i="5"/>
  <c r="B40" i="5"/>
  <c r="U39" i="5"/>
  <c r="S39" i="5"/>
  <c r="R39" i="5"/>
  <c r="Q39" i="5"/>
  <c r="P39" i="5"/>
  <c r="E39" i="5"/>
  <c r="T39" i="5" s="1"/>
  <c r="U38" i="5"/>
  <c r="T38" i="5"/>
  <c r="S38" i="5"/>
  <c r="R38" i="5"/>
  <c r="Q38" i="5"/>
  <c r="P38" i="5"/>
  <c r="E38" i="5"/>
  <c r="S37" i="5"/>
  <c r="R37" i="5"/>
  <c r="Q37" i="5"/>
  <c r="P37" i="5"/>
  <c r="E37" i="5"/>
  <c r="T37" i="5" s="1"/>
  <c r="S36" i="5"/>
  <c r="R36" i="5"/>
  <c r="Q36" i="5"/>
  <c r="P36" i="5"/>
  <c r="E36" i="5"/>
  <c r="U36" i="5" s="1"/>
  <c r="U35" i="5"/>
  <c r="S35" i="5"/>
  <c r="R35" i="5"/>
  <c r="Q35" i="5"/>
  <c r="P35" i="5"/>
  <c r="E35" i="5"/>
  <c r="W33" i="5"/>
  <c r="V33" i="5"/>
  <c r="O33" i="5"/>
  <c r="N33" i="5"/>
  <c r="M33" i="5"/>
  <c r="S33" i="5" s="1"/>
  <c r="L33" i="5"/>
  <c r="K33" i="5"/>
  <c r="J33" i="5"/>
  <c r="I33" i="5"/>
  <c r="Q33" i="5" s="1"/>
  <c r="H33" i="5"/>
  <c r="G33" i="5"/>
  <c r="F33" i="5"/>
  <c r="C33" i="5"/>
  <c r="E33" i="5" s="1"/>
  <c r="B33" i="5"/>
  <c r="S32" i="5"/>
  <c r="R32" i="5"/>
  <c r="Q32" i="5"/>
  <c r="P32" i="5"/>
  <c r="E32" i="5"/>
  <c r="W30" i="5"/>
  <c r="V30" i="5"/>
  <c r="O30" i="5"/>
  <c r="N30" i="5"/>
  <c r="M30" i="5"/>
  <c r="S30" i="5" s="1"/>
  <c r="L30" i="5"/>
  <c r="K30" i="5"/>
  <c r="J30" i="5"/>
  <c r="I30" i="5"/>
  <c r="H30" i="5"/>
  <c r="G30" i="5"/>
  <c r="F30" i="5"/>
  <c r="C30" i="5"/>
  <c r="B30" i="5"/>
  <c r="E30" i="5" s="1"/>
  <c r="S29" i="5"/>
  <c r="R29" i="5"/>
  <c r="Q29" i="5"/>
  <c r="U29" i="5" s="1"/>
  <c r="P29" i="5"/>
  <c r="E29" i="5"/>
  <c r="T28" i="5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U26" i="5" s="1"/>
  <c r="W24" i="5"/>
  <c r="V24" i="5"/>
  <c r="R24" i="5"/>
  <c r="O24" i="5"/>
  <c r="N24" i="5"/>
  <c r="M24" i="5"/>
  <c r="S24" i="5" s="1"/>
  <c r="L24" i="5"/>
  <c r="K24" i="5"/>
  <c r="J24" i="5"/>
  <c r="I24" i="5"/>
  <c r="H24" i="5"/>
  <c r="G24" i="5"/>
  <c r="F24" i="5"/>
  <c r="E24" i="5"/>
  <c r="C24" i="5"/>
  <c r="B24" i="5"/>
  <c r="U23" i="5"/>
  <c r="T23" i="5"/>
  <c r="S23" i="5"/>
  <c r="R23" i="5"/>
  <c r="Q23" i="5"/>
  <c r="P23" i="5"/>
  <c r="E23" i="5"/>
  <c r="S22" i="5"/>
  <c r="R22" i="5"/>
  <c r="Q22" i="5"/>
  <c r="P22" i="5"/>
  <c r="E22" i="5"/>
  <c r="T22" i="5" s="1"/>
  <c r="S21" i="5"/>
  <c r="R21" i="5"/>
  <c r="Q21" i="5"/>
  <c r="P21" i="5"/>
  <c r="E21" i="5"/>
  <c r="U21" i="5" s="1"/>
  <c r="U20" i="5"/>
  <c r="S20" i="5"/>
  <c r="R20" i="5"/>
  <c r="Q20" i="5"/>
  <c r="P20" i="5"/>
  <c r="E20" i="5"/>
  <c r="T20" i="5" s="1"/>
  <c r="T19" i="5"/>
  <c r="S19" i="5"/>
  <c r="R19" i="5"/>
  <c r="Q19" i="5"/>
  <c r="P19" i="5"/>
  <c r="E19" i="5"/>
  <c r="U19" i="5" s="1"/>
  <c r="S18" i="5"/>
  <c r="R18" i="5"/>
  <c r="Q18" i="5"/>
  <c r="P18" i="5"/>
  <c r="E18" i="5"/>
  <c r="T18" i="5" s="1"/>
  <c r="S17" i="5"/>
  <c r="R17" i="5"/>
  <c r="Q17" i="5"/>
  <c r="P17" i="5"/>
  <c r="E17" i="5"/>
  <c r="U17" i="5" s="1"/>
  <c r="W15" i="5"/>
  <c r="V15" i="5"/>
  <c r="O15" i="5"/>
  <c r="N15" i="5"/>
  <c r="R15" i="5" s="1"/>
  <c r="M15" i="5"/>
  <c r="S15" i="5" s="1"/>
  <c r="L15" i="5"/>
  <c r="K15" i="5"/>
  <c r="J15" i="5"/>
  <c r="I15" i="5"/>
  <c r="Q15" i="5" s="1"/>
  <c r="H15" i="5"/>
  <c r="P15" i="5" s="1"/>
  <c r="G15" i="5"/>
  <c r="F15" i="5"/>
  <c r="E15" i="5"/>
  <c r="C15" i="5"/>
  <c r="B15" i="5"/>
  <c r="T14" i="5"/>
  <c r="S14" i="5"/>
  <c r="R14" i="5"/>
  <c r="Q14" i="5"/>
  <c r="P14" i="5"/>
  <c r="E14" i="5"/>
  <c r="U14" i="5" s="1"/>
  <c r="S13" i="5"/>
  <c r="R13" i="5"/>
  <c r="Q13" i="5"/>
  <c r="P13" i="5"/>
  <c r="E13" i="5"/>
  <c r="T13" i="5" s="1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S10" i="5"/>
  <c r="R10" i="5"/>
  <c r="Q10" i="5"/>
  <c r="U10" i="5" s="1"/>
  <c r="P10" i="5"/>
  <c r="T10" i="5" s="1"/>
  <c r="E10" i="5"/>
  <c r="S9" i="5"/>
  <c r="R9" i="5"/>
  <c r="Q9" i="5"/>
  <c r="P9" i="5"/>
  <c r="E9" i="5"/>
  <c r="U9" i="5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U91" i="4"/>
  <c r="S91" i="4"/>
  <c r="R91" i="4"/>
  <c r="Q91" i="4"/>
  <c r="P91" i="4"/>
  <c r="E91" i="4"/>
  <c r="T91" i="4" s="1"/>
  <c r="S90" i="4"/>
  <c r="R90" i="4"/>
  <c r="Q90" i="4"/>
  <c r="P90" i="4"/>
  <c r="E90" i="4"/>
  <c r="T90" i="4" s="1"/>
  <c r="S89" i="4"/>
  <c r="R89" i="4"/>
  <c r="Q89" i="4"/>
  <c r="P89" i="4"/>
  <c r="E89" i="4"/>
  <c r="U89" i="4" s="1"/>
  <c r="S88" i="4"/>
  <c r="R88" i="4"/>
  <c r="Q88" i="4"/>
  <c r="P88" i="4"/>
  <c r="E88" i="4"/>
  <c r="T87" i="4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S72" i="4" s="1"/>
  <c r="L72" i="4"/>
  <c r="K72" i="4"/>
  <c r="J72" i="4"/>
  <c r="I72" i="4"/>
  <c r="H72" i="4"/>
  <c r="G72" i="4"/>
  <c r="F72" i="4"/>
  <c r="C72" i="4"/>
  <c r="B72" i="4"/>
  <c r="W71" i="4"/>
  <c r="V71" i="4"/>
  <c r="O71" i="4"/>
  <c r="N71" i="4"/>
  <c r="M71" i="4"/>
  <c r="S71" i="4" s="1"/>
  <c r="L71" i="4"/>
  <c r="K71" i="4"/>
  <c r="J71" i="4"/>
  <c r="I71" i="4"/>
  <c r="H71" i="4"/>
  <c r="G71" i="4"/>
  <c r="F71" i="4"/>
  <c r="C71" i="4"/>
  <c r="E71" i="4" s="1"/>
  <c r="B71" i="4"/>
  <c r="W70" i="4"/>
  <c r="V70" i="4"/>
  <c r="O70" i="4"/>
  <c r="N70" i="4"/>
  <c r="M70" i="4"/>
  <c r="S70" i="4" s="1"/>
  <c r="L70" i="4"/>
  <c r="R70" i="4" s="1"/>
  <c r="K70" i="4"/>
  <c r="J70" i="4"/>
  <c r="I70" i="4"/>
  <c r="Q70" i="4" s="1"/>
  <c r="H70" i="4"/>
  <c r="G70" i="4"/>
  <c r="F70" i="4"/>
  <c r="C70" i="4"/>
  <c r="B70" i="4"/>
  <c r="S69" i="4"/>
  <c r="R69" i="4"/>
  <c r="Q69" i="4"/>
  <c r="P69" i="4"/>
  <c r="E69" i="4"/>
  <c r="W67" i="4"/>
  <c r="V67" i="4"/>
  <c r="O67" i="4"/>
  <c r="N67" i="4"/>
  <c r="M67" i="4"/>
  <c r="S67" i="4" s="1"/>
  <c r="L67" i="4"/>
  <c r="K67" i="4"/>
  <c r="J67" i="4"/>
  <c r="I67" i="4"/>
  <c r="H67" i="4"/>
  <c r="G67" i="4"/>
  <c r="F67" i="4"/>
  <c r="C67" i="4"/>
  <c r="B67" i="4"/>
  <c r="W66" i="4"/>
  <c r="V66" i="4"/>
  <c r="O66" i="4"/>
  <c r="N66" i="4"/>
  <c r="M66" i="4"/>
  <c r="S66" i="4" s="1"/>
  <c r="L66" i="4"/>
  <c r="R66" i="4" s="1"/>
  <c r="K66" i="4"/>
  <c r="J66" i="4"/>
  <c r="I66" i="4"/>
  <c r="H66" i="4"/>
  <c r="G66" i="4"/>
  <c r="F66" i="4"/>
  <c r="C66" i="4"/>
  <c r="B66" i="4"/>
  <c r="E66" i="4" s="1"/>
  <c r="U65" i="4"/>
  <c r="S65" i="4"/>
  <c r="R65" i="4"/>
  <c r="Q65" i="4"/>
  <c r="P65" i="4"/>
  <c r="E65" i="4"/>
  <c r="T65" i="4" s="1"/>
  <c r="S64" i="4"/>
  <c r="R64" i="4"/>
  <c r="Q64" i="4"/>
  <c r="P64" i="4"/>
  <c r="E64" i="4"/>
  <c r="T64" i="4" s="1"/>
  <c r="S63" i="4"/>
  <c r="R63" i="4"/>
  <c r="Q63" i="4"/>
  <c r="P63" i="4"/>
  <c r="E63" i="4"/>
  <c r="U63" i="4" s="1"/>
  <c r="S62" i="4"/>
  <c r="R62" i="4"/>
  <c r="Q62" i="4"/>
  <c r="P62" i="4"/>
  <c r="E62" i="4"/>
  <c r="T62" i="4" s="1"/>
  <c r="S61" i="4"/>
  <c r="R61" i="4"/>
  <c r="Q61" i="4"/>
  <c r="P61" i="4"/>
  <c r="E61" i="4"/>
  <c r="T61" i="4" s="1"/>
  <c r="V59" i="4"/>
  <c r="O59" i="4"/>
  <c r="N59" i="4"/>
  <c r="M59" i="4"/>
  <c r="S59" i="4" s="1"/>
  <c r="L59" i="4"/>
  <c r="R59" i="4" s="1"/>
  <c r="K59" i="4"/>
  <c r="J59" i="4"/>
  <c r="I59" i="4"/>
  <c r="H59" i="4"/>
  <c r="G59" i="4"/>
  <c r="F59" i="4"/>
  <c r="C59" i="4"/>
  <c r="B59" i="4"/>
  <c r="E59" i="4" s="1"/>
  <c r="S58" i="4"/>
  <c r="R58" i="4"/>
  <c r="Q58" i="4"/>
  <c r="P58" i="4"/>
  <c r="E58" i="4"/>
  <c r="T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U55" i="4" s="1"/>
  <c r="W53" i="4"/>
  <c r="V53" i="4"/>
  <c r="O53" i="4"/>
  <c r="N53" i="4"/>
  <c r="M53" i="4"/>
  <c r="S53" i="4" s="1"/>
  <c r="L53" i="4"/>
  <c r="K53" i="4"/>
  <c r="J53" i="4"/>
  <c r="I53" i="4"/>
  <c r="H53" i="4"/>
  <c r="G53" i="4"/>
  <c r="F53" i="4"/>
  <c r="C53" i="4"/>
  <c r="B53" i="4"/>
  <c r="E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S47" i="4"/>
  <c r="R47" i="4"/>
  <c r="Q47" i="4"/>
  <c r="P47" i="4"/>
  <c r="E47" i="4"/>
  <c r="T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U44" i="4"/>
  <c r="T44" i="4"/>
  <c r="S44" i="4"/>
  <c r="R44" i="4"/>
  <c r="Q44" i="4"/>
  <c r="P44" i="4"/>
  <c r="E44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R40" i="4"/>
  <c r="O40" i="4"/>
  <c r="N40" i="4"/>
  <c r="M40" i="4"/>
  <c r="S40" i="4" s="1"/>
  <c r="L40" i="4"/>
  <c r="K40" i="4"/>
  <c r="J40" i="4"/>
  <c r="I40" i="4"/>
  <c r="H40" i="4"/>
  <c r="P40" i="4" s="1"/>
  <c r="G40" i="4"/>
  <c r="F40" i="4"/>
  <c r="C40" i="4"/>
  <c r="B40" i="4"/>
  <c r="E40" i="4" s="1"/>
  <c r="U39" i="4"/>
  <c r="T39" i="4"/>
  <c r="S39" i="4"/>
  <c r="R39" i="4"/>
  <c r="Q39" i="4"/>
  <c r="P39" i="4"/>
  <c r="E39" i="4"/>
  <c r="S38" i="4"/>
  <c r="R38" i="4"/>
  <c r="Q38" i="4"/>
  <c r="P38" i="4"/>
  <c r="E38" i="4"/>
  <c r="T38" i="4" s="1"/>
  <c r="S37" i="4"/>
  <c r="R37" i="4"/>
  <c r="Q37" i="4"/>
  <c r="P37" i="4"/>
  <c r="E37" i="4"/>
  <c r="U37" i="4" s="1"/>
  <c r="U36" i="4"/>
  <c r="S36" i="4"/>
  <c r="R36" i="4"/>
  <c r="Q36" i="4"/>
  <c r="P36" i="4"/>
  <c r="E36" i="4"/>
  <c r="T36" i="4" s="1"/>
  <c r="U35" i="4"/>
  <c r="T35" i="4"/>
  <c r="S35" i="4"/>
  <c r="R35" i="4"/>
  <c r="Q35" i="4"/>
  <c r="P35" i="4"/>
  <c r="E35" i="4"/>
  <c r="W33" i="4"/>
  <c r="V33" i="4"/>
  <c r="S33" i="4"/>
  <c r="O33" i="4"/>
  <c r="N33" i="4"/>
  <c r="M33" i="4"/>
  <c r="L33" i="4"/>
  <c r="K33" i="4"/>
  <c r="J33" i="4"/>
  <c r="I33" i="4"/>
  <c r="Q33" i="4" s="1"/>
  <c r="H33" i="4"/>
  <c r="G33" i="4"/>
  <c r="F33" i="4"/>
  <c r="C33" i="4"/>
  <c r="B33" i="4"/>
  <c r="S32" i="4"/>
  <c r="R32" i="4"/>
  <c r="Q32" i="4"/>
  <c r="P32" i="4"/>
  <c r="E32" i="4"/>
  <c r="W30" i="4"/>
  <c r="V30" i="4"/>
  <c r="O30" i="4"/>
  <c r="N30" i="4"/>
  <c r="M30" i="4"/>
  <c r="S30" i="4" s="1"/>
  <c r="L30" i="4"/>
  <c r="K30" i="4"/>
  <c r="J30" i="4"/>
  <c r="I30" i="4"/>
  <c r="Q30" i="4" s="1"/>
  <c r="H30" i="4"/>
  <c r="G30" i="4"/>
  <c r="F30" i="4"/>
  <c r="C30" i="4"/>
  <c r="B30" i="4"/>
  <c r="E30" i="4" s="1"/>
  <c r="S29" i="4"/>
  <c r="R29" i="4"/>
  <c r="Q29" i="4"/>
  <c r="U29" i="4" s="1"/>
  <c r="P29" i="4"/>
  <c r="E29" i="4"/>
  <c r="S28" i="4"/>
  <c r="R28" i="4"/>
  <c r="Q28" i="4"/>
  <c r="P28" i="4"/>
  <c r="E28" i="4"/>
  <c r="T28" i="4" s="1"/>
  <c r="S27" i="4"/>
  <c r="R27" i="4"/>
  <c r="Q27" i="4"/>
  <c r="P27" i="4"/>
  <c r="E27" i="4"/>
  <c r="U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S24" i="4" s="1"/>
  <c r="L24" i="4"/>
  <c r="R24" i="4" s="1"/>
  <c r="K24" i="4"/>
  <c r="J24" i="4"/>
  <c r="I24" i="4"/>
  <c r="H24" i="4"/>
  <c r="P24" i="4" s="1"/>
  <c r="G24" i="4"/>
  <c r="F24" i="4"/>
  <c r="C24" i="4"/>
  <c r="E24" i="4" s="1"/>
  <c r="B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S21" i="4"/>
  <c r="R21" i="4"/>
  <c r="Q21" i="4"/>
  <c r="P21" i="4"/>
  <c r="E21" i="4"/>
  <c r="T21" i="4" s="1"/>
  <c r="S20" i="4"/>
  <c r="R20" i="4"/>
  <c r="Q20" i="4"/>
  <c r="P20" i="4"/>
  <c r="E20" i="4"/>
  <c r="S19" i="4"/>
  <c r="R19" i="4"/>
  <c r="Q19" i="4"/>
  <c r="P19" i="4"/>
  <c r="E19" i="4"/>
  <c r="T19" i="4" s="1"/>
  <c r="S18" i="4"/>
  <c r="R18" i="4"/>
  <c r="Q18" i="4"/>
  <c r="P18" i="4"/>
  <c r="E18" i="4"/>
  <c r="U18" i="4" s="1"/>
  <c r="S17" i="4"/>
  <c r="R17" i="4"/>
  <c r="Q17" i="4"/>
  <c r="P17" i="4"/>
  <c r="E17" i="4"/>
  <c r="W15" i="4"/>
  <c r="V15" i="4"/>
  <c r="O15" i="4"/>
  <c r="N15" i="4"/>
  <c r="M15" i="4"/>
  <c r="S15" i="4" s="1"/>
  <c r="L15" i="4"/>
  <c r="R15" i="4" s="1"/>
  <c r="K15" i="4"/>
  <c r="J15" i="4"/>
  <c r="I15" i="4"/>
  <c r="H15" i="4"/>
  <c r="G15" i="4"/>
  <c r="F15" i="4"/>
  <c r="C15" i="4"/>
  <c r="B15" i="4"/>
  <c r="S14" i="4"/>
  <c r="R14" i="4"/>
  <c r="Q14" i="4"/>
  <c r="P14" i="4"/>
  <c r="E14" i="4"/>
  <c r="T14" i="4" s="1"/>
  <c r="S13" i="4"/>
  <c r="R13" i="4"/>
  <c r="Q13" i="4"/>
  <c r="P13" i="4"/>
  <c r="E13" i="4"/>
  <c r="U13" i="4" s="1"/>
  <c r="S12" i="4"/>
  <c r="R12" i="4"/>
  <c r="Q12" i="4"/>
  <c r="P12" i="4"/>
  <c r="E12" i="4"/>
  <c r="T11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U92" i="3"/>
  <c r="S92" i="3"/>
  <c r="R92" i="3"/>
  <c r="Q92" i="3"/>
  <c r="P92" i="3"/>
  <c r="E92" i="3"/>
  <c r="T92" i="3" s="1"/>
  <c r="S91" i="3"/>
  <c r="R91" i="3"/>
  <c r="Q91" i="3"/>
  <c r="P91" i="3"/>
  <c r="E91" i="3"/>
  <c r="T91" i="3" s="1"/>
  <c r="S90" i="3"/>
  <c r="R90" i="3"/>
  <c r="Q90" i="3"/>
  <c r="P90" i="3"/>
  <c r="E90" i="3"/>
  <c r="U90" i="3" s="1"/>
  <c r="U89" i="3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S87" i="3"/>
  <c r="R87" i="3"/>
  <c r="Q87" i="3"/>
  <c r="P87" i="3"/>
  <c r="E87" i="3"/>
  <c r="T87" i="3" s="1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Q72" i="3" s="1"/>
  <c r="H72" i="3"/>
  <c r="G72" i="3"/>
  <c r="F72" i="3"/>
  <c r="C72" i="3"/>
  <c r="B72" i="3"/>
  <c r="W71" i="3"/>
  <c r="V71" i="3"/>
  <c r="O71" i="3"/>
  <c r="N71" i="3"/>
  <c r="M71" i="3"/>
  <c r="S71" i="3" s="1"/>
  <c r="L71" i="3"/>
  <c r="R71" i="3" s="1"/>
  <c r="K71" i="3"/>
  <c r="J71" i="3"/>
  <c r="I71" i="3"/>
  <c r="H71" i="3"/>
  <c r="P71" i="3" s="1"/>
  <c r="G71" i="3"/>
  <c r="F71" i="3"/>
  <c r="C71" i="3"/>
  <c r="E71" i="3" s="1"/>
  <c r="B71" i="3"/>
  <c r="W70" i="3"/>
  <c r="V70" i="3"/>
  <c r="O70" i="3"/>
  <c r="N70" i="3"/>
  <c r="M70" i="3"/>
  <c r="L70" i="3"/>
  <c r="K70" i="3"/>
  <c r="J70" i="3"/>
  <c r="I70" i="3"/>
  <c r="H70" i="3"/>
  <c r="G70" i="3"/>
  <c r="F70" i="3"/>
  <c r="C70" i="3"/>
  <c r="B70" i="3"/>
  <c r="S69" i="3"/>
  <c r="R69" i="3"/>
  <c r="Q69" i="3"/>
  <c r="P69" i="3"/>
  <c r="E69" i="3"/>
  <c r="W67" i="3"/>
  <c r="V67" i="3"/>
  <c r="O67" i="3"/>
  <c r="N67" i="3"/>
  <c r="M67" i="3"/>
  <c r="L67" i="3"/>
  <c r="K67" i="3"/>
  <c r="J67" i="3"/>
  <c r="I67" i="3"/>
  <c r="H67" i="3"/>
  <c r="P67" i="3" s="1"/>
  <c r="G67" i="3"/>
  <c r="F67" i="3"/>
  <c r="C67" i="3"/>
  <c r="B67" i="3"/>
  <c r="W66" i="3"/>
  <c r="V66" i="3"/>
  <c r="O66" i="3"/>
  <c r="N66" i="3"/>
  <c r="M66" i="3"/>
  <c r="S66" i="3" s="1"/>
  <c r="L66" i="3"/>
  <c r="R66" i="3" s="1"/>
  <c r="K66" i="3"/>
  <c r="J66" i="3"/>
  <c r="I66" i="3"/>
  <c r="H66" i="3"/>
  <c r="G66" i="3"/>
  <c r="F66" i="3"/>
  <c r="C66" i="3"/>
  <c r="B66" i="3"/>
  <c r="S65" i="3"/>
  <c r="R65" i="3"/>
  <c r="Q65" i="3"/>
  <c r="P65" i="3"/>
  <c r="E65" i="3"/>
  <c r="T65" i="3" s="1"/>
  <c r="S64" i="3"/>
  <c r="R64" i="3"/>
  <c r="Q64" i="3"/>
  <c r="P64" i="3"/>
  <c r="E64" i="3"/>
  <c r="U64" i="3" s="1"/>
  <c r="S63" i="3"/>
  <c r="R63" i="3"/>
  <c r="Q63" i="3"/>
  <c r="P63" i="3"/>
  <c r="E63" i="3"/>
  <c r="U62" i="3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O59" i="3"/>
  <c r="N59" i="3"/>
  <c r="M59" i="3"/>
  <c r="S59" i="3" s="1"/>
  <c r="L59" i="3"/>
  <c r="R59" i="3" s="1"/>
  <c r="K59" i="3"/>
  <c r="J59" i="3"/>
  <c r="I59" i="3"/>
  <c r="H59" i="3"/>
  <c r="G59" i="3"/>
  <c r="F59" i="3"/>
  <c r="E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W53" i="3"/>
  <c r="V53" i="3"/>
  <c r="O53" i="3"/>
  <c r="N53" i="3"/>
  <c r="M53" i="3"/>
  <c r="S53" i="3" s="1"/>
  <c r="L53" i="3"/>
  <c r="R53" i="3" s="1"/>
  <c r="K53" i="3"/>
  <c r="J53" i="3"/>
  <c r="I53" i="3"/>
  <c r="H53" i="3"/>
  <c r="G53" i="3"/>
  <c r="F53" i="3"/>
  <c r="C53" i="3"/>
  <c r="B53" i="3"/>
  <c r="S52" i="3"/>
  <c r="R52" i="3"/>
  <c r="Q52" i="3"/>
  <c r="P52" i="3"/>
  <c r="E52" i="3"/>
  <c r="T52" i="3" s="1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T49" i="3" s="1"/>
  <c r="S48" i="3"/>
  <c r="R48" i="3"/>
  <c r="Q48" i="3"/>
  <c r="P48" i="3"/>
  <c r="E48" i="3"/>
  <c r="T48" i="3" s="1"/>
  <c r="S47" i="3"/>
  <c r="R47" i="3"/>
  <c r="Q47" i="3"/>
  <c r="P47" i="3"/>
  <c r="E47" i="3"/>
  <c r="U47" i="3" s="1"/>
  <c r="S46" i="3"/>
  <c r="R46" i="3"/>
  <c r="Q46" i="3"/>
  <c r="P46" i="3"/>
  <c r="E46" i="3"/>
  <c r="T45" i="3"/>
  <c r="S45" i="3"/>
  <c r="R45" i="3"/>
  <c r="Q45" i="3"/>
  <c r="P45" i="3"/>
  <c r="E45" i="3"/>
  <c r="U45" i="3" s="1"/>
  <c r="S44" i="3"/>
  <c r="R44" i="3"/>
  <c r="Q44" i="3"/>
  <c r="P44" i="3"/>
  <c r="E44" i="3"/>
  <c r="S43" i="3"/>
  <c r="R43" i="3"/>
  <c r="Q43" i="3"/>
  <c r="P43" i="3"/>
  <c r="E43" i="3"/>
  <c r="U43" i="3" s="1"/>
  <c r="U42" i="3"/>
  <c r="S42" i="3"/>
  <c r="R42" i="3"/>
  <c r="Q42" i="3"/>
  <c r="P42" i="3"/>
  <c r="E42" i="3"/>
  <c r="T42" i="3" s="1"/>
  <c r="W40" i="3"/>
  <c r="V40" i="3"/>
  <c r="O40" i="3"/>
  <c r="N40" i="3"/>
  <c r="M40" i="3"/>
  <c r="S40" i="3" s="1"/>
  <c r="L40" i="3"/>
  <c r="R40" i="3" s="1"/>
  <c r="K40" i="3"/>
  <c r="J40" i="3"/>
  <c r="I40" i="3"/>
  <c r="H40" i="3"/>
  <c r="G40" i="3"/>
  <c r="F40" i="3"/>
  <c r="C40" i="3"/>
  <c r="E40" i="3" s="1"/>
  <c r="B40" i="3"/>
  <c r="S39" i="3"/>
  <c r="R39" i="3"/>
  <c r="Q39" i="3"/>
  <c r="P39" i="3"/>
  <c r="E39" i="3"/>
  <c r="T39" i="3" s="1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R33" i="3" s="1"/>
  <c r="K33" i="3"/>
  <c r="J33" i="3"/>
  <c r="I33" i="3"/>
  <c r="H33" i="3"/>
  <c r="G33" i="3"/>
  <c r="F33" i="3"/>
  <c r="C33" i="3"/>
  <c r="B33" i="3"/>
  <c r="E33" i="3" s="1"/>
  <c r="S32" i="3"/>
  <c r="R32" i="3"/>
  <c r="Q32" i="3"/>
  <c r="U32" i="3" s="1"/>
  <c r="P32" i="3"/>
  <c r="E32" i="3"/>
  <c r="W30" i="3"/>
  <c r="V30" i="3"/>
  <c r="O30" i="3"/>
  <c r="N30" i="3"/>
  <c r="M30" i="3"/>
  <c r="L30" i="3"/>
  <c r="R30" i="3" s="1"/>
  <c r="K30" i="3"/>
  <c r="J30" i="3"/>
  <c r="I30" i="3"/>
  <c r="H30" i="3"/>
  <c r="P30" i="3" s="1"/>
  <c r="G30" i="3"/>
  <c r="F30" i="3"/>
  <c r="C30" i="3"/>
  <c r="E30" i="3" s="1"/>
  <c r="B30" i="3"/>
  <c r="S29" i="3"/>
  <c r="R29" i="3"/>
  <c r="Q29" i="3"/>
  <c r="P29" i="3"/>
  <c r="E29" i="3"/>
  <c r="T29" i="3" s="1"/>
  <c r="S28" i="3"/>
  <c r="R28" i="3"/>
  <c r="Q28" i="3"/>
  <c r="P28" i="3"/>
  <c r="E28" i="3"/>
  <c r="U28" i="3" s="1"/>
  <c r="S27" i="3"/>
  <c r="R27" i="3"/>
  <c r="Q27" i="3"/>
  <c r="P27" i="3"/>
  <c r="E27" i="3"/>
  <c r="T27" i="3" s="1"/>
  <c r="S26" i="3"/>
  <c r="R26" i="3"/>
  <c r="Q26" i="3"/>
  <c r="P26" i="3"/>
  <c r="E26" i="3"/>
  <c r="W24" i="3"/>
  <c r="V24" i="3"/>
  <c r="O24" i="3"/>
  <c r="N24" i="3"/>
  <c r="M24" i="3"/>
  <c r="S24" i="3" s="1"/>
  <c r="L24" i="3"/>
  <c r="R24" i="3" s="1"/>
  <c r="K24" i="3"/>
  <c r="J24" i="3"/>
  <c r="I24" i="3"/>
  <c r="H24" i="3"/>
  <c r="G24" i="3"/>
  <c r="F24" i="3"/>
  <c r="C24" i="3"/>
  <c r="B24" i="3"/>
  <c r="S23" i="3"/>
  <c r="R23" i="3"/>
  <c r="Q23" i="3"/>
  <c r="P23" i="3"/>
  <c r="E23" i="3"/>
  <c r="U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U21" i="3" s="1"/>
  <c r="S20" i="3"/>
  <c r="R20" i="3"/>
  <c r="Q20" i="3"/>
  <c r="P20" i="3"/>
  <c r="E20" i="3"/>
  <c r="T20" i="3" s="1"/>
  <c r="S19" i="3"/>
  <c r="R19" i="3"/>
  <c r="Q19" i="3"/>
  <c r="P19" i="3"/>
  <c r="E19" i="3"/>
  <c r="S18" i="3"/>
  <c r="R18" i="3"/>
  <c r="Q18" i="3"/>
  <c r="P18" i="3"/>
  <c r="E18" i="3"/>
  <c r="T18" i="3" s="1"/>
  <c r="S17" i="3"/>
  <c r="R17" i="3"/>
  <c r="Q17" i="3"/>
  <c r="P17" i="3"/>
  <c r="E17" i="3"/>
  <c r="W15" i="3"/>
  <c r="V15" i="3"/>
  <c r="O15" i="3"/>
  <c r="N15" i="3"/>
  <c r="M15" i="3"/>
  <c r="S15" i="3" s="1"/>
  <c r="L15" i="3"/>
  <c r="K15" i="3"/>
  <c r="J15" i="3"/>
  <c r="I15" i="3"/>
  <c r="H15" i="3"/>
  <c r="G15" i="3"/>
  <c r="F15" i="3"/>
  <c r="C15" i="3"/>
  <c r="B15" i="3"/>
  <c r="S14" i="3"/>
  <c r="R14" i="3"/>
  <c r="Q14" i="3"/>
  <c r="P14" i="3"/>
  <c r="E14" i="3"/>
  <c r="U14" i="3" s="1"/>
  <c r="U13" i="3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S92" i="2"/>
  <c r="R92" i="2"/>
  <c r="Q92" i="2"/>
  <c r="P92" i="2"/>
  <c r="E92" i="2"/>
  <c r="T92" i="2" s="1"/>
  <c r="S91" i="2"/>
  <c r="R91" i="2"/>
  <c r="Q91" i="2"/>
  <c r="P91" i="2"/>
  <c r="E91" i="2"/>
  <c r="U91" i="2" s="1"/>
  <c r="S90" i="2"/>
  <c r="R90" i="2"/>
  <c r="Q90" i="2"/>
  <c r="P90" i="2"/>
  <c r="E90" i="2"/>
  <c r="U89" i="2"/>
  <c r="S89" i="2"/>
  <c r="R89" i="2"/>
  <c r="Q89" i="2"/>
  <c r="P89" i="2"/>
  <c r="E89" i="2"/>
  <c r="T89" i="2" s="1"/>
  <c r="S88" i="2"/>
  <c r="R88" i="2"/>
  <c r="Q88" i="2"/>
  <c r="P88" i="2"/>
  <c r="E88" i="2"/>
  <c r="T88" i="2" s="1"/>
  <c r="S87" i="2"/>
  <c r="R87" i="2"/>
  <c r="Q87" i="2"/>
  <c r="P87" i="2"/>
  <c r="E87" i="2"/>
  <c r="U87" i="2" s="1"/>
  <c r="S86" i="2"/>
  <c r="R86" i="2"/>
  <c r="Q86" i="2"/>
  <c r="P86" i="2"/>
  <c r="E86" i="2"/>
  <c r="T86" i="2" s="1"/>
  <c r="W72" i="2"/>
  <c r="V72" i="2"/>
  <c r="O72" i="2"/>
  <c r="N72" i="2"/>
  <c r="M72" i="2"/>
  <c r="S72" i="2" s="1"/>
  <c r="L72" i="2"/>
  <c r="K72" i="2"/>
  <c r="J72" i="2"/>
  <c r="I72" i="2"/>
  <c r="Q72" i="2" s="1"/>
  <c r="H72" i="2"/>
  <c r="G72" i="2"/>
  <c r="F72" i="2"/>
  <c r="C72" i="2"/>
  <c r="B72" i="2"/>
  <c r="W71" i="2"/>
  <c r="V71" i="2"/>
  <c r="S71" i="2"/>
  <c r="O71" i="2"/>
  <c r="N71" i="2"/>
  <c r="M71" i="2"/>
  <c r="L71" i="2"/>
  <c r="R71" i="2" s="1"/>
  <c r="K71" i="2"/>
  <c r="J71" i="2"/>
  <c r="I71" i="2"/>
  <c r="H71" i="2"/>
  <c r="P71" i="2" s="1"/>
  <c r="G71" i="2"/>
  <c r="F71" i="2"/>
  <c r="C71" i="2"/>
  <c r="B71" i="2"/>
  <c r="E71" i="2" s="1"/>
  <c r="W70" i="2"/>
  <c r="V70" i="2"/>
  <c r="R70" i="2"/>
  <c r="O70" i="2"/>
  <c r="N70" i="2"/>
  <c r="M70" i="2"/>
  <c r="S70" i="2" s="1"/>
  <c r="L70" i="2"/>
  <c r="K70" i="2"/>
  <c r="J70" i="2"/>
  <c r="I70" i="2"/>
  <c r="H70" i="2"/>
  <c r="G70" i="2"/>
  <c r="F70" i="2"/>
  <c r="C70" i="2"/>
  <c r="B70" i="2"/>
  <c r="E70" i="2" s="1"/>
  <c r="U69" i="2"/>
  <c r="S69" i="2"/>
  <c r="R69" i="2"/>
  <c r="Q69" i="2"/>
  <c r="P69" i="2"/>
  <c r="E69" i="2"/>
  <c r="T69" i="2" s="1"/>
  <c r="W67" i="2"/>
  <c r="V67" i="2"/>
  <c r="O67" i="2"/>
  <c r="N67" i="2"/>
  <c r="M67" i="2"/>
  <c r="S67" i="2" s="1"/>
  <c r="L67" i="2"/>
  <c r="K67" i="2"/>
  <c r="J67" i="2"/>
  <c r="I67" i="2"/>
  <c r="H67" i="2"/>
  <c r="G67" i="2"/>
  <c r="F67" i="2"/>
  <c r="C67" i="2"/>
  <c r="B67" i="2"/>
  <c r="W66" i="2"/>
  <c r="V66" i="2"/>
  <c r="O66" i="2"/>
  <c r="N66" i="2"/>
  <c r="M66" i="2"/>
  <c r="S66" i="2" s="1"/>
  <c r="L66" i="2"/>
  <c r="R66" i="2" s="1"/>
  <c r="K66" i="2"/>
  <c r="J66" i="2"/>
  <c r="I66" i="2"/>
  <c r="H66" i="2"/>
  <c r="G66" i="2"/>
  <c r="F66" i="2"/>
  <c r="C66" i="2"/>
  <c r="B66" i="2"/>
  <c r="S65" i="2"/>
  <c r="R65" i="2"/>
  <c r="Q65" i="2"/>
  <c r="P65" i="2"/>
  <c r="E65" i="2"/>
  <c r="U64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S62" i="2"/>
  <c r="R62" i="2"/>
  <c r="Q62" i="2"/>
  <c r="P62" i="2"/>
  <c r="E62" i="2"/>
  <c r="U62" i="2" s="1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H59" i="2"/>
  <c r="P59" i="2" s="1"/>
  <c r="G59" i="2"/>
  <c r="F59" i="2"/>
  <c r="E59" i="2"/>
  <c r="C59" i="2"/>
  <c r="B59" i="2"/>
  <c r="S58" i="2"/>
  <c r="R58" i="2"/>
  <c r="Q58" i="2"/>
  <c r="P58" i="2"/>
  <c r="E58" i="2"/>
  <c r="U58" i="2" s="1"/>
  <c r="S57" i="2"/>
  <c r="R57" i="2"/>
  <c r="Q57" i="2"/>
  <c r="P57" i="2"/>
  <c r="E57" i="2"/>
  <c r="U56" i="2"/>
  <c r="S56" i="2"/>
  <c r="R56" i="2"/>
  <c r="Q56" i="2"/>
  <c r="P56" i="2"/>
  <c r="E56" i="2"/>
  <c r="T56" i="2" s="1"/>
  <c r="S55" i="2"/>
  <c r="R55" i="2"/>
  <c r="Q55" i="2"/>
  <c r="P55" i="2"/>
  <c r="E55" i="2"/>
  <c r="U55" i="2" s="1"/>
  <c r="W53" i="2"/>
  <c r="V53" i="2"/>
  <c r="O53" i="2"/>
  <c r="N53" i="2"/>
  <c r="M53" i="2"/>
  <c r="S53" i="2" s="1"/>
  <c r="L53" i="2"/>
  <c r="R53" i="2" s="1"/>
  <c r="K53" i="2"/>
  <c r="J53" i="2"/>
  <c r="I53" i="2"/>
  <c r="H53" i="2"/>
  <c r="G53" i="2"/>
  <c r="F53" i="2"/>
  <c r="C53" i="2"/>
  <c r="B53" i="2"/>
  <c r="E53" i="2" s="1"/>
  <c r="S52" i="2"/>
  <c r="R52" i="2"/>
  <c r="Q52" i="2"/>
  <c r="P52" i="2"/>
  <c r="E52" i="2"/>
  <c r="U51" i="2"/>
  <c r="S51" i="2"/>
  <c r="R51" i="2"/>
  <c r="Q51" i="2"/>
  <c r="P51" i="2"/>
  <c r="E51" i="2"/>
  <c r="T51" i="2" s="1"/>
  <c r="T50" i="2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7" i="2"/>
  <c r="S47" i="2"/>
  <c r="R47" i="2"/>
  <c r="Q47" i="2"/>
  <c r="P47" i="2"/>
  <c r="E47" i="2"/>
  <c r="T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Q43" i="2"/>
  <c r="P43" i="2"/>
  <c r="E43" i="2"/>
  <c r="U43" i="2" s="1"/>
  <c r="S42" i="2"/>
  <c r="R42" i="2"/>
  <c r="Q42" i="2"/>
  <c r="P42" i="2"/>
  <c r="E42" i="2"/>
  <c r="W40" i="2"/>
  <c r="V40" i="2"/>
  <c r="O40" i="2"/>
  <c r="N40" i="2"/>
  <c r="M40" i="2"/>
  <c r="S40" i="2" s="1"/>
  <c r="L40" i="2"/>
  <c r="R40" i="2" s="1"/>
  <c r="K40" i="2"/>
  <c r="J40" i="2"/>
  <c r="I40" i="2"/>
  <c r="H40" i="2"/>
  <c r="G40" i="2"/>
  <c r="F40" i="2"/>
  <c r="C40" i="2"/>
  <c r="B40" i="2"/>
  <c r="S39" i="2"/>
  <c r="R39" i="2"/>
  <c r="Q39" i="2"/>
  <c r="P39" i="2"/>
  <c r="E39" i="2"/>
  <c r="U38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W33" i="2"/>
  <c r="V33" i="2"/>
  <c r="R33" i="2"/>
  <c r="O33" i="2"/>
  <c r="N33" i="2"/>
  <c r="M33" i="2"/>
  <c r="S33" i="2" s="1"/>
  <c r="L33" i="2"/>
  <c r="K33" i="2"/>
  <c r="J33" i="2"/>
  <c r="I33" i="2"/>
  <c r="Q33" i="2" s="1"/>
  <c r="H33" i="2"/>
  <c r="P33" i="2" s="1"/>
  <c r="G33" i="2"/>
  <c r="F33" i="2"/>
  <c r="C33" i="2"/>
  <c r="B33" i="2"/>
  <c r="S32" i="2"/>
  <c r="R32" i="2"/>
  <c r="Q32" i="2"/>
  <c r="U32" i="2" s="1"/>
  <c r="P32" i="2"/>
  <c r="T32" i="2" s="1"/>
  <c r="E32" i="2"/>
  <c r="W30" i="2"/>
  <c r="V30" i="2"/>
  <c r="O30" i="2"/>
  <c r="N30" i="2"/>
  <c r="M30" i="2"/>
  <c r="S30" i="2" s="1"/>
  <c r="L30" i="2"/>
  <c r="R30" i="2" s="1"/>
  <c r="K30" i="2"/>
  <c r="J30" i="2"/>
  <c r="I30" i="2"/>
  <c r="H30" i="2"/>
  <c r="G30" i="2"/>
  <c r="F30" i="2"/>
  <c r="C30" i="2"/>
  <c r="E30" i="2" s="1"/>
  <c r="B30" i="2"/>
  <c r="S29" i="2"/>
  <c r="R29" i="2"/>
  <c r="Q29" i="2"/>
  <c r="P29" i="2"/>
  <c r="T29" i="2" s="1"/>
  <c r="E29" i="2"/>
  <c r="S28" i="2"/>
  <c r="R28" i="2"/>
  <c r="Q28" i="2"/>
  <c r="P28" i="2"/>
  <c r="E28" i="2"/>
  <c r="T28" i="2" s="1"/>
  <c r="S27" i="2"/>
  <c r="R27" i="2"/>
  <c r="Q27" i="2"/>
  <c r="P27" i="2"/>
  <c r="E27" i="2"/>
  <c r="S26" i="2"/>
  <c r="R26" i="2"/>
  <c r="Q26" i="2"/>
  <c r="P26" i="2"/>
  <c r="E26" i="2"/>
  <c r="W24" i="2"/>
  <c r="V24" i="2"/>
  <c r="S24" i="2"/>
  <c r="O24" i="2"/>
  <c r="N24" i="2"/>
  <c r="M24" i="2"/>
  <c r="L24" i="2"/>
  <c r="R24" i="2" s="1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S18" i="2"/>
  <c r="R18" i="2"/>
  <c r="Q18" i="2"/>
  <c r="P18" i="2"/>
  <c r="E18" i="2"/>
  <c r="S17" i="2"/>
  <c r="R17" i="2"/>
  <c r="Q17" i="2"/>
  <c r="P17" i="2"/>
  <c r="E17" i="2"/>
  <c r="U17" i="2" s="1"/>
  <c r="W15" i="2"/>
  <c r="V15" i="2"/>
  <c r="S15" i="2"/>
  <c r="O15" i="2"/>
  <c r="N15" i="2"/>
  <c r="M15" i="2"/>
  <c r="L15" i="2"/>
  <c r="R15" i="2" s="1"/>
  <c r="K15" i="2"/>
  <c r="J15" i="2"/>
  <c r="I15" i="2"/>
  <c r="Q15" i="2" s="1"/>
  <c r="H15" i="2"/>
  <c r="G15" i="2"/>
  <c r="F15" i="2"/>
  <c r="C15" i="2"/>
  <c r="B15" i="2"/>
  <c r="U14" i="2"/>
  <c r="S14" i="2"/>
  <c r="R14" i="2"/>
  <c r="Q14" i="2"/>
  <c r="P14" i="2"/>
  <c r="E14" i="2"/>
  <c r="T14" i="2" s="1"/>
  <c r="S13" i="2"/>
  <c r="R13" i="2"/>
  <c r="Q13" i="2"/>
  <c r="P13" i="2"/>
  <c r="E13" i="2"/>
  <c r="T13" i="2" s="1"/>
  <c r="T12" i="2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T10" i="2" s="1"/>
  <c r="E10" i="2"/>
  <c r="S9" i="2"/>
  <c r="R9" i="2"/>
  <c r="Q9" i="2"/>
  <c r="P9" i="2"/>
  <c r="E9" i="2"/>
  <c r="T9" i="2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T89" i="1"/>
  <c r="S89" i="1"/>
  <c r="R89" i="1"/>
  <c r="Q89" i="1"/>
  <c r="P89" i="1"/>
  <c r="E89" i="1"/>
  <c r="U89" i="1" s="1"/>
  <c r="S88" i="1"/>
  <c r="R88" i="1"/>
  <c r="Q88" i="1"/>
  <c r="P88" i="1"/>
  <c r="E88" i="1"/>
  <c r="U88" i="1" s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Q72" i="1" s="1"/>
  <c r="H72" i="1"/>
  <c r="G72" i="1"/>
  <c r="F72" i="1"/>
  <c r="C72" i="1"/>
  <c r="B72" i="1"/>
  <c r="W71" i="1"/>
  <c r="V71" i="1"/>
  <c r="O71" i="1"/>
  <c r="S71" i="1" s="1"/>
  <c r="N71" i="1"/>
  <c r="R71" i="1" s="1"/>
  <c r="M71" i="1"/>
  <c r="L71" i="1"/>
  <c r="K71" i="1"/>
  <c r="J71" i="1"/>
  <c r="I71" i="1"/>
  <c r="H71" i="1"/>
  <c r="G71" i="1"/>
  <c r="F71" i="1"/>
  <c r="C71" i="1"/>
  <c r="B71" i="1"/>
  <c r="W70" i="1"/>
  <c r="V70" i="1"/>
  <c r="O70" i="1"/>
  <c r="N70" i="1"/>
  <c r="M70" i="1"/>
  <c r="S70" i="1" s="1"/>
  <c r="L70" i="1"/>
  <c r="K70" i="1"/>
  <c r="J70" i="1"/>
  <c r="I70" i="1"/>
  <c r="H70" i="1"/>
  <c r="P70" i="1" s="1"/>
  <c r="G70" i="1"/>
  <c r="F70" i="1"/>
  <c r="C70" i="1"/>
  <c r="E70" i="1" s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R67" i="1" s="1"/>
  <c r="K67" i="1"/>
  <c r="J67" i="1"/>
  <c r="I67" i="1"/>
  <c r="H67" i="1"/>
  <c r="P67" i="1" s="1"/>
  <c r="G67" i="1"/>
  <c r="F67" i="1"/>
  <c r="C67" i="1"/>
  <c r="B67" i="1"/>
  <c r="W66" i="1"/>
  <c r="V66" i="1"/>
  <c r="R66" i="1"/>
  <c r="O66" i="1"/>
  <c r="N66" i="1"/>
  <c r="M66" i="1"/>
  <c r="S66" i="1" s="1"/>
  <c r="L66" i="1"/>
  <c r="K66" i="1"/>
  <c r="J66" i="1"/>
  <c r="I66" i="1"/>
  <c r="H66" i="1"/>
  <c r="P66" i="1" s="1"/>
  <c r="G66" i="1"/>
  <c r="F66" i="1"/>
  <c r="C66" i="1"/>
  <c r="B66" i="1"/>
  <c r="E66" i="1" s="1"/>
  <c r="U65" i="1"/>
  <c r="T65" i="1"/>
  <c r="S65" i="1"/>
  <c r="R65" i="1"/>
  <c r="Q65" i="1"/>
  <c r="P65" i="1"/>
  <c r="E65" i="1"/>
  <c r="U64" i="1"/>
  <c r="S64" i="1"/>
  <c r="R64" i="1"/>
  <c r="Q64" i="1"/>
  <c r="P64" i="1"/>
  <c r="E64" i="1"/>
  <c r="T64" i="1" s="1"/>
  <c r="S63" i="1"/>
  <c r="R63" i="1"/>
  <c r="Q63" i="1"/>
  <c r="P63" i="1"/>
  <c r="E63" i="1"/>
  <c r="U63" i="1" s="1"/>
  <c r="S62" i="1"/>
  <c r="R62" i="1"/>
  <c r="Q62" i="1"/>
  <c r="P62" i="1"/>
  <c r="E62" i="1"/>
  <c r="U62" i="1" s="1"/>
  <c r="U61" i="1"/>
  <c r="T61" i="1"/>
  <c r="S61" i="1"/>
  <c r="R61" i="1"/>
  <c r="Q61" i="1"/>
  <c r="P61" i="1"/>
  <c r="E61" i="1"/>
  <c r="V59" i="1"/>
  <c r="O59" i="1"/>
  <c r="N59" i="1"/>
  <c r="M59" i="1"/>
  <c r="S59" i="1" s="1"/>
  <c r="L59" i="1"/>
  <c r="R59" i="1" s="1"/>
  <c r="K59" i="1"/>
  <c r="J59" i="1"/>
  <c r="I59" i="1"/>
  <c r="H59" i="1"/>
  <c r="G59" i="1"/>
  <c r="F59" i="1"/>
  <c r="C59" i="1"/>
  <c r="B59" i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T52" i="1" s="1"/>
  <c r="E52" i="1"/>
  <c r="S51" i="1"/>
  <c r="R51" i="1"/>
  <c r="Q51" i="1"/>
  <c r="U51" i="1" s="1"/>
  <c r="P51" i="1"/>
  <c r="E51" i="1"/>
  <c r="T51" i="1" s="1"/>
  <c r="S50" i="1"/>
  <c r="R50" i="1"/>
  <c r="Q50" i="1"/>
  <c r="P50" i="1"/>
  <c r="E50" i="1"/>
  <c r="S49" i="1"/>
  <c r="R49" i="1"/>
  <c r="Q49" i="1"/>
  <c r="P49" i="1"/>
  <c r="E49" i="1"/>
  <c r="U49" i="1" s="1"/>
  <c r="T48" i="1"/>
  <c r="S48" i="1"/>
  <c r="R48" i="1"/>
  <c r="Q48" i="1"/>
  <c r="P48" i="1"/>
  <c r="E48" i="1"/>
  <c r="U48" i="1" s="1"/>
  <c r="S47" i="1"/>
  <c r="R47" i="1"/>
  <c r="Q47" i="1"/>
  <c r="P47" i="1"/>
  <c r="E47" i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T43" i="1" s="1"/>
  <c r="T42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H40" i="1"/>
  <c r="P40" i="1" s="1"/>
  <c r="G40" i="1"/>
  <c r="F40" i="1"/>
  <c r="C40" i="1"/>
  <c r="B40" i="1"/>
  <c r="S39" i="1"/>
  <c r="R39" i="1"/>
  <c r="Q39" i="1"/>
  <c r="P39" i="1"/>
  <c r="E39" i="1"/>
  <c r="S38" i="1"/>
  <c r="R38" i="1"/>
  <c r="Q38" i="1"/>
  <c r="P38" i="1"/>
  <c r="E38" i="1"/>
  <c r="T38" i="1" s="1"/>
  <c r="T37" i="1"/>
  <c r="S37" i="1"/>
  <c r="R37" i="1"/>
  <c r="Q37" i="1"/>
  <c r="P37" i="1"/>
  <c r="E37" i="1"/>
  <c r="U37" i="1" s="1"/>
  <c r="S36" i="1"/>
  <c r="R36" i="1"/>
  <c r="Q36" i="1"/>
  <c r="P36" i="1"/>
  <c r="E36" i="1"/>
  <c r="U36" i="1" s="1"/>
  <c r="S35" i="1"/>
  <c r="R35" i="1"/>
  <c r="Q35" i="1"/>
  <c r="P35" i="1"/>
  <c r="E35" i="1"/>
  <c r="W33" i="1"/>
  <c r="V33" i="1"/>
  <c r="O33" i="1"/>
  <c r="N33" i="1"/>
  <c r="M33" i="1"/>
  <c r="L33" i="1"/>
  <c r="R33" i="1" s="1"/>
  <c r="K33" i="1"/>
  <c r="J33" i="1"/>
  <c r="I33" i="1"/>
  <c r="H33" i="1"/>
  <c r="G33" i="1"/>
  <c r="F33" i="1"/>
  <c r="C33" i="1"/>
  <c r="E33" i="1" s="1"/>
  <c r="B33" i="1"/>
  <c r="S32" i="1"/>
  <c r="R32" i="1"/>
  <c r="Q32" i="1"/>
  <c r="P32" i="1"/>
  <c r="T32" i="1" s="1"/>
  <c r="E32" i="1"/>
  <c r="U32" i="1" s="1"/>
  <c r="W30" i="1"/>
  <c r="V30" i="1"/>
  <c r="O30" i="1"/>
  <c r="N30" i="1"/>
  <c r="R30" i="1" s="1"/>
  <c r="M30" i="1"/>
  <c r="L30" i="1"/>
  <c r="K30" i="1"/>
  <c r="J30" i="1"/>
  <c r="I30" i="1"/>
  <c r="H30" i="1"/>
  <c r="G30" i="1"/>
  <c r="F30" i="1"/>
  <c r="C30" i="1"/>
  <c r="B30" i="1"/>
  <c r="S29" i="1"/>
  <c r="R29" i="1"/>
  <c r="Q29" i="1"/>
  <c r="U29" i="1" s="1"/>
  <c r="P29" i="1"/>
  <c r="T29" i="1" s="1"/>
  <c r="E29" i="1"/>
  <c r="S28" i="1"/>
  <c r="R28" i="1"/>
  <c r="Q28" i="1"/>
  <c r="U28" i="1" s="1"/>
  <c r="P28" i="1"/>
  <c r="E28" i="1"/>
  <c r="T28" i="1" s="1"/>
  <c r="T27" i="1"/>
  <c r="S27" i="1"/>
  <c r="R27" i="1"/>
  <c r="Q27" i="1"/>
  <c r="P27" i="1"/>
  <c r="E27" i="1"/>
  <c r="U27" i="1" s="1"/>
  <c r="S26" i="1"/>
  <c r="R26" i="1"/>
  <c r="Q26" i="1"/>
  <c r="P26" i="1"/>
  <c r="E26" i="1"/>
  <c r="U26" i="1" s="1"/>
  <c r="W24" i="1"/>
  <c r="V24" i="1"/>
  <c r="O24" i="1"/>
  <c r="N24" i="1"/>
  <c r="M24" i="1"/>
  <c r="S24" i="1" s="1"/>
  <c r="L24" i="1"/>
  <c r="R24" i="1" s="1"/>
  <c r="K24" i="1"/>
  <c r="J24" i="1"/>
  <c r="I24" i="1"/>
  <c r="H24" i="1"/>
  <c r="P24" i="1" s="1"/>
  <c r="G24" i="1"/>
  <c r="F24" i="1"/>
  <c r="C24" i="1"/>
  <c r="B24" i="1"/>
  <c r="S23" i="1"/>
  <c r="R23" i="1"/>
  <c r="Q23" i="1"/>
  <c r="P23" i="1"/>
  <c r="E23" i="1"/>
  <c r="U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U20" i="1" s="1"/>
  <c r="P20" i="1"/>
  <c r="E20" i="1"/>
  <c r="S19" i="1"/>
  <c r="R19" i="1"/>
  <c r="Q19" i="1"/>
  <c r="P19" i="1"/>
  <c r="E19" i="1"/>
  <c r="T18" i="1"/>
  <c r="S18" i="1"/>
  <c r="R18" i="1"/>
  <c r="Q18" i="1"/>
  <c r="P18" i="1"/>
  <c r="E18" i="1"/>
  <c r="U18" i="1" s="1"/>
  <c r="U17" i="1"/>
  <c r="S17" i="1"/>
  <c r="R17" i="1"/>
  <c r="Q17" i="1"/>
  <c r="P17" i="1"/>
  <c r="E17" i="1"/>
  <c r="T17" i="1" s="1"/>
  <c r="W15" i="1"/>
  <c r="V15" i="1"/>
  <c r="O15" i="1"/>
  <c r="N15" i="1"/>
  <c r="M15" i="1"/>
  <c r="S15" i="1" s="1"/>
  <c r="L15" i="1"/>
  <c r="K15" i="1"/>
  <c r="J15" i="1"/>
  <c r="I15" i="1"/>
  <c r="H15" i="1"/>
  <c r="P15" i="1" s="1"/>
  <c r="G15" i="1"/>
  <c r="F15" i="1"/>
  <c r="C15" i="1"/>
  <c r="E15" i="1" s="1"/>
  <c r="B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U12" i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10" i="1" s="1"/>
  <c r="T9" i="1"/>
  <c r="S9" i="1"/>
  <c r="R9" i="1"/>
  <c r="Q9" i="1"/>
  <c r="P9" i="1"/>
  <c r="E9" i="1"/>
  <c r="T23" i="10" l="1"/>
  <c r="U23" i="10"/>
  <c r="T17" i="12"/>
  <c r="U17" i="12"/>
  <c r="T22" i="13"/>
  <c r="U22" i="13"/>
  <c r="U62" i="13"/>
  <c r="T62" i="13"/>
  <c r="U91" i="14"/>
  <c r="T91" i="14"/>
  <c r="U51" i="15"/>
  <c r="T51" i="15"/>
  <c r="U19" i="1"/>
  <c r="Q24" i="1"/>
  <c r="U24" i="1" s="1"/>
  <c r="E53" i="1"/>
  <c r="R67" i="2"/>
  <c r="U26" i="3"/>
  <c r="T26" i="3"/>
  <c r="U49" i="3"/>
  <c r="U17" i="7"/>
  <c r="T17" i="7"/>
  <c r="U92" i="9"/>
  <c r="T92" i="9"/>
  <c r="T12" i="4"/>
  <c r="U12" i="4"/>
  <c r="U26" i="7"/>
  <c r="T26" i="7"/>
  <c r="T48" i="5"/>
  <c r="U48" i="5"/>
  <c r="Q15" i="1"/>
  <c r="U15" i="1" s="1"/>
  <c r="T63" i="3"/>
  <c r="U63" i="3"/>
  <c r="T88" i="4"/>
  <c r="U88" i="4"/>
  <c r="T65" i="5"/>
  <c r="U65" i="5"/>
  <c r="Q70" i="5"/>
  <c r="U9" i="6"/>
  <c r="T9" i="6"/>
  <c r="U32" i="6"/>
  <c r="P33" i="6"/>
  <c r="U12" i="7"/>
  <c r="T12" i="7"/>
  <c r="T47" i="1"/>
  <c r="U47" i="1"/>
  <c r="U39" i="1"/>
  <c r="T39" i="1"/>
  <c r="T93" i="1"/>
  <c r="U27" i="2"/>
  <c r="T27" i="2"/>
  <c r="U93" i="2"/>
  <c r="T93" i="2"/>
  <c r="T46" i="3"/>
  <c r="U46" i="3"/>
  <c r="P33" i="4"/>
  <c r="T33" i="4" s="1"/>
  <c r="P33" i="5"/>
  <c r="P66" i="5"/>
  <c r="P67" i="5"/>
  <c r="T91" i="5"/>
  <c r="U91" i="5"/>
  <c r="U26" i="2"/>
  <c r="T26" i="2"/>
  <c r="T17" i="4"/>
  <c r="U17" i="4"/>
  <c r="T11" i="1"/>
  <c r="S40" i="1"/>
  <c r="U46" i="1"/>
  <c r="T46" i="1"/>
  <c r="T13" i="1"/>
  <c r="Q24" i="2"/>
  <c r="U42" i="2"/>
  <c r="T42" i="2"/>
  <c r="T90" i="2"/>
  <c r="U90" i="2"/>
  <c r="S30" i="3"/>
  <c r="Q40" i="3"/>
  <c r="U51" i="5"/>
  <c r="P67" i="6"/>
  <c r="T67" i="6" s="1"/>
  <c r="Q72" i="6"/>
  <c r="U72" i="6" s="1"/>
  <c r="T90" i="6"/>
  <c r="U90" i="6"/>
  <c r="U45" i="7"/>
  <c r="T45" i="7"/>
  <c r="U50" i="1"/>
  <c r="T50" i="1"/>
  <c r="U18" i="2"/>
  <c r="T18" i="2"/>
  <c r="T64" i="6"/>
  <c r="U64" i="6"/>
  <c r="E24" i="1"/>
  <c r="U44" i="1"/>
  <c r="Q71" i="1"/>
  <c r="T22" i="1"/>
  <c r="R15" i="1"/>
  <c r="T20" i="1"/>
  <c r="Q33" i="1"/>
  <c r="U55" i="1"/>
  <c r="T55" i="1"/>
  <c r="U17" i="3"/>
  <c r="T17" i="3"/>
  <c r="U20" i="4"/>
  <c r="T20" i="4"/>
  <c r="U61" i="4"/>
  <c r="Q24" i="5"/>
  <c r="U86" i="5"/>
  <c r="U42" i="6"/>
  <c r="T42" i="6"/>
  <c r="T42" i="7"/>
  <c r="U42" i="7"/>
  <c r="E30" i="1"/>
  <c r="U30" i="1" s="1"/>
  <c r="P33" i="1"/>
  <c r="T33" i="1" s="1"/>
  <c r="R40" i="1"/>
  <c r="T44" i="1"/>
  <c r="Q66" i="1"/>
  <c r="Q67" i="1"/>
  <c r="R70" i="1"/>
  <c r="P71" i="1"/>
  <c r="U10" i="2"/>
  <c r="E40" i="2"/>
  <c r="Q70" i="2"/>
  <c r="Q71" i="2"/>
  <c r="E15" i="3"/>
  <c r="R15" i="3"/>
  <c r="E24" i="3"/>
  <c r="P40" i="3"/>
  <c r="E66" i="3"/>
  <c r="E70" i="3"/>
  <c r="U70" i="3" s="1"/>
  <c r="R70" i="3"/>
  <c r="P72" i="3"/>
  <c r="U32" i="4"/>
  <c r="Q40" i="4"/>
  <c r="P59" i="4"/>
  <c r="P24" i="5"/>
  <c r="T32" i="5"/>
  <c r="E40" i="5"/>
  <c r="P70" i="5"/>
  <c r="Q71" i="5"/>
  <c r="U10" i="6"/>
  <c r="U23" i="6"/>
  <c r="E30" i="6"/>
  <c r="T32" i="6"/>
  <c r="E40" i="6"/>
  <c r="U56" i="6"/>
  <c r="P66" i="6"/>
  <c r="R70" i="6"/>
  <c r="P71" i="6"/>
  <c r="E24" i="7"/>
  <c r="T52" i="7"/>
  <c r="U55" i="7"/>
  <c r="E59" i="7"/>
  <c r="U59" i="7" s="1"/>
  <c r="R71" i="7"/>
  <c r="R72" i="7"/>
  <c r="U12" i="8"/>
  <c r="Q15" i="8"/>
  <c r="R30" i="8"/>
  <c r="T35" i="8"/>
  <c r="Q40" i="8"/>
  <c r="Q59" i="8"/>
  <c r="P66" i="8"/>
  <c r="P71" i="8"/>
  <c r="T71" i="8" s="1"/>
  <c r="U14" i="11"/>
  <c r="T14" i="11"/>
  <c r="T63" i="11"/>
  <c r="U63" i="11"/>
  <c r="E70" i="12"/>
  <c r="T88" i="14"/>
  <c r="U88" i="14"/>
  <c r="T48" i="15"/>
  <c r="U48" i="15"/>
  <c r="P53" i="7"/>
  <c r="R67" i="7"/>
  <c r="U35" i="8"/>
  <c r="Q66" i="8"/>
  <c r="P70" i="8"/>
  <c r="Q71" i="8"/>
  <c r="U58" i="9"/>
  <c r="T58" i="9"/>
  <c r="U88" i="9"/>
  <c r="T88" i="9"/>
  <c r="T19" i="10"/>
  <c r="U19" i="10"/>
  <c r="U52" i="10"/>
  <c r="T52" i="10"/>
  <c r="U86" i="10"/>
  <c r="T86" i="10"/>
  <c r="U21" i="11"/>
  <c r="T21" i="11"/>
  <c r="U38" i="11"/>
  <c r="T38" i="11"/>
  <c r="U61" i="15"/>
  <c r="T61" i="15"/>
  <c r="T97" i="5"/>
  <c r="E95" i="5"/>
  <c r="U106" i="3"/>
  <c r="T106" i="3"/>
  <c r="E15" i="4"/>
  <c r="E40" i="7"/>
  <c r="E66" i="7"/>
  <c r="T26" i="9"/>
  <c r="U26" i="9"/>
  <c r="U49" i="11"/>
  <c r="T49" i="11"/>
  <c r="U87" i="22"/>
  <c r="T87" i="22"/>
  <c r="S30" i="1"/>
  <c r="T35" i="1"/>
  <c r="Q40" i="1"/>
  <c r="U40" i="1" s="1"/>
  <c r="R53" i="1"/>
  <c r="U69" i="1"/>
  <c r="Q70" i="1"/>
  <c r="T87" i="1"/>
  <c r="T91" i="1"/>
  <c r="U13" i="2"/>
  <c r="T22" i="2"/>
  <c r="U28" i="2"/>
  <c r="T37" i="2"/>
  <c r="T46" i="2"/>
  <c r="P53" i="2"/>
  <c r="T55" i="2"/>
  <c r="Q59" i="2"/>
  <c r="T63" i="2"/>
  <c r="P67" i="2"/>
  <c r="T67" i="2" s="1"/>
  <c r="E72" i="2"/>
  <c r="T12" i="3"/>
  <c r="U18" i="3"/>
  <c r="T21" i="3"/>
  <c r="U27" i="3"/>
  <c r="Q30" i="3"/>
  <c r="U55" i="3"/>
  <c r="T58" i="3"/>
  <c r="Q59" i="3"/>
  <c r="P66" i="3"/>
  <c r="U69" i="3"/>
  <c r="S70" i="3"/>
  <c r="Q71" i="3"/>
  <c r="U21" i="4"/>
  <c r="Q24" i="4"/>
  <c r="R53" i="4"/>
  <c r="U58" i="4"/>
  <c r="E70" i="4"/>
  <c r="U70" i="4" s="1"/>
  <c r="R71" i="4"/>
  <c r="R30" i="5"/>
  <c r="Q53" i="5"/>
  <c r="T27" i="6"/>
  <c r="T37" i="6"/>
  <c r="T46" i="6"/>
  <c r="Q53" i="6"/>
  <c r="U69" i="6"/>
  <c r="Q70" i="6"/>
  <c r="U13" i="7"/>
  <c r="U18" i="7"/>
  <c r="T21" i="7"/>
  <c r="U27" i="7"/>
  <c r="Q30" i="7"/>
  <c r="R33" i="7"/>
  <c r="U46" i="7"/>
  <c r="T49" i="7"/>
  <c r="U26" i="8"/>
  <c r="Q30" i="8"/>
  <c r="U91" i="8"/>
  <c r="T91" i="8"/>
  <c r="U14" i="9"/>
  <c r="T14" i="9"/>
  <c r="T14" i="10"/>
  <c r="U14" i="10"/>
  <c r="T22" i="12"/>
  <c r="U22" i="12"/>
  <c r="U44" i="12"/>
  <c r="T44" i="12"/>
  <c r="T50" i="13"/>
  <c r="U50" i="13"/>
  <c r="E70" i="14"/>
  <c r="U70" i="14" s="1"/>
  <c r="U87" i="14"/>
  <c r="T87" i="14"/>
  <c r="E66" i="15"/>
  <c r="P30" i="1"/>
  <c r="U35" i="1"/>
  <c r="U38" i="1"/>
  <c r="U43" i="1"/>
  <c r="S53" i="1"/>
  <c r="Q59" i="1"/>
  <c r="E71" i="1"/>
  <c r="U29" i="2"/>
  <c r="P40" i="2"/>
  <c r="P66" i="2"/>
  <c r="U10" i="3"/>
  <c r="P15" i="3"/>
  <c r="T15" i="3" s="1"/>
  <c r="U19" i="3"/>
  <c r="P24" i="3"/>
  <c r="T32" i="3"/>
  <c r="S33" i="3"/>
  <c r="P53" i="3"/>
  <c r="Q66" i="3"/>
  <c r="P70" i="3"/>
  <c r="R30" i="4"/>
  <c r="P66" i="4"/>
  <c r="Q72" i="4"/>
  <c r="T29" i="5"/>
  <c r="P40" i="5"/>
  <c r="R15" i="6"/>
  <c r="P30" i="6"/>
  <c r="P40" i="6"/>
  <c r="U44" i="6"/>
  <c r="R71" i="6"/>
  <c r="S15" i="7"/>
  <c r="P24" i="7"/>
  <c r="S33" i="7"/>
  <c r="P59" i="7"/>
  <c r="P71" i="7"/>
  <c r="P24" i="8"/>
  <c r="S33" i="8"/>
  <c r="R71" i="8"/>
  <c r="U44" i="10"/>
  <c r="T44" i="10"/>
  <c r="U91" i="10"/>
  <c r="T91" i="10"/>
  <c r="U11" i="12"/>
  <c r="T11" i="12"/>
  <c r="T63" i="13"/>
  <c r="U63" i="13"/>
  <c r="T92" i="14"/>
  <c r="U92" i="14"/>
  <c r="T38" i="15"/>
  <c r="U38" i="15"/>
  <c r="T52" i="15"/>
  <c r="U52" i="15"/>
  <c r="U50" i="19"/>
  <c r="T50" i="19"/>
  <c r="T63" i="19"/>
  <c r="U63" i="19"/>
  <c r="T92" i="20"/>
  <c r="U92" i="20"/>
  <c r="Q30" i="1"/>
  <c r="S33" i="1"/>
  <c r="T63" i="1"/>
  <c r="U86" i="1"/>
  <c r="U90" i="1"/>
  <c r="U9" i="2"/>
  <c r="P30" i="2"/>
  <c r="E33" i="2"/>
  <c r="Q40" i="2"/>
  <c r="T62" i="2"/>
  <c r="U86" i="2"/>
  <c r="Q15" i="3"/>
  <c r="U15" i="3" s="1"/>
  <c r="Q24" i="3"/>
  <c r="P33" i="3"/>
  <c r="T44" i="3"/>
  <c r="U50" i="3"/>
  <c r="Q53" i="3"/>
  <c r="Q70" i="3"/>
  <c r="S72" i="3"/>
  <c r="T10" i="4"/>
  <c r="P15" i="4"/>
  <c r="T29" i="4"/>
  <c r="E33" i="4"/>
  <c r="R33" i="4"/>
  <c r="T51" i="4"/>
  <c r="U62" i="4"/>
  <c r="Q66" i="4"/>
  <c r="T69" i="4"/>
  <c r="P71" i="4"/>
  <c r="U92" i="4"/>
  <c r="P30" i="5"/>
  <c r="R33" i="5"/>
  <c r="Q40" i="5"/>
  <c r="U52" i="5"/>
  <c r="E66" i="5"/>
  <c r="E67" i="5"/>
  <c r="R67" i="5"/>
  <c r="U87" i="5"/>
  <c r="P24" i="6"/>
  <c r="Q30" i="6"/>
  <c r="Q40" i="6"/>
  <c r="U10" i="7"/>
  <c r="P15" i="7"/>
  <c r="T15" i="7" s="1"/>
  <c r="Q24" i="7"/>
  <c r="P33" i="7"/>
  <c r="T36" i="7"/>
  <c r="P40" i="7"/>
  <c r="P66" i="7"/>
  <c r="U69" i="7"/>
  <c r="S70" i="7"/>
  <c r="Q71" i="7"/>
  <c r="U71" i="7" s="1"/>
  <c r="Q24" i="8"/>
  <c r="P33" i="8"/>
  <c r="E66" i="8"/>
  <c r="R70" i="8"/>
  <c r="E71" i="8"/>
  <c r="S71" i="8"/>
  <c r="U64" i="9"/>
  <c r="T64" i="9"/>
  <c r="U29" i="10"/>
  <c r="T29" i="10"/>
  <c r="E15" i="11"/>
  <c r="U28" i="11"/>
  <c r="T28" i="11"/>
  <c r="T36" i="13"/>
  <c r="U18" i="19"/>
  <c r="T18" i="19"/>
  <c r="E40" i="1"/>
  <c r="U52" i="1"/>
  <c r="P15" i="2"/>
  <c r="T19" i="2"/>
  <c r="P24" i="2"/>
  <c r="Q30" i="2"/>
  <c r="Q33" i="3"/>
  <c r="U33" i="3" s="1"/>
  <c r="Q15" i="4"/>
  <c r="U15" i="4" s="1"/>
  <c r="P30" i="4"/>
  <c r="P70" i="4"/>
  <c r="Q71" i="4"/>
  <c r="Q30" i="5"/>
  <c r="E53" i="5"/>
  <c r="P59" i="5"/>
  <c r="T10" i="6"/>
  <c r="P15" i="6"/>
  <c r="Q24" i="6"/>
  <c r="E53" i="6"/>
  <c r="E70" i="6"/>
  <c r="P72" i="6"/>
  <c r="Q15" i="7"/>
  <c r="Q33" i="7"/>
  <c r="U37" i="7"/>
  <c r="Q40" i="7"/>
  <c r="U40" i="7" s="1"/>
  <c r="U63" i="7"/>
  <c r="Q66" i="7"/>
  <c r="P70" i="7"/>
  <c r="E72" i="7"/>
  <c r="T14" i="8"/>
  <c r="U17" i="8"/>
  <c r="Q33" i="8"/>
  <c r="U33" i="8" s="1"/>
  <c r="U36" i="8"/>
  <c r="T38" i="8"/>
  <c r="T20" i="9"/>
  <c r="U20" i="9"/>
  <c r="E59" i="9"/>
  <c r="U37" i="10"/>
  <c r="T37" i="10"/>
  <c r="E53" i="10"/>
  <c r="T87" i="10"/>
  <c r="U87" i="10"/>
  <c r="U21" i="12"/>
  <c r="T21" i="12"/>
  <c r="T28" i="15"/>
  <c r="U28" i="15"/>
  <c r="U65" i="15"/>
  <c r="T65" i="15"/>
  <c r="E15" i="16"/>
  <c r="U48" i="17"/>
  <c r="T48" i="17"/>
  <c r="T88" i="17"/>
  <c r="U88" i="17"/>
  <c r="U93" i="18"/>
  <c r="T93" i="18"/>
  <c r="P24" i="9"/>
  <c r="P30" i="9"/>
  <c r="R33" i="9"/>
  <c r="T52" i="9"/>
  <c r="P53" i="9"/>
  <c r="P70" i="9"/>
  <c r="Q71" i="9"/>
  <c r="R33" i="10"/>
  <c r="U51" i="10"/>
  <c r="P33" i="11"/>
  <c r="T33" i="11" s="1"/>
  <c r="T36" i="11"/>
  <c r="Q53" i="11"/>
  <c r="P67" i="11"/>
  <c r="Q15" i="12"/>
  <c r="P30" i="13"/>
  <c r="Q53" i="13"/>
  <c r="Q70" i="13"/>
  <c r="U70" i="13" s="1"/>
  <c r="S72" i="13"/>
  <c r="U36" i="15"/>
  <c r="U29" i="17"/>
  <c r="T29" i="17"/>
  <c r="U43" i="18"/>
  <c r="T43" i="18"/>
  <c r="Q71" i="18"/>
  <c r="U86" i="18"/>
  <c r="T86" i="18"/>
  <c r="U9" i="19"/>
  <c r="T9" i="19"/>
  <c r="R71" i="19"/>
  <c r="Q71" i="20"/>
  <c r="U64" i="21"/>
  <c r="T64" i="21"/>
  <c r="U88" i="21"/>
  <c r="T88" i="21"/>
  <c r="U9" i="22"/>
  <c r="T9" i="22"/>
  <c r="U22" i="22"/>
  <c r="U57" i="22"/>
  <c r="T57" i="22"/>
  <c r="T11" i="23"/>
  <c r="U11" i="23"/>
  <c r="U26" i="23"/>
  <c r="T26" i="23"/>
  <c r="U99" i="11"/>
  <c r="T99" i="11"/>
  <c r="T108" i="7"/>
  <c r="U108" i="7"/>
  <c r="T19" i="9"/>
  <c r="Q24" i="9"/>
  <c r="Q30" i="9"/>
  <c r="U52" i="9"/>
  <c r="Q70" i="9"/>
  <c r="P66" i="10"/>
  <c r="Q33" i="11"/>
  <c r="T58" i="11"/>
  <c r="T62" i="11"/>
  <c r="P66" i="11"/>
  <c r="U36" i="12"/>
  <c r="U13" i="13"/>
  <c r="U18" i="13"/>
  <c r="U27" i="13"/>
  <c r="Q30" i="13"/>
  <c r="R33" i="13"/>
  <c r="U46" i="13"/>
  <c r="R71" i="13"/>
  <c r="P30" i="14"/>
  <c r="E33" i="14"/>
  <c r="U33" i="14" s="1"/>
  <c r="U36" i="14"/>
  <c r="P33" i="15"/>
  <c r="E53" i="15"/>
  <c r="P59" i="15"/>
  <c r="U14" i="16"/>
  <c r="T32" i="16"/>
  <c r="U36" i="16"/>
  <c r="T36" i="16"/>
  <c r="U9" i="17"/>
  <c r="T9" i="17"/>
  <c r="U52" i="17"/>
  <c r="T52" i="17"/>
  <c r="Q40" i="18"/>
  <c r="U21" i="19"/>
  <c r="T21" i="19"/>
  <c r="U46" i="19"/>
  <c r="E66" i="19"/>
  <c r="E71" i="19"/>
  <c r="Q40" i="20"/>
  <c r="P70" i="20"/>
  <c r="E72" i="20"/>
  <c r="S33" i="21"/>
  <c r="T57" i="21"/>
  <c r="U57" i="21"/>
  <c r="U113" i="22"/>
  <c r="T113" i="22"/>
  <c r="U98" i="7"/>
  <c r="T98" i="7"/>
  <c r="U93" i="21"/>
  <c r="T93" i="21"/>
  <c r="U52" i="22"/>
  <c r="T52" i="22"/>
  <c r="E70" i="22"/>
  <c r="T96" i="7"/>
  <c r="U96" i="7"/>
  <c r="T104" i="3"/>
  <c r="U104" i="3"/>
  <c r="T93" i="8"/>
  <c r="T10" i="9"/>
  <c r="T12" i="9"/>
  <c r="P33" i="9"/>
  <c r="T35" i="9"/>
  <c r="T56" i="9"/>
  <c r="P66" i="9"/>
  <c r="R15" i="10"/>
  <c r="P33" i="10"/>
  <c r="T33" i="10" s="1"/>
  <c r="T39" i="10"/>
  <c r="T46" i="10"/>
  <c r="T64" i="10"/>
  <c r="T69" i="10"/>
  <c r="Q71" i="10"/>
  <c r="T93" i="10"/>
  <c r="R15" i="11"/>
  <c r="T18" i="11"/>
  <c r="T23" i="11"/>
  <c r="Q30" i="11"/>
  <c r="Q40" i="11"/>
  <c r="R67" i="11"/>
  <c r="U69" i="11"/>
  <c r="Q70" i="11"/>
  <c r="T93" i="11"/>
  <c r="T13" i="12"/>
  <c r="Q30" i="12"/>
  <c r="R33" i="12"/>
  <c r="Q40" i="12"/>
  <c r="T55" i="12"/>
  <c r="Q59" i="12"/>
  <c r="P66" i="12"/>
  <c r="U86" i="12"/>
  <c r="T89" i="12"/>
  <c r="Q15" i="13"/>
  <c r="U15" i="13" s="1"/>
  <c r="U32" i="13"/>
  <c r="Q33" i="13"/>
  <c r="U36" i="13"/>
  <c r="Q40" i="13"/>
  <c r="P67" i="13"/>
  <c r="Q72" i="13"/>
  <c r="Q15" i="14"/>
  <c r="U15" i="14" s="1"/>
  <c r="P66" i="14"/>
  <c r="Q67" i="14"/>
  <c r="U67" i="14" s="1"/>
  <c r="Q72" i="14"/>
  <c r="T10" i="15"/>
  <c r="P30" i="15"/>
  <c r="T35" i="15"/>
  <c r="P40" i="15"/>
  <c r="T27" i="16"/>
  <c r="U27" i="16"/>
  <c r="U90" i="16"/>
  <c r="T90" i="16"/>
  <c r="E70" i="17"/>
  <c r="P15" i="18"/>
  <c r="P59" i="18"/>
  <c r="U90" i="18"/>
  <c r="T90" i="18"/>
  <c r="U27" i="19"/>
  <c r="T27" i="19"/>
  <c r="Q40" i="19"/>
  <c r="T52" i="21"/>
  <c r="U52" i="21"/>
  <c r="U56" i="21"/>
  <c r="T56" i="21"/>
  <c r="T49" i="22"/>
  <c r="U49" i="22"/>
  <c r="P66" i="22"/>
  <c r="Q66" i="23"/>
  <c r="Q71" i="23"/>
  <c r="E79" i="8"/>
  <c r="T92" i="8"/>
  <c r="T11" i="9"/>
  <c r="T17" i="9"/>
  <c r="Q33" i="9"/>
  <c r="U33" i="9" s="1"/>
  <c r="T38" i="9"/>
  <c r="Q66" i="9"/>
  <c r="R71" i="9"/>
  <c r="Q33" i="10"/>
  <c r="U36" i="10"/>
  <c r="U69" i="10"/>
  <c r="P70" i="10"/>
  <c r="T70" i="10" s="1"/>
  <c r="T10" i="11"/>
  <c r="T50" i="11"/>
  <c r="T56" i="11"/>
  <c r="E66" i="11"/>
  <c r="T88" i="11"/>
  <c r="U10" i="12"/>
  <c r="T12" i="12"/>
  <c r="T29" i="12"/>
  <c r="T39" i="12"/>
  <c r="T45" i="12"/>
  <c r="T49" i="12"/>
  <c r="T69" i="12"/>
  <c r="E30" i="13"/>
  <c r="P71" i="13"/>
  <c r="P33" i="14"/>
  <c r="T35" i="14"/>
  <c r="T61" i="14"/>
  <c r="T65" i="14"/>
  <c r="Q66" i="14"/>
  <c r="T69" i="14"/>
  <c r="P71" i="14"/>
  <c r="U10" i="15"/>
  <c r="T11" i="15"/>
  <c r="P15" i="15"/>
  <c r="T20" i="15"/>
  <c r="P24" i="15"/>
  <c r="Q30" i="15"/>
  <c r="R33" i="15"/>
  <c r="U35" i="15"/>
  <c r="Q40" i="15"/>
  <c r="E59" i="15"/>
  <c r="U87" i="15"/>
  <c r="U45" i="16"/>
  <c r="T45" i="16"/>
  <c r="E70" i="16"/>
  <c r="U39" i="17"/>
  <c r="T39" i="17"/>
  <c r="U44" i="17"/>
  <c r="T44" i="17"/>
  <c r="U65" i="17"/>
  <c r="T65" i="17"/>
  <c r="E33" i="18"/>
  <c r="U33" i="18" s="1"/>
  <c r="U17" i="19"/>
  <c r="T17" i="19"/>
  <c r="Q24" i="19"/>
  <c r="U62" i="19"/>
  <c r="T62" i="19"/>
  <c r="Q15" i="20"/>
  <c r="P24" i="20"/>
  <c r="T65" i="21"/>
  <c r="U65" i="21"/>
  <c r="U89" i="21"/>
  <c r="T89" i="21"/>
  <c r="U12" i="22"/>
  <c r="Q15" i="22"/>
  <c r="Q40" i="22"/>
  <c r="T36" i="23"/>
  <c r="Q40" i="23"/>
  <c r="U40" i="23" s="1"/>
  <c r="U109" i="8"/>
  <c r="T109" i="8"/>
  <c r="U105" i="6"/>
  <c r="T105" i="6"/>
  <c r="P15" i="9"/>
  <c r="T51" i="9"/>
  <c r="P59" i="9"/>
  <c r="P15" i="10"/>
  <c r="T15" i="10" s="1"/>
  <c r="P24" i="10"/>
  <c r="P30" i="10"/>
  <c r="E40" i="10"/>
  <c r="P53" i="10"/>
  <c r="T63" i="10"/>
  <c r="Q70" i="10"/>
  <c r="P15" i="11"/>
  <c r="T45" i="11"/>
  <c r="T55" i="11"/>
  <c r="T64" i="11"/>
  <c r="P33" i="12"/>
  <c r="T58" i="12"/>
  <c r="P70" i="12"/>
  <c r="P71" i="12"/>
  <c r="Q72" i="12"/>
  <c r="U55" i="13"/>
  <c r="T58" i="13"/>
  <c r="Q59" i="13"/>
  <c r="P66" i="13"/>
  <c r="U69" i="13"/>
  <c r="S70" i="13"/>
  <c r="Q71" i="13"/>
  <c r="U71" i="13" s="1"/>
  <c r="Q33" i="14"/>
  <c r="P70" i="14"/>
  <c r="Q71" i="14"/>
  <c r="Q15" i="15"/>
  <c r="Q24" i="15"/>
  <c r="S33" i="15"/>
  <c r="P66" i="15"/>
  <c r="P40" i="17"/>
  <c r="U61" i="17"/>
  <c r="T61" i="17"/>
  <c r="U91" i="17"/>
  <c r="U58" i="19"/>
  <c r="T58" i="19"/>
  <c r="T17" i="20"/>
  <c r="U17" i="20"/>
  <c r="P66" i="21"/>
  <c r="U13" i="22"/>
  <c r="T13" i="22"/>
  <c r="Q33" i="23"/>
  <c r="U107" i="8"/>
  <c r="T107" i="8"/>
  <c r="T103" i="6"/>
  <c r="U103" i="6"/>
  <c r="Q15" i="9"/>
  <c r="U15" i="9" s="1"/>
  <c r="P71" i="9"/>
  <c r="Q15" i="10"/>
  <c r="U15" i="10" s="1"/>
  <c r="Q24" i="10"/>
  <c r="Q30" i="10"/>
  <c r="Q53" i="10"/>
  <c r="Q15" i="11"/>
  <c r="E70" i="11"/>
  <c r="P15" i="12"/>
  <c r="T15" i="12" s="1"/>
  <c r="Q33" i="12"/>
  <c r="U33" i="12" s="1"/>
  <c r="U69" i="12"/>
  <c r="Q70" i="12"/>
  <c r="Q71" i="12"/>
  <c r="P53" i="13"/>
  <c r="Q66" i="13"/>
  <c r="P70" i="13"/>
  <c r="P59" i="14"/>
  <c r="Q70" i="14"/>
  <c r="E72" i="14"/>
  <c r="Q66" i="15"/>
  <c r="U26" i="16"/>
  <c r="T26" i="16"/>
  <c r="E40" i="16"/>
  <c r="P66" i="16"/>
  <c r="R70" i="16"/>
  <c r="P71" i="16"/>
  <c r="T92" i="17"/>
  <c r="U92" i="17"/>
  <c r="T10" i="18"/>
  <c r="U89" i="18"/>
  <c r="T89" i="18"/>
  <c r="U12" i="19"/>
  <c r="T12" i="19"/>
  <c r="U26" i="19"/>
  <c r="T26" i="19"/>
  <c r="U55" i="19"/>
  <c r="T55" i="19"/>
  <c r="T62" i="20"/>
  <c r="U62" i="20"/>
  <c r="E33" i="22"/>
  <c r="E30" i="23"/>
  <c r="T30" i="23" s="1"/>
  <c r="U104" i="16"/>
  <c r="T104" i="16"/>
  <c r="U101" i="11"/>
  <c r="T101" i="11"/>
  <c r="U110" i="7"/>
  <c r="T110" i="7"/>
  <c r="T69" i="15"/>
  <c r="Q71" i="15"/>
  <c r="U71" i="15" s="1"/>
  <c r="T12" i="16"/>
  <c r="R15" i="16"/>
  <c r="T28" i="16"/>
  <c r="U32" i="16"/>
  <c r="Q33" i="16"/>
  <c r="P53" i="16"/>
  <c r="U55" i="16"/>
  <c r="Q66" i="16"/>
  <c r="S70" i="16"/>
  <c r="Q71" i="16"/>
  <c r="U71" i="16" s="1"/>
  <c r="T88" i="16"/>
  <c r="T22" i="17"/>
  <c r="T27" i="17"/>
  <c r="T35" i="17"/>
  <c r="Q40" i="17"/>
  <c r="P53" i="17"/>
  <c r="T55" i="17"/>
  <c r="P66" i="17"/>
  <c r="P72" i="17"/>
  <c r="U10" i="18"/>
  <c r="U11" i="18"/>
  <c r="T14" i="18"/>
  <c r="Q15" i="18"/>
  <c r="T19" i="18"/>
  <c r="T28" i="18"/>
  <c r="U32" i="18"/>
  <c r="U35" i="18"/>
  <c r="T38" i="18"/>
  <c r="Q59" i="18"/>
  <c r="T88" i="19"/>
  <c r="U20" i="20"/>
  <c r="U21" i="20"/>
  <c r="Q24" i="20"/>
  <c r="U32" i="20"/>
  <c r="T44" i="20"/>
  <c r="Q59" i="20"/>
  <c r="T10" i="21"/>
  <c r="P33" i="21"/>
  <c r="U36" i="21"/>
  <c r="U44" i="21"/>
  <c r="Q66" i="21"/>
  <c r="T86" i="21"/>
  <c r="T20" i="22"/>
  <c r="Q24" i="22"/>
  <c r="Q30" i="22"/>
  <c r="R33" i="22"/>
  <c r="T39" i="22"/>
  <c r="T44" i="22"/>
  <c r="U62" i="22"/>
  <c r="T65" i="22"/>
  <c r="Q66" i="22"/>
  <c r="T69" i="22"/>
  <c r="P71" i="22"/>
  <c r="U88" i="22"/>
  <c r="T91" i="22"/>
  <c r="P15" i="23"/>
  <c r="T15" i="23" s="1"/>
  <c r="T38" i="23"/>
  <c r="U51" i="23"/>
  <c r="P59" i="23"/>
  <c r="P70" i="23"/>
  <c r="U69" i="15"/>
  <c r="P70" i="15"/>
  <c r="T93" i="15"/>
  <c r="S15" i="16"/>
  <c r="T17" i="16"/>
  <c r="T21" i="16"/>
  <c r="S40" i="16"/>
  <c r="U42" i="16"/>
  <c r="U46" i="16"/>
  <c r="T49" i="16"/>
  <c r="Q53" i="16"/>
  <c r="T62" i="16"/>
  <c r="P70" i="16"/>
  <c r="T70" i="16" s="1"/>
  <c r="T13" i="17"/>
  <c r="T18" i="17"/>
  <c r="P30" i="17"/>
  <c r="Q66" i="17"/>
  <c r="P33" i="18"/>
  <c r="U44" i="18"/>
  <c r="U47" i="18"/>
  <c r="U87" i="18"/>
  <c r="U91" i="18"/>
  <c r="T22" i="19"/>
  <c r="E33" i="19"/>
  <c r="P59" i="19"/>
  <c r="P66" i="19"/>
  <c r="U69" i="19"/>
  <c r="P71" i="19"/>
  <c r="T71" i="19" s="1"/>
  <c r="P33" i="20"/>
  <c r="T33" i="20" s="1"/>
  <c r="T35" i="20"/>
  <c r="U10" i="21"/>
  <c r="U11" i="21"/>
  <c r="Q33" i="21"/>
  <c r="T51" i="21"/>
  <c r="R70" i="21"/>
  <c r="T29" i="22"/>
  <c r="P53" i="22"/>
  <c r="P70" i="22"/>
  <c r="T70" i="22" s="1"/>
  <c r="Q71" i="22"/>
  <c r="Q15" i="23"/>
  <c r="U39" i="23"/>
  <c r="Q59" i="23"/>
  <c r="Q70" i="23"/>
  <c r="Q70" i="15"/>
  <c r="U70" i="15" s="1"/>
  <c r="P15" i="16"/>
  <c r="T15" i="16" s="1"/>
  <c r="P40" i="16"/>
  <c r="T40" i="16" s="1"/>
  <c r="Q70" i="16"/>
  <c r="Q30" i="17"/>
  <c r="P70" i="17"/>
  <c r="Q71" i="17"/>
  <c r="Q33" i="18"/>
  <c r="P66" i="18"/>
  <c r="P30" i="19"/>
  <c r="E40" i="19"/>
  <c r="Q66" i="19"/>
  <c r="P70" i="19"/>
  <c r="Q71" i="19"/>
  <c r="Q33" i="20"/>
  <c r="P67" i="20"/>
  <c r="E70" i="20"/>
  <c r="U70" i="20" s="1"/>
  <c r="R71" i="20"/>
  <c r="P72" i="20"/>
  <c r="T72" i="20" s="1"/>
  <c r="U51" i="21"/>
  <c r="P71" i="21"/>
  <c r="Q72" i="21"/>
  <c r="P33" i="22"/>
  <c r="T51" i="22"/>
  <c r="Q70" i="22"/>
  <c r="U70" i="22" s="1"/>
  <c r="P30" i="23"/>
  <c r="E79" i="9"/>
  <c r="E79" i="6"/>
  <c r="S95" i="22"/>
  <c r="T99" i="15"/>
  <c r="T101" i="15"/>
  <c r="T106" i="7"/>
  <c r="Q15" i="16"/>
  <c r="U15" i="16" s="1"/>
  <c r="P24" i="16"/>
  <c r="T24" i="16" s="1"/>
  <c r="P30" i="16"/>
  <c r="Q40" i="16"/>
  <c r="R71" i="16"/>
  <c r="P24" i="17"/>
  <c r="R40" i="17"/>
  <c r="Q70" i="17"/>
  <c r="Q66" i="18"/>
  <c r="Q67" i="18"/>
  <c r="U67" i="18" s="1"/>
  <c r="P72" i="18"/>
  <c r="Q30" i="19"/>
  <c r="P53" i="19"/>
  <c r="R67" i="19"/>
  <c r="Q70" i="19"/>
  <c r="R24" i="20"/>
  <c r="P66" i="20"/>
  <c r="S15" i="21"/>
  <c r="P30" i="21"/>
  <c r="P40" i="21"/>
  <c r="Q71" i="21"/>
  <c r="Q33" i="22"/>
  <c r="Q30" i="23"/>
  <c r="S33" i="23"/>
  <c r="S40" i="23"/>
  <c r="T101" i="17"/>
  <c r="T97" i="15"/>
  <c r="T110" i="14"/>
  <c r="S67" i="15"/>
  <c r="Q24" i="16"/>
  <c r="Q30" i="16"/>
  <c r="S33" i="16"/>
  <c r="E53" i="16"/>
  <c r="U10" i="17"/>
  <c r="P15" i="17"/>
  <c r="T15" i="17" s="1"/>
  <c r="Q24" i="17"/>
  <c r="T32" i="17"/>
  <c r="U36" i="17"/>
  <c r="E53" i="17"/>
  <c r="E66" i="17"/>
  <c r="E72" i="17"/>
  <c r="P30" i="18"/>
  <c r="P40" i="18"/>
  <c r="P71" i="18"/>
  <c r="Q72" i="18"/>
  <c r="T10" i="19"/>
  <c r="P15" i="19"/>
  <c r="P24" i="19"/>
  <c r="U36" i="19"/>
  <c r="T10" i="20"/>
  <c r="P15" i="20"/>
  <c r="T15" i="20" s="1"/>
  <c r="Q66" i="20"/>
  <c r="T69" i="20"/>
  <c r="P71" i="20"/>
  <c r="Q30" i="21"/>
  <c r="R33" i="21"/>
  <c r="Q40" i="21"/>
  <c r="Q70" i="21"/>
  <c r="U70" i="21" s="1"/>
  <c r="R15" i="23"/>
  <c r="T44" i="23"/>
  <c r="P67" i="23"/>
  <c r="P72" i="23"/>
  <c r="E79" i="1"/>
  <c r="E79" i="21"/>
  <c r="E79" i="20"/>
  <c r="E79" i="12"/>
  <c r="T100" i="22"/>
  <c r="T100" i="14"/>
  <c r="T97" i="7"/>
  <c r="T96" i="5"/>
  <c r="P53" i="23"/>
  <c r="R53" i="23"/>
  <c r="T47" i="23"/>
  <c r="Q53" i="23"/>
  <c r="S53" i="23"/>
  <c r="E59" i="23"/>
  <c r="E67" i="23"/>
  <c r="E72" i="23"/>
  <c r="T97" i="23"/>
  <c r="Q53" i="22"/>
  <c r="R53" i="22"/>
  <c r="U58" i="22"/>
  <c r="P67" i="22"/>
  <c r="T67" i="22" s="1"/>
  <c r="P72" i="22"/>
  <c r="E59" i="22"/>
  <c r="P59" i="22"/>
  <c r="Q67" i="22"/>
  <c r="Q72" i="22"/>
  <c r="R95" i="22"/>
  <c r="T108" i="22"/>
  <c r="E79" i="22"/>
  <c r="T47" i="21"/>
  <c r="E72" i="21"/>
  <c r="P53" i="21"/>
  <c r="P67" i="21"/>
  <c r="R67" i="21"/>
  <c r="Q53" i="21"/>
  <c r="P59" i="21"/>
  <c r="Q67" i="21"/>
  <c r="U67" i="21" s="1"/>
  <c r="Q59" i="21"/>
  <c r="P72" i="21"/>
  <c r="R72" i="21"/>
  <c r="E95" i="21"/>
  <c r="P53" i="20"/>
  <c r="Q67" i="20"/>
  <c r="Q53" i="20"/>
  <c r="E67" i="20"/>
  <c r="U58" i="20"/>
  <c r="R67" i="20"/>
  <c r="Q72" i="20"/>
  <c r="E59" i="20"/>
  <c r="P59" i="20"/>
  <c r="R72" i="20"/>
  <c r="E95" i="20"/>
  <c r="T95" i="20" s="1"/>
  <c r="T98" i="20"/>
  <c r="P72" i="19"/>
  <c r="Q53" i="19"/>
  <c r="E67" i="19"/>
  <c r="Q67" i="19"/>
  <c r="Q59" i="19"/>
  <c r="Q72" i="19"/>
  <c r="R72" i="19"/>
  <c r="T101" i="19"/>
  <c r="T105" i="19"/>
  <c r="P53" i="18"/>
  <c r="Q53" i="18"/>
  <c r="U57" i="18"/>
  <c r="E67" i="18"/>
  <c r="P67" i="18"/>
  <c r="T67" i="18" s="1"/>
  <c r="R67" i="18"/>
  <c r="U47" i="17"/>
  <c r="Q53" i="17"/>
  <c r="R67" i="17"/>
  <c r="E59" i="17"/>
  <c r="Q59" i="17"/>
  <c r="Q72" i="17"/>
  <c r="T57" i="17"/>
  <c r="E67" i="17"/>
  <c r="R72" i="17"/>
  <c r="E95" i="17"/>
  <c r="T109" i="17"/>
  <c r="T103" i="17"/>
  <c r="T47" i="16"/>
  <c r="P67" i="16"/>
  <c r="R67" i="16"/>
  <c r="Q59" i="16"/>
  <c r="Q67" i="16"/>
  <c r="U67" i="16" s="1"/>
  <c r="S67" i="16"/>
  <c r="Q72" i="16"/>
  <c r="S72" i="16"/>
  <c r="T58" i="16"/>
  <c r="T102" i="16"/>
  <c r="T96" i="16"/>
  <c r="T110" i="16"/>
  <c r="E79" i="16"/>
  <c r="T47" i="15"/>
  <c r="P53" i="15"/>
  <c r="Q53" i="15"/>
  <c r="T57" i="15"/>
  <c r="E67" i="15"/>
  <c r="Q67" i="15"/>
  <c r="U67" i="15" s="1"/>
  <c r="P72" i="15"/>
  <c r="R72" i="15"/>
  <c r="Q72" i="15"/>
  <c r="E79" i="15"/>
  <c r="P53" i="14"/>
  <c r="R67" i="14"/>
  <c r="Q53" i="14"/>
  <c r="Q59" i="14"/>
  <c r="R72" i="14"/>
  <c r="E67" i="14"/>
  <c r="P67" i="14"/>
  <c r="T108" i="14"/>
  <c r="E53" i="13"/>
  <c r="E72" i="13"/>
  <c r="E67" i="13"/>
  <c r="Q67" i="13"/>
  <c r="U67" i="13" s="1"/>
  <c r="S67" i="13"/>
  <c r="R67" i="13"/>
  <c r="R72" i="13"/>
  <c r="P59" i="13"/>
  <c r="E67" i="12"/>
  <c r="P53" i="12"/>
  <c r="Q53" i="12"/>
  <c r="E59" i="12"/>
  <c r="U59" i="12" s="1"/>
  <c r="Q67" i="12"/>
  <c r="U67" i="12" s="1"/>
  <c r="P72" i="12"/>
  <c r="T72" i="12" s="1"/>
  <c r="R72" i="12"/>
  <c r="R95" i="12"/>
  <c r="T100" i="12"/>
  <c r="U101" i="12"/>
  <c r="T102" i="12"/>
  <c r="E53" i="11"/>
  <c r="P53" i="11"/>
  <c r="P59" i="11"/>
  <c r="Q67" i="11"/>
  <c r="Q59" i="11"/>
  <c r="P72" i="11"/>
  <c r="R72" i="11"/>
  <c r="R53" i="10"/>
  <c r="S53" i="10"/>
  <c r="T57" i="10"/>
  <c r="Q59" i="10"/>
  <c r="S67" i="10"/>
  <c r="S72" i="10"/>
  <c r="E67" i="10"/>
  <c r="P67" i="10"/>
  <c r="R67" i="10"/>
  <c r="E72" i="10"/>
  <c r="P72" i="10"/>
  <c r="T72" i="10" s="1"/>
  <c r="R72" i="10"/>
  <c r="U102" i="10"/>
  <c r="T103" i="10"/>
  <c r="U104" i="10"/>
  <c r="T105" i="10"/>
  <c r="U106" i="10"/>
  <c r="T107" i="10"/>
  <c r="E79" i="10"/>
  <c r="T47" i="9"/>
  <c r="Q53" i="9"/>
  <c r="Q67" i="9"/>
  <c r="P67" i="9"/>
  <c r="Q59" i="9"/>
  <c r="R67" i="9"/>
  <c r="E72" i="9"/>
  <c r="P72" i="9"/>
  <c r="T72" i="9" s="1"/>
  <c r="Q72" i="9"/>
  <c r="U72" i="9" s="1"/>
  <c r="P53" i="8"/>
  <c r="R72" i="8"/>
  <c r="E53" i="8"/>
  <c r="Q53" i="8"/>
  <c r="Q67" i="8"/>
  <c r="S67" i="8"/>
  <c r="R67" i="8"/>
  <c r="P72" i="8"/>
  <c r="T72" i="8" s="1"/>
  <c r="Q72" i="8"/>
  <c r="S72" i="8"/>
  <c r="E53" i="7"/>
  <c r="Q53" i="7"/>
  <c r="E67" i="7"/>
  <c r="T58" i="7"/>
  <c r="Q59" i="7"/>
  <c r="P67" i="7"/>
  <c r="T67" i="7" s="1"/>
  <c r="P72" i="7"/>
  <c r="Q67" i="7"/>
  <c r="S67" i="7"/>
  <c r="Q72" i="7"/>
  <c r="S72" i="7"/>
  <c r="S53" i="6"/>
  <c r="E72" i="6"/>
  <c r="E59" i="6"/>
  <c r="U59" i="6" s="1"/>
  <c r="Q59" i="6"/>
  <c r="E67" i="6"/>
  <c r="Q67" i="6"/>
  <c r="S67" i="6"/>
  <c r="T100" i="6"/>
  <c r="T101" i="6"/>
  <c r="T47" i="5"/>
  <c r="Q67" i="5"/>
  <c r="U67" i="5" s="1"/>
  <c r="E72" i="5"/>
  <c r="Q59" i="5"/>
  <c r="P72" i="5"/>
  <c r="R72" i="5"/>
  <c r="U57" i="5"/>
  <c r="Q72" i="5"/>
  <c r="U72" i="5" s="1"/>
  <c r="T108" i="5"/>
  <c r="E79" i="5"/>
  <c r="P53" i="4"/>
  <c r="R67" i="4"/>
  <c r="R72" i="4"/>
  <c r="Q53" i="4"/>
  <c r="T57" i="4"/>
  <c r="Q59" i="4"/>
  <c r="E67" i="4"/>
  <c r="P67" i="4"/>
  <c r="T67" i="4" s="1"/>
  <c r="Q67" i="4"/>
  <c r="E72" i="4"/>
  <c r="P72" i="4"/>
  <c r="U102" i="4"/>
  <c r="T103" i="4"/>
  <c r="E72" i="3"/>
  <c r="E67" i="3"/>
  <c r="Q67" i="3"/>
  <c r="S67" i="3"/>
  <c r="E53" i="3"/>
  <c r="R67" i="3"/>
  <c r="R72" i="3"/>
  <c r="P59" i="3"/>
  <c r="U100" i="3"/>
  <c r="T101" i="3"/>
  <c r="T102" i="3"/>
  <c r="E95" i="3"/>
  <c r="P72" i="2"/>
  <c r="R72" i="2"/>
  <c r="E67" i="2"/>
  <c r="Q67" i="2"/>
  <c r="S95" i="2"/>
  <c r="P53" i="1"/>
  <c r="T53" i="1" s="1"/>
  <c r="Q53" i="1"/>
  <c r="U53" i="1" s="1"/>
  <c r="S72" i="1"/>
  <c r="E59" i="1"/>
  <c r="P59" i="1"/>
  <c r="S67" i="1"/>
  <c r="E72" i="1"/>
  <c r="P72" i="1"/>
  <c r="T72" i="1" s="1"/>
  <c r="R72" i="1"/>
  <c r="E67" i="1"/>
  <c r="T104" i="1"/>
  <c r="T24" i="1"/>
  <c r="U33" i="2"/>
  <c r="T33" i="2"/>
  <c r="U59" i="1"/>
  <c r="T59" i="1"/>
  <c r="U30" i="2"/>
  <c r="T30" i="2"/>
  <c r="U70" i="1"/>
  <c r="T70" i="1"/>
  <c r="U71" i="1"/>
  <c r="T71" i="1"/>
  <c r="U72" i="1"/>
  <c r="U67" i="1"/>
  <c r="T67" i="1"/>
  <c r="T15" i="1"/>
  <c r="T10" i="1"/>
  <c r="T14" i="1"/>
  <c r="T19" i="1"/>
  <c r="T23" i="1"/>
  <c r="E15" i="2"/>
  <c r="U19" i="2"/>
  <c r="T36" i="2"/>
  <c r="U44" i="2"/>
  <c r="T44" i="2"/>
  <c r="U48" i="2"/>
  <c r="T48" i="2"/>
  <c r="U52" i="2"/>
  <c r="T52" i="2"/>
  <c r="T58" i="2"/>
  <c r="T33" i="3"/>
  <c r="U71" i="3"/>
  <c r="T71" i="3"/>
  <c r="U59" i="5"/>
  <c r="T59" i="5"/>
  <c r="U24" i="6"/>
  <c r="T24" i="6"/>
  <c r="U33" i="7"/>
  <c r="T33" i="7"/>
  <c r="U71" i="8"/>
  <c r="U33" i="1"/>
  <c r="U40" i="2"/>
  <c r="T40" i="2"/>
  <c r="U35" i="2"/>
  <c r="U66" i="2"/>
  <c r="T66" i="2"/>
  <c r="U61" i="2"/>
  <c r="T61" i="2"/>
  <c r="U65" i="2"/>
  <c r="T65" i="2"/>
  <c r="U24" i="4"/>
  <c r="T24" i="4"/>
  <c r="U59" i="4"/>
  <c r="T59" i="4"/>
  <c r="U71" i="5"/>
  <c r="T71" i="5"/>
  <c r="U70" i="6"/>
  <c r="T70" i="6"/>
  <c r="T71" i="7"/>
  <c r="U59" i="8"/>
  <c r="T59" i="8"/>
  <c r="U9" i="1"/>
  <c r="T26" i="1"/>
  <c r="T40" i="1"/>
  <c r="T36" i="1"/>
  <c r="T45" i="1"/>
  <c r="T49" i="1"/>
  <c r="T58" i="1"/>
  <c r="U66" i="1"/>
  <c r="T66" i="1"/>
  <c r="T62" i="1"/>
  <c r="T88" i="1"/>
  <c r="T92" i="1"/>
  <c r="T11" i="2"/>
  <c r="T17" i="2"/>
  <c r="T20" i="2"/>
  <c r="U23" i="2"/>
  <c r="T35" i="2"/>
  <c r="U39" i="2"/>
  <c r="T39" i="2"/>
  <c r="T45" i="2"/>
  <c r="T49" i="2"/>
  <c r="Q53" i="2"/>
  <c r="U57" i="2"/>
  <c r="T57" i="2"/>
  <c r="E66" i="2"/>
  <c r="U70" i="2"/>
  <c r="T70" i="2"/>
  <c r="P70" i="2"/>
  <c r="U71" i="2"/>
  <c r="T71" i="2"/>
  <c r="U30" i="3"/>
  <c r="T30" i="3"/>
  <c r="U30" i="5"/>
  <c r="T30" i="5"/>
  <c r="U30" i="7"/>
  <c r="T30" i="7"/>
  <c r="U70" i="7"/>
  <c r="T70" i="7"/>
  <c r="U24" i="8"/>
  <c r="T24" i="8"/>
  <c r="T33" i="8"/>
  <c r="U72" i="2"/>
  <c r="T72" i="2"/>
  <c r="U67" i="2"/>
  <c r="U15" i="2"/>
  <c r="T15" i="2"/>
  <c r="U24" i="2"/>
  <c r="T24" i="2"/>
  <c r="U59" i="2"/>
  <c r="T59" i="2"/>
  <c r="Q66" i="2"/>
  <c r="U24" i="3"/>
  <c r="T24" i="3"/>
  <c r="U33" i="4"/>
  <c r="U33" i="5"/>
  <c r="T33" i="5"/>
  <c r="U30" i="6"/>
  <c r="T30" i="6"/>
  <c r="U71" i="6"/>
  <c r="T71" i="6"/>
  <c r="U24" i="7"/>
  <c r="T24" i="7"/>
  <c r="U53" i="2"/>
  <c r="T53" i="2"/>
  <c r="T87" i="2"/>
  <c r="U88" i="2"/>
  <c r="T91" i="2"/>
  <c r="U92" i="2"/>
  <c r="U72" i="3"/>
  <c r="U67" i="3"/>
  <c r="T72" i="3"/>
  <c r="T67" i="3"/>
  <c r="T10" i="3"/>
  <c r="U11" i="3"/>
  <c r="T14" i="3"/>
  <c r="T19" i="3"/>
  <c r="U20" i="3"/>
  <c r="T23" i="3"/>
  <c r="T28" i="3"/>
  <c r="U29" i="3"/>
  <c r="T38" i="3"/>
  <c r="U39" i="3"/>
  <c r="T43" i="3"/>
  <c r="U44" i="3"/>
  <c r="T47" i="3"/>
  <c r="U48" i="3"/>
  <c r="T51" i="3"/>
  <c r="U52" i="3"/>
  <c r="T56" i="3"/>
  <c r="U57" i="3"/>
  <c r="T64" i="3"/>
  <c r="U65" i="3"/>
  <c r="T69" i="3"/>
  <c r="T86" i="3"/>
  <c r="U87" i="3"/>
  <c r="T90" i="3"/>
  <c r="U91" i="3"/>
  <c r="T9" i="4"/>
  <c r="U10" i="4"/>
  <c r="T13" i="4"/>
  <c r="U14" i="4"/>
  <c r="T18" i="4"/>
  <c r="U19" i="4"/>
  <c r="T22" i="4"/>
  <c r="U23" i="4"/>
  <c r="T27" i="4"/>
  <c r="U28" i="4"/>
  <c r="T32" i="4"/>
  <c r="T37" i="4"/>
  <c r="U38" i="4"/>
  <c r="T42" i="4"/>
  <c r="T46" i="4"/>
  <c r="U47" i="4"/>
  <c r="T50" i="4"/>
  <c r="U51" i="4"/>
  <c r="T55" i="4"/>
  <c r="U56" i="4"/>
  <c r="T63" i="4"/>
  <c r="U64" i="4"/>
  <c r="U69" i="4"/>
  <c r="U86" i="4"/>
  <c r="T89" i="4"/>
  <c r="U90" i="4"/>
  <c r="T93" i="4"/>
  <c r="T12" i="5"/>
  <c r="U13" i="5"/>
  <c r="T17" i="5"/>
  <c r="U18" i="5"/>
  <c r="T21" i="5"/>
  <c r="U22" i="5"/>
  <c r="T26" i="5"/>
  <c r="U27" i="5"/>
  <c r="U32" i="5"/>
  <c r="U40" i="5"/>
  <c r="T40" i="5"/>
  <c r="T36" i="5"/>
  <c r="U37" i="5"/>
  <c r="U42" i="5"/>
  <c r="T45" i="5"/>
  <c r="U46" i="5"/>
  <c r="T49" i="5"/>
  <c r="U50" i="5"/>
  <c r="U55" i="5"/>
  <c r="T58" i="5"/>
  <c r="U66" i="5"/>
  <c r="T66" i="5"/>
  <c r="T62" i="5"/>
  <c r="U63" i="5"/>
  <c r="T88" i="5"/>
  <c r="U89" i="5"/>
  <c r="T92" i="5"/>
  <c r="U93" i="5"/>
  <c r="T11" i="6"/>
  <c r="U12" i="6"/>
  <c r="U17" i="6"/>
  <c r="T20" i="6"/>
  <c r="U21" i="6"/>
  <c r="U26" i="6"/>
  <c r="T29" i="6"/>
  <c r="T35" i="6"/>
  <c r="U36" i="6"/>
  <c r="T39" i="6"/>
  <c r="U53" i="6"/>
  <c r="T53" i="6"/>
  <c r="T44" i="6"/>
  <c r="U45" i="6"/>
  <c r="T48" i="6"/>
  <c r="U49" i="6"/>
  <c r="T52" i="6"/>
  <c r="T57" i="6"/>
  <c r="U58" i="6"/>
  <c r="T61" i="6"/>
  <c r="U62" i="6"/>
  <c r="T65" i="6"/>
  <c r="T87" i="6"/>
  <c r="U88" i="6"/>
  <c r="U92" i="6"/>
  <c r="U72" i="7"/>
  <c r="U67" i="7"/>
  <c r="T72" i="7"/>
  <c r="U15" i="7"/>
  <c r="T10" i="7"/>
  <c r="U11" i="7"/>
  <c r="T14" i="7"/>
  <c r="T19" i="7"/>
  <c r="U20" i="7"/>
  <c r="T23" i="7"/>
  <c r="T28" i="7"/>
  <c r="U29" i="7"/>
  <c r="T38" i="7"/>
  <c r="U39" i="7"/>
  <c r="T43" i="7"/>
  <c r="U44" i="7"/>
  <c r="T47" i="7"/>
  <c r="U48" i="7"/>
  <c r="T51" i="7"/>
  <c r="U52" i="7"/>
  <c r="T56" i="7"/>
  <c r="U57" i="7"/>
  <c r="T64" i="7"/>
  <c r="U65" i="7"/>
  <c r="T69" i="7"/>
  <c r="T86" i="7"/>
  <c r="U87" i="7"/>
  <c r="T90" i="7"/>
  <c r="U91" i="7"/>
  <c r="T9" i="8"/>
  <c r="U10" i="8"/>
  <c r="T13" i="8"/>
  <c r="U14" i="8"/>
  <c r="T18" i="8"/>
  <c r="U19" i="8"/>
  <c r="T22" i="8"/>
  <c r="U23" i="8"/>
  <c r="T27" i="8"/>
  <c r="U28" i="8"/>
  <c r="T32" i="8"/>
  <c r="T37" i="8"/>
  <c r="U38" i="8"/>
  <c r="T42" i="8"/>
  <c r="T46" i="8"/>
  <c r="U47" i="8"/>
  <c r="T49" i="8"/>
  <c r="T52" i="8"/>
  <c r="U58" i="8"/>
  <c r="P67" i="8"/>
  <c r="T67" i="8" s="1"/>
  <c r="U69" i="8"/>
  <c r="T69" i="8"/>
  <c r="U90" i="8"/>
  <c r="T90" i="8"/>
  <c r="T33" i="9"/>
  <c r="U59" i="10"/>
  <c r="T59" i="10"/>
  <c r="U71" i="10"/>
  <c r="T71" i="10"/>
  <c r="U30" i="11"/>
  <c r="T30" i="11"/>
  <c r="T59" i="12"/>
  <c r="T43" i="2"/>
  <c r="T9" i="3"/>
  <c r="U40" i="4"/>
  <c r="T40" i="4"/>
  <c r="U66" i="4"/>
  <c r="T66" i="4"/>
  <c r="T35" i="5"/>
  <c r="U53" i="5"/>
  <c r="T53" i="5"/>
  <c r="T61" i="5"/>
  <c r="T72" i="6"/>
  <c r="U67" i="6"/>
  <c r="U15" i="6"/>
  <c r="T15" i="6"/>
  <c r="T43" i="6"/>
  <c r="T9" i="7"/>
  <c r="U40" i="8"/>
  <c r="T40" i="8"/>
  <c r="T57" i="8"/>
  <c r="T65" i="8"/>
  <c r="E70" i="8"/>
  <c r="T87" i="8"/>
  <c r="U67" i="9"/>
  <c r="T67" i="9"/>
  <c r="T15" i="9"/>
  <c r="U9" i="9"/>
  <c r="T9" i="9"/>
  <c r="U30" i="10"/>
  <c r="T30" i="10"/>
  <c r="U40" i="3"/>
  <c r="T40" i="3"/>
  <c r="U59" i="3"/>
  <c r="T59" i="3"/>
  <c r="U66" i="3"/>
  <c r="T66" i="3"/>
  <c r="U30" i="4"/>
  <c r="T30" i="4"/>
  <c r="U53" i="4"/>
  <c r="T53" i="4"/>
  <c r="U71" i="4"/>
  <c r="T71" i="4"/>
  <c r="T72" i="5"/>
  <c r="T67" i="5"/>
  <c r="U15" i="5"/>
  <c r="T15" i="5"/>
  <c r="U24" i="5"/>
  <c r="T24" i="5"/>
  <c r="U70" i="5"/>
  <c r="T70" i="5"/>
  <c r="U33" i="6"/>
  <c r="T33" i="6"/>
  <c r="T40" i="7"/>
  <c r="U66" i="7"/>
  <c r="T66" i="7"/>
  <c r="U30" i="8"/>
  <c r="T30" i="8"/>
  <c r="U53" i="8"/>
  <c r="T53" i="8"/>
  <c r="U66" i="8"/>
  <c r="T66" i="8"/>
  <c r="U61" i="8"/>
  <c r="U59" i="9"/>
  <c r="T59" i="9"/>
  <c r="U71" i="11"/>
  <c r="T71" i="11"/>
  <c r="U24" i="12"/>
  <c r="T24" i="12"/>
  <c r="T33" i="12"/>
  <c r="T35" i="3"/>
  <c r="U53" i="3"/>
  <c r="T53" i="3"/>
  <c r="T61" i="3"/>
  <c r="U72" i="4"/>
  <c r="T72" i="4"/>
  <c r="U67" i="4"/>
  <c r="T15" i="4"/>
  <c r="T43" i="4"/>
  <c r="T9" i="5"/>
  <c r="U40" i="6"/>
  <c r="T40" i="6"/>
  <c r="U66" i="6"/>
  <c r="T66" i="6"/>
  <c r="T35" i="7"/>
  <c r="U53" i="7"/>
  <c r="T53" i="7"/>
  <c r="T61" i="7"/>
  <c r="U72" i="8"/>
  <c r="U67" i="8"/>
  <c r="U15" i="8"/>
  <c r="T15" i="8"/>
  <c r="T43" i="8"/>
  <c r="U56" i="8"/>
  <c r="T61" i="8"/>
  <c r="U64" i="8"/>
  <c r="U86" i="8"/>
  <c r="T86" i="8"/>
  <c r="U24" i="11"/>
  <c r="T24" i="11"/>
  <c r="U70" i="11"/>
  <c r="T70" i="11"/>
  <c r="U30" i="9"/>
  <c r="T30" i="9"/>
  <c r="U53" i="9"/>
  <c r="T53" i="9"/>
  <c r="U71" i="9"/>
  <c r="T71" i="9"/>
  <c r="U72" i="10"/>
  <c r="U67" i="10"/>
  <c r="T67" i="10"/>
  <c r="U24" i="10"/>
  <c r="T24" i="10"/>
  <c r="U70" i="10"/>
  <c r="U33" i="11"/>
  <c r="U40" i="12"/>
  <c r="T40" i="12"/>
  <c r="U53" i="12"/>
  <c r="T53" i="12"/>
  <c r="T43" i="12"/>
  <c r="E53" i="12"/>
  <c r="U66" i="12"/>
  <c r="T66" i="12"/>
  <c r="U61" i="12"/>
  <c r="T61" i="12"/>
  <c r="U65" i="12"/>
  <c r="T65" i="12"/>
  <c r="U70" i="12"/>
  <c r="T70" i="12"/>
  <c r="E71" i="12"/>
  <c r="U33" i="13"/>
  <c r="T33" i="13"/>
  <c r="U33" i="15"/>
  <c r="T33" i="15"/>
  <c r="T71" i="15"/>
  <c r="U24" i="16"/>
  <c r="U30" i="16"/>
  <c r="T30" i="16"/>
  <c r="T71" i="16"/>
  <c r="U70" i="17"/>
  <c r="T70" i="17"/>
  <c r="U24" i="9"/>
  <c r="T24" i="9"/>
  <c r="U70" i="9"/>
  <c r="T70" i="9"/>
  <c r="T86" i="9"/>
  <c r="T90" i="9"/>
  <c r="T9" i="10"/>
  <c r="T13" i="10"/>
  <c r="T18" i="10"/>
  <c r="T22" i="10"/>
  <c r="U33" i="10"/>
  <c r="U40" i="11"/>
  <c r="T40" i="11"/>
  <c r="U59" i="11"/>
  <c r="T59" i="11"/>
  <c r="U66" i="11"/>
  <c r="T66" i="11"/>
  <c r="U30" i="12"/>
  <c r="T30" i="12"/>
  <c r="U57" i="12"/>
  <c r="T57" i="12"/>
  <c r="T71" i="13"/>
  <c r="U59" i="15"/>
  <c r="T59" i="15"/>
  <c r="U33" i="16"/>
  <c r="T33" i="16"/>
  <c r="U24" i="17"/>
  <c r="T24" i="17"/>
  <c r="T13" i="9"/>
  <c r="T18" i="9"/>
  <c r="T22" i="9"/>
  <c r="T27" i="9"/>
  <c r="T32" i="9"/>
  <c r="T37" i="9"/>
  <c r="T42" i="9"/>
  <c r="U43" i="9"/>
  <c r="T46" i="9"/>
  <c r="T50" i="9"/>
  <c r="T55" i="9"/>
  <c r="T63" i="9"/>
  <c r="T89" i="9"/>
  <c r="T93" i="9"/>
  <c r="U9" i="10"/>
  <c r="T12" i="10"/>
  <c r="T17" i="10"/>
  <c r="T21" i="10"/>
  <c r="T26" i="10"/>
  <c r="U40" i="10"/>
  <c r="T40" i="10"/>
  <c r="T36" i="10"/>
  <c r="T45" i="10"/>
  <c r="T49" i="10"/>
  <c r="T58" i="10"/>
  <c r="U66" i="10"/>
  <c r="T66" i="10"/>
  <c r="T62" i="10"/>
  <c r="T88" i="10"/>
  <c r="T92" i="10"/>
  <c r="T11" i="11"/>
  <c r="T20" i="11"/>
  <c r="T29" i="11"/>
  <c r="T35" i="11"/>
  <c r="T39" i="11"/>
  <c r="U53" i="11"/>
  <c r="T53" i="11"/>
  <c r="T44" i="11"/>
  <c r="T48" i="11"/>
  <c r="T52" i="11"/>
  <c r="T57" i="11"/>
  <c r="T61" i="11"/>
  <c r="T65" i="11"/>
  <c r="T87" i="11"/>
  <c r="T91" i="11"/>
  <c r="U72" i="12"/>
  <c r="U15" i="12"/>
  <c r="T67" i="12"/>
  <c r="T10" i="12"/>
  <c r="T14" i="12"/>
  <c r="T19" i="12"/>
  <c r="T23" i="12"/>
  <c r="T28" i="12"/>
  <c r="U35" i="12"/>
  <c r="T38" i="12"/>
  <c r="T62" i="12"/>
  <c r="Q66" i="12"/>
  <c r="T92" i="12"/>
  <c r="U92" i="12"/>
  <c r="U30" i="13"/>
  <c r="T30" i="13"/>
  <c r="T70" i="13"/>
  <c r="U59" i="14"/>
  <c r="T59" i="14"/>
  <c r="U30" i="15"/>
  <c r="T30" i="15"/>
  <c r="U70" i="16"/>
  <c r="U59" i="17"/>
  <c r="T59" i="17"/>
  <c r="U40" i="9"/>
  <c r="T40" i="9"/>
  <c r="U66" i="9"/>
  <c r="T66" i="9"/>
  <c r="U53" i="10"/>
  <c r="T53" i="10"/>
  <c r="U72" i="11"/>
  <c r="U67" i="11"/>
  <c r="T72" i="11"/>
  <c r="U15" i="11"/>
  <c r="T15" i="11"/>
  <c r="T67" i="11"/>
  <c r="U35" i="11"/>
  <c r="U61" i="11"/>
  <c r="U48" i="12"/>
  <c r="T48" i="12"/>
  <c r="U52" i="12"/>
  <c r="T52" i="12"/>
  <c r="T88" i="12"/>
  <c r="U88" i="12"/>
  <c r="U24" i="13"/>
  <c r="T24" i="13"/>
  <c r="U24" i="14"/>
  <c r="T24" i="14"/>
  <c r="U30" i="17"/>
  <c r="T30" i="17"/>
  <c r="T87" i="12"/>
  <c r="T91" i="12"/>
  <c r="U72" i="13"/>
  <c r="T72" i="13"/>
  <c r="T67" i="13"/>
  <c r="T15" i="13"/>
  <c r="T10" i="13"/>
  <c r="U11" i="13"/>
  <c r="T14" i="13"/>
  <c r="T19" i="13"/>
  <c r="U20" i="13"/>
  <c r="T23" i="13"/>
  <c r="T28" i="13"/>
  <c r="U29" i="13"/>
  <c r="T38" i="13"/>
  <c r="U39" i="13"/>
  <c r="T43" i="13"/>
  <c r="U44" i="13"/>
  <c r="T47" i="13"/>
  <c r="U48" i="13"/>
  <c r="T51" i="13"/>
  <c r="U52" i="13"/>
  <c r="T56" i="13"/>
  <c r="U57" i="13"/>
  <c r="T64" i="13"/>
  <c r="U65" i="13"/>
  <c r="T69" i="13"/>
  <c r="T86" i="13"/>
  <c r="U87" i="13"/>
  <c r="T90" i="13"/>
  <c r="U91" i="13"/>
  <c r="T9" i="14"/>
  <c r="U10" i="14"/>
  <c r="T13" i="14"/>
  <c r="U14" i="14"/>
  <c r="T18" i="14"/>
  <c r="U19" i="14"/>
  <c r="T22" i="14"/>
  <c r="U23" i="14"/>
  <c r="T27" i="14"/>
  <c r="U28" i="14"/>
  <c r="T32" i="14"/>
  <c r="T37" i="14"/>
  <c r="U38" i="14"/>
  <c r="T42" i="14"/>
  <c r="T46" i="14"/>
  <c r="U47" i="14"/>
  <c r="T50" i="14"/>
  <c r="U51" i="14"/>
  <c r="T55" i="14"/>
  <c r="U56" i="14"/>
  <c r="T63" i="14"/>
  <c r="U64" i="14"/>
  <c r="U69" i="14"/>
  <c r="U86" i="14"/>
  <c r="T89" i="14"/>
  <c r="U90" i="14"/>
  <c r="T93" i="14"/>
  <c r="T12" i="15"/>
  <c r="U13" i="15"/>
  <c r="T17" i="15"/>
  <c r="U18" i="15"/>
  <c r="T21" i="15"/>
  <c r="U22" i="15"/>
  <c r="T26" i="15"/>
  <c r="U27" i="15"/>
  <c r="U32" i="15"/>
  <c r="U40" i="15"/>
  <c r="T40" i="15"/>
  <c r="T36" i="15"/>
  <c r="U37" i="15"/>
  <c r="U42" i="15"/>
  <c r="T45" i="15"/>
  <c r="U46" i="15"/>
  <c r="T49" i="15"/>
  <c r="U50" i="15"/>
  <c r="U55" i="15"/>
  <c r="T58" i="15"/>
  <c r="U66" i="15"/>
  <c r="T66" i="15"/>
  <c r="T62" i="15"/>
  <c r="U63" i="15"/>
  <c r="T88" i="15"/>
  <c r="T92" i="15"/>
  <c r="T11" i="16"/>
  <c r="T20" i="16"/>
  <c r="T29" i="16"/>
  <c r="T35" i="16"/>
  <c r="T39" i="16"/>
  <c r="U53" i="16"/>
  <c r="T53" i="16"/>
  <c r="T44" i="16"/>
  <c r="T48" i="16"/>
  <c r="T52" i="16"/>
  <c r="T57" i="16"/>
  <c r="T61" i="16"/>
  <c r="T65" i="16"/>
  <c r="T87" i="16"/>
  <c r="T91" i="16"/>
  <c r="U72" i="17"/>
  <c r="U15" i="17"/>
  <c r="T72" i="17"/>
  <c r="T10" i="17"/>
  <c r="T14" i="17"/>
  <c r="T19" i="17"/>
  <c r="T23" i="17"/>
  <c r="T28" i="17"/>
  <c r="T38" i="17"/>
  <c r="U59" i="18"/>
  <c r="T59" i="18"/>
  <c r="U24" i="20"/>
  <c r="T24" i="20"/>
  <c r="T9" i="13"/>
  <c r="U40" i="14"/>
  <c r="T40" i="14"/>
  <c r="U66" i="14"/>
  <c r="T66" i="14"/>
  <c r="U53" i="15"/>
  <c r="T53" i="15"/>
  <c r="U72" i="16"/>
  <c r="T72" i="16"/>
  <c r="T67" i="16"/>
  <c r="U33" i="17"/>
  <c r="T33" i="17"/>
  <c r="U30" i="18"/>
  <c r="T30" i="18"/>
  <c r="U71" i="18"/>
  <c r="T71" i="18"/>
  <c r="U24" i="19"/>
  <c r="T24" i="19"/>
  <c r="U70" i="19"/>
  <c r="T70" i="19"/>
  <c r="U71" i="19"/>
  <c r="U33" i="20"/>
  <c r="U33" i="21"/>
  <c r="T33" i="21"/>
  <c r="U40" i="13"/>
  <c r="T40" i="13"/>
  <c r="U59" i="13"/>
  <c r="T59" i="13"/>
  <c r="U66" i="13"/>
  <c r="T66" i="13"/>
  <c r="U30" i="14"/>
  <c r="T30" i="14"/>
  <c r="U53" i="14"/>
  <c r="T53" i="14"/>
  <c r="U71" i="14"/>
  <c r="T71" i="14"/>
  <c r="U72" i="15"/>
  <c r="T72" i="15"/>
  <c r="U15" i="15"/>
  <c r="T15" i="15"/>
  <c r="T67" i="15"/>
  <c r="U24" i="15"/>
  <c r="T24" i="15"/>
  <c r="T70" i="15"/>
  <c r="T63" i="16"/>
  <c r="T89" i="16"/>
  <c r="T93" i="16"/>
  <c r="T12" i="17"/>
  <c r="T17" i="17"/>
  <c r="T21" i="17"/>
  <c r="T26" i="17"/>
  <c r="U40" i="17"/>
  <c r="T40" i="17"/>
  <c r="T36" i="17"/>
  <c r="T45" i="17"/>
  <c r="T49" i="17"/>
  <c r="T58" i="17"/>
  <c r="U66" i="17"/>
  <c r="T66" i="17"/>
  <c r="T62" i="17"/>
  <c r="P67" i="17"/>
  <c r="T67" i="17" s="1"/>
  <c r="P71" i="17"/>
  <c r="U33" i="19"/>
  <c r="T33" i="19"/>
  <c r="U59" i="21"/>
  <c r="T59" i="21"/>
  <c r="T35" i="13"/>
  <c r="U53" i="13"/>
  <c r="T53" i="13"/>
  <c r="T61" i="13"/>
  <c r="U72" i="14"/>
  <c r="T72" i="14"/>
  <c r="T67" i="14"/>
  <c r="T15" i="14"/>
  <c r="T43" i="14"/>
  <c r="T9" i="15"/>
  <c r="U40" i="16"/>
  <c r="U59" i="16"/>
  <c r="T59" i="16"/>
  <c r="U66" i="16"/>
  <c r="T66" i="16"/>
  <c r="U53" i="17"/>
  <c r="T53" i="17"/>
  <c r="Q67" i="17"/>
  <c r="U67" i="17" s="1"/>
  <c r="U30" i="19"/>
  <c r="T30" i="19"/>
  <c r="U59" i="20"/>
  <c r="T59" i="20"/>
  <c r="U30" i="21"/>
  <c r="T30" i="21"/>
  <c r="U89" i="17"/>
  <c r="U93" i="17"/>
  <c r="U12" i="18"/>
  <c r="U17" i="18"/>
  <c r="U21" i="18"/>
  <c r="U26" i="18"/>
  <c r="U36" i="18"/>
  <c r="U53" i="18"/>
  <c r="T53" i="18"/>
  <c r="U45" i="18"/>
  <c r="U49" i="18"/>
  <c r="U58" i="18"/>
  <c r="U62" i="18"/>
  <c r="U88" i="18"/>
  <c r="U92" i="18"/>
  <c r="U72" i="19"/>
  <c r="U67" i="19"/>
  <c r="T72" i="19"/>
  <c r="U15" i="19"/>
  <c r="T15" i="19"/>
  <c r="T67" i="19"/>
  <c r="U11" i="19"/>
  <c r="T14" i="19"/>
  <c r="T19" i="19"/>
  <c r="U20" i="19"/>
  <c r="T23" i="19"/>
  <c r="T28" i="19"/>
  <c r="U29" i="19"/>
  <c r="T38" i="19"/>
  <c r="U39" i="19"/>
  <c r="T43" i="19"/>
  <c r="U44" i="19"/>
  <c r="T47" i="19"/>
  <c r="U48" i="19"/>
  <c r="T51" i="19"/>
  <c r="U52" i="19"/>
  <c r="T56" i="19"/>
  <c r="U57" i="19"/>
  <c r="T64" i="19"/>
  <c r="U65" i="19"/>
  <c r="T69" i="19"/>
  <c r="T86" i="19"/>
  <c r="U87" i="19"/>
  <c r="T90" i="19"/>
  <c r="U91" i="19"/>
  <c r="T9" i="20"/>
  <c r="U10" i="20"/>
  <c r="T13" i="20"/>
  <c r="U14" i="20"/>
  <c r="T18" i="20"/>
  <c r="U19" i="20"/>
  <c r="T22" i="20"/>
  <c r="U23" i="20"/>
  <c r="T27" i="20"/>
  <c r="U28" i="20"/>
  <c r="T32" i="20"/>
  <c r="T37" i="20"/>
  <c r="U38" i="20"/>
  <c r="T42" i="20"/>
  <c r="T46" i="20"/>
  <c r="U47" i="20"/>
  <c r="T50" i="20"/>
  <c r="U51" i="20"/>
  <c r="T55" i="20"/>
  <c r="U56" i="20"/>
  <c r="T63" i="20"/>
  <c r="U64" i="20"/>
  <c r="U69" i="20"/>
  <c r="U86" i="20"/>
  <c r="T89" i="20"/>
  <c r="U90" i="20"/>
  <c r="T93" i="20"/>
  <c r="T12" i="21"/>
  <c r="U13" i="21"/>
  <c r="T17" i="21"/>
  <c r="U18" i="21"/>
  <c r="T21" i="21"/>
  <c r="U22" i="21"/>
  <c r="T26" i="21"/>
  <c r="U27" i="21"/>
  <c r="U32" i="21"/>
  <c r="U40" i="21"/>
  <c r="T40" i="21"/>
  <c r="T36" i="21"/>
  <c r="U37" i="21"/>
  <c r="U42" i="21"/>
  <c r="T45" i="21"/>
  <c r="U46" i="21"/>
  <c r="T49" i="21"/>
  <c r="U50" i="21"/>
  <c r="U55" i="21"/>
  <c r="T58" i="21"/>
  <c r="U66" i="21"/>
  <c r="T66" i="21"/>
  <c r="T62" i="21"/>
  <c r="U63" i="21"/>
  <c r="U33" i="23"/>
  <c r="T33" i="23"/>
  <c r="U71" i="17"/>
  <c r="T71" i="17"/>
  <c r="U72" i="18"/>
  <c r="T72" i="18"/>
  <c r="U15" i="18"/>
  <c r="T15" i="18"/>
  <c r="U24" i="18"/>
  <c r="T24" i="18"/>
  <c r="U70" i="18"/>
  <c r="T70" i="18"/>
  <c r="U40" i="20"/>
  <c r="T40" i="20"/>
  <c r="U66" i="20"/>
  <c r="T66" i="20"/>
  <c r="T35" i="21"/>
  <c r="U53" i="21"/>
  <c r="T53" i="21"/>
  <c r="T61" i="21"/>
  <c r="P70" i="21"/>
  <c r="T87" i="21"/>
  <c r="U87" i="21"/>
  <c r="U33" i="22"/>
  <c r="T33" i="22"/>
  <c r="U59" i="22"/>
  <c r="T59" i="22"/>
  <c r="U30" i="23"/>
  <c r="U71" i="23"/>
  <c r="T71" i="23"/>
  <c r="T86" i="17"/>
  <c r="T90" i="17"/>
  <c r="T9" i="18"/>
  <c r="T13" i="18"/>
  <c r="T18" i="18"/>
  <c r="T22" i="18"/>
  <c r="T27" i="18"/>
  <c r="T32" i="18"/>
  <c r="T37" i="18"/>
  <c r="T42" i="18"/>
  <c r="T46" i="18"/>
  <c r="T50" i="18"/>
  <c r="T55" i="18"/>
  <c r="T63" i="18"/>
  <c r="U40" i="19"/>
  <c r="T40" i="19"/>
  <c r="U59" i="19"/>
  <c r="T59" i="19"/>
  <c r="U66" i="19"/>
  <c r="T66" i="19"/>
  <c r="U30" i="20"/>
  <c r="T30" i="20"/>
  <c r="U53" i="20"/>
  <c r="T53" i="20"/>
  <c r="U71" i="20"/>
  <c r="T71" i="20"/>
  <c r="U72" i="21"/>
  <c r="T67" i="21"/>
  <c r="U15" i="21"/>
  <c r="T15" i="21"/>
  <c r="T72" i="21"/>
  <c r="U24" i="21"/>
  <c r="T24" i="21"/>
  <c r="T70" i="21"/>
  <c r="E71" i="21"/>
  <c r="T91" i="21"/>
  <c r="U91" i="21"/>
  <c r="U24" i="22"/>
  <c r="T24" i="22"/>
  <c r="U9" i="18"/>
  <c r="U40" i="18"/>
  <c r="T40" i="18"/>
  <c r="U66" i="18"/>
  <c r="T66" i="18"/>
  <c r="T35" i="19"/>
  <c r="U53" i="19"/>
  <c r="T53" i="19"/>
  <c r="T61" i="19"/>
  <c r="U72" i="20"/>
  <c r="U67" i="20"/>
  <c r="U15" i="20"/>
  <c r="T67" i="20"/>
  <c r="T43" i="20"/>
  <c r="T9" i="21"/>
  <c r="T10" i="22"/>
  <c r="U10" i="22"/>
  <c r="U59" i="23"/>
  <c r="T59" i="23"/>
  <c r="U14" i="22"/>
  <c r="U19" i="22"/>
  <c r="U23" i="22"/>
  <c r="U28" i="22"/>
  <c r="U38" i="22"/>
  <c r="T46" i="22"/>
  <c r="U47" i="22"/>
  <c r="T50" i="22"/>
  <c r="U51" i="22"/>
  <c r="T55" i="22"/>
  <c r="U56" i="22"/>
  <c r="T63" i="22"/>
  <c r="U64" i="22"/>
  <c r="U69" i="22"/>
  <c r="U86" i="22"/>
  <c r="T89" i="22"/>
  <c r="U90" i="22"/>
  <c r="T93" i="22"/>
  <c r="T12" i="23"/>
  <c r="U13" i="23"/>
  <c r="T17" i="23"/>
  <c r="U18" i="23"/>
  <c r="T21" i="23"/>
  <c r="U22" i="23"/>
  <c r="U27" i="23"/>
  <c r="U32" i="23"/>
  <c r="T40" i="23"/>
  <c r="U37" i="23"/>
  <c r="U42" i="23"/>
  <c r="T45" i="23"/>
  <c r="U46" i="23"/>
  <c r="T49" i="23"/>
  <c r="U50" i="23"/>
  <c r="U55" i="23"/>
  <c r="T58" i="23"/>
  <c r="U66" i="23"/>
  <c r="T66" i="23"/>
  <c r="T62" i="23"/>
  <c r="U63" i="23"/>
  <c r="T88" i="23"/>
  <c r="U89" i="23"/>
  <c r="T92" i="23"/>
  <c r="U93" i="23"/>
  <c r="E79" i="13"/>
  <c r="T100" i="1"/>
  <c r="U101" i="1"/>
  <c r="T102" i="1"/>
  <c r="T110" i="1"/>
  <c r="U40" i="22"/>
  <c r="T40" i="22"/>
  <c r="U66" i="22"/>
  <c r="T66" i="22"/>
  <c r="T35" i="23"/>
  <c r="U53" i="23"/>
  <c r="T53" i="23"/>
  <c r="T52" i="23"/>
  <c r="T57" i="23"/>
  <c r="T61" i="23"/>
  <c r="T65" i="23"/>
  <c r="T87" i="23"/>
  <c r="T91" i="23"/>
  <c r="E79" i="19"/>
  <c r="E79" i="11"/>
  <c r="E79" i="4"/>
  <c r="T98" i="1"/>
  <c r="T108" i="1"/>
  <c r="U30" i="22"/>
  <c r="T30" i="22"/>
  <c r="U53" i="22"/>
  <c r="T53" i="22"/>
  <c r="U71" i="22"/>
  <c r="T71" i="22"/>
  <c r="U72" i="23"/>
  <c r="U67" i="23"/>
  <c r="U15" i="23"/>
  <c r="T72" i="23"/>
  <c r="T67" i="23"/>
  <c r="U24" i="23"/>
  <c r="T24" i="23"/>
  <c r="T56" i="23"/>
  <c r="U61" i="23"/>
  <c r="T64" i="23"/>
  <c r="T69" i="23"/>
  <c r="U70" i="23"/>
  <c r="T70" i="23"/>
  <c r="T86" i="23"/>
  <c r="T90" i="23"/>
  <c r="E79" i="17"/>
  <c r="E79" i="7"/>
  <c r="T96" i="1"/>
  <c r="T106" i="1"/>
  <c r="U72" i="22"/>
  <c r="T72" i="22"/>
  <c r="U67" i="22"/>
  <c r="U15" i="22"/>
  <c r="T15" i="22"/>
  <c r="U35" i="22"/>
  <c r="T43" i="22"/>
  <c r="U61" i="22"/>
  <c r="T9" i="23"/>
  <c r="U43" i="23"/>
  <c r="R95" i="1"/>
  <c r="L112" i="1"/>
  <c r="R112" i="1" s="1"/>
  <c r="T101" i="23"/>
  <c r="T109" i="23"/>
  <c r="M112" i="23"/>
  <c r="S112" i="23" s="1"/>
  <c r="T102" i="22"/>
  <c r="T110" i="22"/>
  <c r="R95" i="21"/>
  <c r="T99" i="21"/>
  <c r="T107" i="21"/>
  <c r="T100" i="20"/>
  <c r="T108" i="20"/>
  <c r="T113" i="20"/>
  <c r="T103" i="19"/>
  <c r="T96" i="18"/>
  <c r="T104" i="18"/>
  <c r="M112" i="17"/>
  <c r="S112" i="17" s="1"/>
  <c r="S95" i="14"/>
  <c r="T113" i="14"/>
  <c r="T96" i="12"/>
  <c r="T106" i="12"/>
  <c r="T105" i="11"/>
  <c r="T99" i="8"/>
  <c r="U100" i="8"/>
  <c r="T101" i="8"/>
  <c r="U102" i="8"/>
  <c r="T103" i="8"/>
  <c r="U104" i="8"/>
  <c r="T105" i="8"/>
  <c r="M112" i="8"/>
  <c r="S112" i="8" s="1"/>
  <c r="U113" i="8"/>
  <c r="U113" i="7"/>
  <c r="T97" i="6"/>
  <c r="U113" i="6"/>
  <c r="U100" i="5"/>
  <c r="T100" i="5"/>
  <c r="T107" i="5"/>
  <c r="T99" i="23"/>
  <c r="T107" i="23"/>
  <c r="T97" i="21"/>
  <c r="T105" i="21"/>
  <c r="T106" i="20"/>
  <c r="L112" i="20"/>
  <c r="R112" i="20" s="1"/>
  <c r="T109" i="19"/>
  <c r="M112" i="19"/>
  <c r="S112" i="19" s="1"/>
  <c r="R95" i="18"/>
  <c r="T102" i="18"/>
  <c r="T110" i="18"/>
  <c r="R95" i="17"/>
  <c r="T99" i="17"/>
  <c r="T107" i="17"/>
  <c r="E95" i="16"/>
  <c r="T95" i="16" s="1"/>
  <c r="T100" i="16"/>
  <c r="T108" i="16"/>
  <c r="T113" i="16"/>
  <c r="T107" i="15"/>
  <c r="U108" i="15"/>
  <c r="T109" i="15"/>
  <c r="T98" i="14"/>
  <c r="T106" i="14"/>
  <c r="L112" i="14"/>
  <c r="R112" i="14" s="1"/>
  <c r="T97" i="13"/>
  <c r="U98" i="13"/>
  <c r="T99" i="13"/>
  <c r="U100" i="13"/>
  <c r="T101" i="13"/>
  <c r="U102" i="13"/>
  <c r="T103" i="13"/>
  <c r="U104" i="13"/>
  <c r="T105" i="13"/>
  <c r="U106" i="13"/>
  <c r="T107" i="13"/>
  <c r="U108" i="13"/>
  <c r="T109" i="13"/>
  <c r="U110" i="13"/>
  <c r="T104" i="12"/>
  <c r="T113" i="12"/>
  <c r="T103" i="11"/>
  <c r="S95" i="10"/>
  <c r="T100" i="10"/>
  <c r="R95" i="9"/>
  <c r="T108" i="9"/>
  <c r="U109" i="9"/>
  <c r="T110" i="9"/>
  <c r="T113" i="9"/>
  <c r="U96" i="8"/>
  <c r="T97" i="8"/>
  <c r="T101" i="7"/>
  <c r="T102" i="7"/>
  <c r="T98" i="22"/>
  <c r="T106" i="22"/>
  <c r="T103" i="21"/>
  <c r="T96" i="20"/>
  <c r="T104" i="20"/>
  <c r="T99" i="19"/>
  <c r="T107" i="19"/>
  <c r="S95" i="18"/>
  <c r="T100" i="18"/>
  <c r="T108" i="18"/>
  <c r="T97" i="17"/>
  <c r="T105" i="17"/>
  <c r="T98" i="16"/>
  <c r="T106" i="16"/>
  <c r="L112" i="16"/>
  <c r="R112" i="16" s="1"/>
  <c r="T103" i="15"/>
  <c r="U104" i="15"/>
  <c r="T105" i="15"/>
  <c r="T96" i="14"/>
  <c r="T104" i="14"/>
  <c r="R95" i="13"/>
  <c r="T98" i="10"/>
  <c r="T104" i="9"/>
  <c r="U105" i="9"/>
  <c r="T106" i="9"/>
  <c r="M112" i="9"/>
  <c r="S112" i="9" s="1"/>
  <c r="S95" i="6"/>
  <c r="T113" i="1"/>
  <c r="T103" i="23"/>
  <c r="T96" i="22"/>
  <c r="T104" i="22"/>
  <c r="T101" i="21"/>
  <c r="T109" i="21"/>
  <c r="M112" i="21"/>
  <c r="S112" i="21" s="1"/>
  <c r="T110" i="20"/>
  <c r="T97" i="19"/>
  <c r="T98" i="18"/>
  <c r="T102" i="14"/>
  <c r="T98" i="12"/>
  <c r="T108" i="12"/>
  <c r="U109" i="12"/>
  <c r="T110" i="12"/>
  <c r="T97" i="11"/>
  <c r="T107" i="11"/>
  <c r="U108" i="11"/>
  <c r="T109" i="11"/>
  <c r="M112" i="11"/>
  <c r="S112" i="11" s="1"/>
  <c r="U113" i="11"/>
  <c r="T96" i="10"/>
  <c r="T109" i="10"/>
  <c r="U110" i="10"/>
  <c r="T96" i="9"/>
  <c r="U97" i="9"/>
  <c r="T98" i="9"/>
  <c r="T100" i="9"/>
  <c r="U101" i="9"/>
  <c r="T102" i="9"/>
  <c r="R95" i="8"/>
  <c r="T108" i="6"/>
  <c r="T109" i="6"/>
  <c r="R95" i="5"/>
  <c r="T99" i="5"/>
  <c r="T97" i="2"/>
  <c r="T113" i="2"/>
  <c r="U102" i="5"/>
  <c r="T103" i="5"/>
  <c r="T104" i="5"/>
  <c r="U96" i="3"/>
  <c r="T97" i="3"/>
  <c r="T98" i="3"/>
  <c r="U113" i="3"/>
  <c r="T101" i="2"/>
  <c r="R95" i="4"/>
  <c r="U98" i="4"/>
  <c r="T99" i="4"/>
  <c r="U106" i="4"/>
  <c r="T107" i="4"/>
  <c r="U108" i="3"/>
  <c r="T109" i="3"/>
  <c r="T110" i="3"/>
  <c r="T105" i="2"/>
  <c r="U97" i="1"/>
  <c r="E95" i="1"/>
  <c r="S95" i="1"/>
  <c r="M112" i="1"/>
  <c r="S112" i="1" s="1"/>
  <c r="U95" i="21"/>
  <c r="E112" i="21"/>
  <c r="T95" i="21"/>
  <c r="U105" i="1"/>
  <c r="T109" i="1"/>
  <c r="U109" i="1"/>
  <c r="U95" i="17"/>
  <c r="T95" i="17"/>
  <c r="E112" i="17"/>
  <c r="U96" i="23"/>
  <c r="U100" i="23"/>
  <c r="U104" i="23"/>
  <c r="U113" i="23"/>
  <c r="U99" i="22"/>
  <c r="U103" i="22"/>
  <c r="U98" i="21"/>
  <c r="U102" i="21"/>
  <c r="U106" i="21"/>
  <c r="U97" i="20"/>
  <c r="U101" i="20"/>
  <c r="U105" i="20"/>
  <c r="U96" i="19"/>
  <c r="U113" i="19"/>
  <c r="U99" i="18"/>
  <c r="U109" i="16"/>
  <c r="U98" i="15"/>
  <c r="T99" i="10"/>
  <c r="E95" i="10"/>
  <c r="T107" i="7"/>
  <c r="U107" i="7"/>
  <c r="T99" i="1"/>
  <c r="T103" i="1"/>
  <c r="T107" i="1"/>
  <c r="E95" i="23"/>
  <c r="T98" i="23"/>
  <c r="T102" i="23"/>
  <c r="T106" i="23"/>
  <c r="T110" i="23"/>
  <c r="L112" i="23"/>
  <c r="R112" i="23" s="1"/>
  <c r="T97" i="22"/>
  <c r="T101" i="22"/>
  <c r="T105" i="22"/>
  <c r="T109" i="22"/>
  <c r="T96" i="21"/>
  <c r="T100" i="21"/>
  <c r="T104" i="21"/>
  <c r="T108" i="21"/>
  <c r="T113" i="21"/>
  <c r="T99" i="20"/>
  <c r="T103" i="20"/>
  <c r="T107" i="20"/>
  <c r="E112" i="20"/>
  <c r="M112" i="20"/>
  <c r="S112" i="20" s="1"/>
  <c r="E95" i="19"/>
  <c r="T98" i="19"/>
  <c r="T102" i="19"/>
  <c r="T106" i="19"/>
  <c r="T110" i="19"/>
  <c r="L112" i="19"/>
  <c r="R112" i="19" s="1"/>
  <c r="T97" i="18"/>
  <c r="T101" i="18"/>
  <c r="T105" i="18"/>
  <c r="T109" i="18"/>
  <c r="T96" i="17"/>
  <c r="T100" i="17"/>
  <c r="T104" i="17"/>
  <c r="T108" i="17"/>
  <c r="T113" i="17"/>
  <c r="T99" i="16"/>
  <c r="T103" i="16"/>
  <c r="T107" i="16"/>
  <c r="E112" i="16"/>
  <c r="M112" i="16"/>
  <c r="S112" i="16" s="1"/>
  <c r="E95" i="15"/>
  <c r="T102" i="15"/>
  <c r="U110" i="15"/>
  <c r="U113" i="15"/>
  <c r="E95" i="13"/>
  <c r="T96" i="13"/>
  <c r="U105" i="12"/>
  <c r="U104" i="11"/>
  <c r="T99" i="9"/>
  <c r="E95" i="9"/>
  <c r="U100" i="7"/>
  <c r="T104" i="7"/>
  <c r="U104" i="7"/>
  <c r="L112" i="6"/>
  <c r="R112" i="6" s="1"/>
  <c r="R95" i="6"/>
  <c r="T95" i="5"/>
  <c r="E112" i="5"/>
  <c r="U95" i="5"/>
  <c r="S95" i="5"/>
  <c r="M112" i="5"/>
  <c r="S112" i="5" s="1"/>
  <c r="R95" i="2"/>
  <c r="L112" i="2"/>
  <c r="R112" i="2" s="1"/>
  <c r="U110" i="21"/>
  <c r="U109" i="20"/>
  <c r="U100" i="19"/>
  <c r="U103" i="18"/>
  <c r="U107" i="18"/>
  <c r="U95" i="16"/>
  <c r="E95" i="22"/>
  <c r="U96" i="21"/>
  <c r="E95" i="18"/>
  <c r="U96" i="17"/>
  <c r="R95" i="15"/>
  <c r="T110" i="6"/>
  <c r="U110" i="6"/>
  <c r="T101" i="4"/>
  <c r="U101" i="4"/>
  <c r="T109" i="4"/>
  <c r="U109" i="4"/>
  <c r="U108" i="23"/>
  <c r="U107" i="22"/>
  <c r="U104" i="19"/>
  <c r="U108" i="19"/>
  <c r="U98" i="17"/>
  <c r="U102" i="17"/>
  <c r="U106" i="17"/>
  <c r="U110" i="17"/>
  <c r="U97" i="16"/>
  <c r="U101" i="16"/>
  <c r="U105" i="16"/>
  <c r="U106" i="15"/>
  <c r="T96" i="11"/>
  <c r="E95" i="11"/>
  <c r="M112" i="15"/>
  <c r="S112" i="15" s="1"/>
  <c r="E95" i="14"/>
  <c r="U97" i="14"/>
  <c r="U99" i="14"/>
  <c r="U101" i="14"/>
  <c r="U103" i="14"/>
  <c r="U105" i="14"/>
  <c r="U107" i="14"/>
  <c r="U109" i="14"/>
  <c r="E95" i="12"/>
  <c r="S95" i="12"/>
  <c r="M112" i="12"/>
  <c r="S112" i="12" s="1"/>
  <c r="U97" i="12"/>
  <c r="R95" i="11"/>
  <c r="L112" i="11"/>
  <c r="R112" i="11" s="1"/>
  <c r="U96" i="11"/>
  <c r="U99" i="10"/>
  <c r="U113" i="10"/>
  <c r="T113" i="10"/>
  <c r="U107" i="9"/>
  <c r="U110" i="8"/>
  <c r="T99" i="7"/>
  <c r="U99" i="7"/>
  <c r="E95" i="7"/>
  <c r="T107" i="6"/>
  <c r="U107" i="6"/>
  <c r="T113" i="13"/>
  <c r="T99" i="12"/>
  <c r="T103" i="12"/>
  <c r="T107" i="12"/>
  <c r="T98" i="11"/>
  <c r="T102" i="11"/>
  <c r="T106" i="11"/>
  <c r="T110" i="11"/>
  <c r="T97" i="10"/>
  <c r="T101" i="10"/>
  <c r="T108" i="10"/>
  <c r="T103" i="9"/>
  <c r="T98" i="8"/>
  <c r="T106" i="8"/>
  <c r="T103" i="7"/>
  <c r="U103" i="7"/>
  <c r="U99" i="6"/>
  <c r="T106" i="6"/>
  <c r="U106" i="6"/>
  <c r="U110" i="5"/>
  <c r="E112" i="3"/>
  <c r="U95" i="3"/>
  <c r="T95" i="3"/>
  <c r="S95" i="3"/>
  <c r="M112" i="3"/>
  <c r="S112" i="3" s="1"/>
  <c r="M112" i="7"/>
  <c r="S112" i="7" s="1"/>
  <c r="S95" i="7"/>
  <c r="T102" i="6"/>
  <c r="U102" i="6"/>
  <c r="T101" i="5"/>
  <c r="U101" i="5"/>
  <c r="T97" i="4"/>
  <c r="U97" i="4"/>
  <c r="T105" i="4"/>
  <c r="U105" i="4"/>
  <c r="R95" i="10"/>
  <c r="E95" i="8"/>
  <c r="L112" i="7"/>
  <c r="R112" i="7" s="1"/>
  <c r="T98" i="6"/>
  <c r="U98" i="6"/>
  <c r="T109" i="5"/>
  <c r="U109" i="5"/>
  <c r="E95" i="4"/>
  <c r="S95" i="4"/>
  <c r="M112" i="4"/>
  <c r="S112" i="4" s="1"/>
  <c r="U97" i="5"/>
  <c r="T98" i="5"/>
  <c r="U105" i="5"/>
  <c r="T106" i="5"/>
  <c r="T96" i="2"/>
  <c r="U99" i="2"/>
  <c r="T100" i="2"/>
  <c r="U103" i="2"/>
  <c r="T104" i="2"/>
  <c r="U107" i="2"/>
  <c r="T108" i="2"/>
  <c r="E112" i="2"/>
  <c r="U95" i="2"/>
  <c r="U96" i="2"/>
  <c r="E95" i="6"/>
  <c r="U96" i="6"/>
  <c r="L112" i="3"/>
  <c r="R112" i="3" s="1"/>
  <c r="T95" i="2"/>
  <c r="T96" i="4"/>
  <c r="T100" i="4"/>
  <c r="T104" i="4"/>
  <c r="T108" i="4"/>
  <c r="T113" i="4"/>
  <c r="T99" i="3"/>
  <c r="T103" i="3"/>
  <c r="T107" i="3"/>
  <c r="T98" i="2"/>
  <c r="T102" i="2"/>
  <c r="T106" i="2"/>
  <c r="T110" i="2"/>
  <c r="T70" i="4" l="1"/>
  <c r="T70" i="20"/>
  <c r="T70" i="14"/>
  <c r="T59" i="7"/>
  <c r="T59" i="6"/>
  <c r="T70" i="3"/>
  <c r="T30" i="1"/>
  <c r="T33" i="18"/>
  <c r="T33" i="14"/>
  <c r="U95" i="20"/>
  <c r="U70" i="8"/>
  <c r="T70" i="8"/>
  <c r="U71" i="21"/>
  <c r="T71" i="21"/>
  <c r="U71" i="12"/>
  <c r="T71" i="12"/>
  <c r="T95" i="4"/>
  <c r="E112" i="4"/>
  <c r="U95" i="4"/>
  <c r="T95" i="9"/>
  <c r="U95" i="9"/>
  <c r="E112" i="9"/>
  <c r="E112" i="7"/>
  <c r="T95" i="7"/>
  <c r="U95" i="7"/>
  <c r="E112" i="11"/>
  <c r="U95" i="11"/>
  <c r="T95" i="11"/>
  <c r="E112" i="22"/>
  <c r="U95" i="22"/>
  <c r="T95" i="22"/>
  <c r="T112" i="5"/>
  <c r="U112" i="5"/>
  <c r="U95" i="13"/>
  <c r="E112" i="13"/>
  <c r="T95" i="13"/>
  <c r="E112" i="15"/>
  <c r="T95" i="15"/>
  <c r="U95" i="15"/>
  <c r="E112" i="19"/>
  <c r="U95" i="19"/>
  <c r="T95" i="19"/>
  <c r="T95" i="23"/>
  <c r="E112" i="23"/>
  <c r="U95" i="23"/>
  <c r="U112" i="2"/>
  <c r="T112" i="2"/>
  <c r="E112" i="8"/>
  <c r="U95" i="8"/>
  <c r="T95" i="8"/>
  <c r="T112" i="21"/>
  <c r="U112" i="21"/>
  <c r="T95" i="1"/>
  <c r="E112" i="1"/>
  <c r="U95" i="1"/>
  <c r="U112" i="3"/>
  <c r="T112" i="3"/>
  <c r="U95" i="6"/>
  <c r="E112" i="6"/>
  <c r="T95" i="6"/>
  <c r="T95" i="12"/>
  <c r="E112" i="12"/>
  <c r="U95" i="12"/>
  <c r="E112" i="14"/>
  <c r="T95" i="14"/>
  <c r="U95" i="14"/>
  <c r="E112" i="18"/>
  <c r="U95" i="18"/>
  <c r="T95" i="18"/>
  <c r="T112" i="16"/>
  <c r="U112" i="16"/>
  <c r="T112" i="20"/>
  <c r="U112" i="20"/>
  <c r="U95" i="10"/>
  <c r="E112" i="10"/>
  <c r="T95" i="10"/>
  <c r="T112" i="17"/>
  <c r="U112" i="17"/>
  <c r="U112" i="18" l="1"/>
  <c r="T112" i="18"/>
  <c r="T112" i="6"/>
  <c r="U112" i="6"/>
  <c r="U112" i="14"/>
  <c r="T112" i="14"/>
  <c r="T112" i="8"/>
  <c r="U112" i="8"/>
  <c r="U112" i="23"/>
  <c r="T112" i="23"/>
  <c r="U112" i="19"/>
  <c r="T112" i="19"/>
  <c r="T112" i="13"/>
  <c r="U112" i="13"/>
  <c r="U112" i="7"/>
  <c r="T112" i="7"/>
  <c r="U112" i="12"/>
  <c r="T112" i="12"/>
  <c r="U112" i="1"/>
  <c r="T112" i="1"/>
  <c r="U112" i="11"/>
  <c r="T112" i="11"/>
  <c r="U112" i="9"/>
  <c r="T112" i="9"/>
  <c r="U112" i="4"/>
  <c r="T112" i="4"/>
  <c r="T112" i="10"/>
  <c r="U112" i="10"/>
  <c r="T112" i="15"/>
  <c r="U112" i="15"/>
  <c r="U112" i="22"/>
  <c r="T112" i="22"/>
</calcChain>
</file>

<file path=xl/sharedStrings.xml><?xml version="1.0" encoding="utf-8"?>
<sst xmlns="http://schemas.openxmlformats.org/spreadsheetml/2006/main" count="4554" uniqueCount="147">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</sst>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57100000</v>
      </c>
      <c r="C10" s="92">
        <v>0</v>
      </c>
      <c r="D10" s="92"/>
      <c r="E10" s="92">
        <f t="shared" ref="E10:E15" si="0">$B10      +$C10      +$D10</f>
        <v>57100000</v>
      </c>
      <c r="F10" s="93">
        <v>57100000</v>
      </c>
      <c r="G10" s="94">
        <v>57100000</v>
      </c>
      <c r="H10" s="93">
        <v>8607000</v>
      </c>
      <c r="I10" s="94">
        <v>3357697</v>
      </c>
      <c r="J10" s="93">
        <v>7781000</v>
      </c>
      <c r="K10" s="94">
        <v>1914898</v>
      </c>
      <c r="L10" s="93">
        <v>14512000</v>
      </c>
      <c r="M10" s="94">
        <v>11304233</v>
      </c>
      <c r="N10" s="93">
        <v>16709000</v>
      </c>
      <c r="O10" s="94">
        <v>6244676</v>
      </c>
      <c r="P10" s="93">
        <f t="shared" ref="P10:P15" si="1">$H10      +$J10      +$L10      +$N10</f>
        <v>47609000</v>
      </c>
      <c r="Q10" s="94">
        <f t="shared" ref="Q10:Q15" si="2">$I10      +$K10      +$M10      +$O10</f>
        <v>22821504</v>
      </c>
      <c r="R10" s="48">
        <f t="shared" ref="R10:R15" si="3">IF(($L10      =0),0,((($N10      -$L10      )/$L10      )*100))</f>
        <v>15.139195148842338</v>
      </c>
      <c r="S10" s="49">
        <f t="shared" ref="S10:S15" si="4">IF(($M10      =0),0,((($O10      -$M10      )/$M10      )*100))</f>
        <v>-44.758074254131174</v>
      </c>
      <c r="T10" s="48">
        <f t="shared" ref="T10:T14" si="5">IF(($E10      =0),0,(($P10      /$E10      )*100))</f>
        <v>83.37828371278458</v>
      </c>
      <c r="U10" s="50">
        <f t="shared" ref="U10:U14" si="6">IF(($E10      =0),0,(($Q10      /$E10      )*100))</f>
        <v>39.967607705779336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53000000</v>
      </c>
      <c r="C13" s="92">
        <v>14184000</v>
      </c>
      <c r="D13" s="92"/>
      <c r="E13" s="92">
        <f t="shared" si="0"/>
        <v>67184000</v>
      </c>
      <c r="F13" s="93">
        <v>67184000</v>
      </c>
      <c r="G13" s="94">
        <v>67184000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>
        <v>30670000</v>
      </c>
      <c r="O13" s="94">
        <v>30632408</v>
      </c>
      <c r="P13" s="93">
        <f t="shared" si="1"/>
        <v>58649000</v>
      </c>
      <c r="Q13" s="94">
        <f t="shared" si="2"/>
        <v>58554703</v>
      </c>
      <c r="R13" s="48">
        <f t="shared" si="3"/>
        <v>2294.2232630757221</v>
      </c>
      <c r="S13" s="49">
        <f t="shared" si="4"/>
        <v>2892.4718336070273</v>
      </c>
      <c r="T13" s="48">
        <f t="shared" si="5"/>
        <v>87.296082400571564</v>
      </c>
      <c r="U13" s="50">
        <f t="shared" si="6"/>
        <v>87.155726065729937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3500000</v>
      </c>
      <c r="C14" s="92">
        <v>0</v>
      </c>
      <c r="D14" s="92"/>
      <c r="E14" s="92">
        <f t="shared" si="0"/>
        <v>3500000</v>
      </c>
      <c r="F14" s="93">
        <v>3500000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113600000</v>
      </c>
      <c r="C15" s="95">
        <f>SUM(C9:C14)</f>
        <v>14184000</v>
      </c>
      <c r="D15" s="95"/>
      <c r="E15" s="95">
        <f t="shared" si="0"/>
        <v>127784000</v>
      </c>
      <c r="F15" s="96">
        <f t="shared" ref="F15:O15" si="7">SUM(F9:F14)</f>
        <v>127784000</v>
      </c>
      <c r="G15" s="97">
        <f t="shared" si="7"/>
        <v>124284000</v>
      </c>
      <c r="H15" s="96">
        <f t="shared" si="7"/>
        <v>25118000</v>
      </c>
      <c r="I15" s="97">
        <f t="shared" si="7"/>
        <v>14393558</v>
      </c>
      <c r="J15" s="96">
        <f t="shared" si="7"/>
        <v>17968000</v>
      </c>
      <c r="K15" s="97">
        <f t="shared" si="7"/>
        <v>17777683</v>
      </c>
      <c r="L15" s="96">
        <f t="shared" si="7"/>
        <v>15793000</v>
      </c>
      <c r="M15" s="97">
        <f t="shared" si="7"/>
        <v>12327882</v>
      </c>
      <c r="N15" s="96">
        <f t="shared" si="7"/>
        <v>47379000</v>
      </c>
      <c r="O15" s="97">
        <f t="shared" si="7"/>
        <v>36877084</v>
      </c>
      <c r="P15" s="96">
        <f t="shared" si="1"/>
        <v>106258000</v>
      </c>
      <c r="Q15" s="97">
        <f t="shared" si="2"/>
        <v>81376207</v>
      </c>
      <c r="R15" s="52">
        <f t="shared" si="3"/>
        <v>200</v>
      </c>
      <c r="S15" s="53">
        <f t="shared" si="4"/>
        <v>199.1356017197439</v>
      </c>
      <c r="T15" s="52">
        <f>IF((SUM($E9:$E13))=0,0,(P15/(SUM($E9:$E13))*100))</f>
        <v>85.496121785587846</v>
      </c>
      <c r="U15" s="54">
        <f>IF((SUM($E9:$E13))=0,0,(Q15/(SUM($E9:$E13))*100))</f>
        <v>65.476012197869395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11551000</v>
      </c>
      <c r="C19" s="92">
        <v>0</v>
      </c>
      <c r="D19" s="92"/>
      <c r="E19" s="92">
        <f t="shared" si="8"/>
        <v>11551000</v>
      </c>
      <c r="F19" s="93">
        <v>11551000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15326000</v>
      </c>
      <c r="C20" s="92">
        <v>0</v>
      </c>
      <c r="D20" s="92"/>
      <c r="E20" s="92">
        <f t="shared" si="8"/>
        <v>15326000</v>
      </c>
      <c r="F20" s="93">
        <v>15326000</v>
      </c>
      <c r="G20" s="94">
        <v>15326000</v>
      </c>
      <c r="H20" s="93"/>
      <c r="I20" s="94"/>
      <c r="J20" s="93">
        <v>1215000</v>
      </c>
      <c r="K20" s="94"/>
      <c r="L20" s="93">
        <v>6598000</v>
      </c>
      <c r="M20" s="94"/>
      <c r="N20" s="93">
        <v>4696000</v>
      </c>
      <c r="O20" s="94">
        <v>2692014</v>
      </c>
      <c r="P20" s="93">
        <f t="shared" si="9"/>
        <v>12509000</v>
      </c>
      <c r="Q20" s="94">
        <f t="shared" si="10"/>
        <v>2692014</v>
      </c>
      <c r="R20" s="48">
        <f t="shared" si="11"/>
        <v>-28.826917247650801</v>
      </c>
      <c r="S20" s="49">
        <f t="shared" si="12"/>
        <v>0</v>
      </c>
      <c r="T20" s="48">
        <f t="shared" si="13"/>
        <v>81.619470181391094</v>
      </c>
      <c r="U20" s="50">
        <f t="shared" si="14"/>
        <v>17.565013702205405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26877000</v>
      </c>
      <c r="C24" s="95">
        <f>SUM(C17:C23)</f>
        <v>0</v>
      </c>
      <c r="D24" s="95"/>
      <c r="E24" s="95">
        <f t="shared" si="8"/>
        <v>26877000</v>
      </c>
      <c r="F24" s="96">
        <f t="shared" ref="F24:O24" si="15">SUM(F17:F23)</f>
        <v>26877000</v>
      </c>
      <c r="G24" s="97">
        <f t="shared" si="15"/>
        <v>15326000</v>
      </c>
      <c r="H24" s="96">
        <f t="shared" si="15"/>
        <v>0</v>
      </c>
      <c r="I24" s="97">
        <f t="shared" si="15"/>
        <v>0</v>
      </c>
      <c r="J24" s="96">
        <f t="shared" si="15"/>
        <v>1215000</v>
      </c>
      <c r="K24" s="97">
        <f t="shared" si="15"/>
        <v>0</v>
      </c>
      <c r="L24" s="96">
        <f t="shared" si="15"/>
        <v>6598000</v>
      </c>
      <c r="M24" s="97">
        <f t="shared" si="15"/>
        <v>0</v>
      </c>
      <c r="N24" s="96">
        <f t="shared" si="15"/>
        <v>4696000</v>
      </c>
      <c r="O24" s="97">
        <f t="shared" si="15"/>
        <v>2692014</v>
      </c>
      <c r="P24" s="96">
        <f t="shared" si="9"/>
        <v>12509000</v>
      </c>
      <c r="Q24" s="97">
        <f t="shared" si="10"/>
        <v>2692014</v>
      </c>
      <c r="R24" s="52">
        <f t="shared" si="11"/>
        <v>-28.826917247650801</v>
      </c>
      <c r="S24" s="53">
        <f t="shared" si="12"/>
        <v>0</v>
      </c>
      <c r="T24" s="52">
        <f>IF(($E24-$E19-$E23)   =0,0,($P24   /($E24-$E19-$E23)   )*100)</f>
        <v>81.619470181391094</v>
      </c>
      <c r="U24" s="54">
        <f>IF(($E24-$E19-$E23)   =0,0,($Q24   /($E24-$E19-$E23)   )*100)</f>
        <v>17.565013702205405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>
        <v>79698000</v>
      </c>
      <c r="O28" s="94">
        <v>108309544</v>
      </c>
      <c r="P28" s="93">
        <f>$H28      +$J28      +$L28      +$N28</f>
        <v>165722000</v>
      </c>
      <c r="Q28" s="94">
        <f>$I28      +$K28      +$M28      +$O28</f>
        <v>151275197</v>
      </c>
      <c r="R28" s="48">
        <f>IF(($L28      =0),0,((($N28      -$L28      )/$L28      )*100))</f>
        <v>91.692322493746389</v>
      </c>
      <c r="S28" s="49">
        <f>IF(($M28      =0),0,((($O28      -$M28      )/$M28      )*100))</f>
        <v>152.08401697048569</v>
      </c>
      <c r="T28" s="48">
        <f>IF(($E28      =0),0,(($P28      /$E28      )*100))</f>
        <v>77.567411970100494</v>
      </c>
      <c r="U28" s="50">
        <f>IF(($E28      =0),0,(($Q28      /$E28      )*100))</f>
        <v>70.805478612116133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10024000</v>
      </c>
      <c r="C29" s="92">
        <v>0</v>
      </c>
      <c r="D29" s="92"/>
      <c r="E29" s="92">
        <f>$B29      +$C29      +$D29</f>
        <v>10024000</v>
      </c>
      <c r="F29" s="93">
        <v>10024000</v>
      </c>
      <c r="G29" s="94">
        <v>10024000</v>
      </c>
      <c r="H29" s="93">
        <v>771000</v>
      </c>
      <c r="I29" s="94">
        <v>-1817000</v>
      </c>
      <c r="J29" s="93">
        <v>2237000</v>
      </c>
      <c r="K29" s="94">
        <v>1432963</v>
      </c>
      <c r="L29" s="93">
        <v>2595000</v>
      </c>
      <c r="M29" s="94">
        <v>-779000</v>
      </c>
      <c r="N29" s="93">
        <v>1783000</v>
      </c>
      <c r="O29" s="94"/>
      <c r="P29" s="93">
        <f>$H29      +$J29      +$L29      +$N29</f>
        <v>7386000</v>
      </c>
      <c r="Q29" s="94">
        <f>$I29      +$K29      +$M29      +$O29</f>
        <v>-1163037</v>
      </c>
      <c r="R29" s="48">
        <f>IF(($L29      =0),0,((($N29      -$L29      )/$L29      )*100))</f>
        <v>-31.290944123314063</v>
      </c>
      <c r="S29" s="49">
        <f>IF(($M29      =0),0,((($O29      -$M29      )/$M29      )*100))</f>
        <v>-100</v>
      </c>
      <c r="T29" s="48">
        <f>IF(($E29      =0),0,(($P29      /$E29      )*100))</f>
        <v>73.683160415003996</v>
      </c>
      <c r="U29" s="50">
        <f>IF(($E29      =0),0,(($Q29      /$E29      )*100))</f>
        <v>-11.602523942537909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223673000</v>
      </c>
      <c r="C30" s="95">
        <f>SUM(C26:C29)</f>
        <v>0</v>
      </c>
      <c r="D30" s="95"/>
      <c r="E30" s="95">
        <f>$B30      +$C30      +$D30</f>
        <v>223673000</v>
      </c>
      <c r="F30" s="96">
        <f t="shared" ref="F30:O30" si="16">SUM(F26:F29)</f>
        <v>223673000</v>
      </c>
      <c r="G30" s="97">
        <f t="shared" si="16"/>
        <v>223673000</v>
      </c>
      <c r="H30" s="96">
        <f t="shared" si="16"/>
        <v>20243000</v>
      </c>
      <c r="I30" s="97">
        <f t="shared" si="16"/>
        <v>-1817000</v>
      </c>
      <c r="J30" s="96">
        <f t="shared" si="16"/>
        <v>27213000</v>
      </c>
      <c r="K30" s="97">
        <f t="shared" si="16"/>
        <v>1432963</v>
      </c>
      <c r="L30" s="96">
        <f t="shared" si="16"/>
        <v>44171000</v>
      </c>
      <c r="M30" s="97">
        <f t="shared" si="16"/>
        <v>42186653</v>
      </c>
      <c r="N30" s="96">
        <f t="shared" si="16"/>
        <v>81481000</v>
      </c>
      <c r="O30" s="97">
        <f t="shared" si="16"/>
        <v>108309544</v>
      </c>
      <c r="P30" s="96">
        <f>$H30      +$J30      +$L30      +$N30</f>
        <v>173108000</v>
      </c>
      <c r="Q30" s="97">
        <f>$I30      +$K30      +$M30      +$O30</f>
        <v>150112160</v>
      </c>
      <c r="R30" s="52">
        <f>IF(($L30      =0),0,((($N30      -$L30      )/$L30      )*100))</f>
        <v>84.467184351723972</v>
      </c>
      <c r="S30" s="53">
        <f>IF(($M30      =0),0,((($O30      -$M30      )/$M30      )*100))</f>
        <v>156.73888848209882</v>
      </c>
      <c r="T30" s="52">
        <f>IF($E30   =0,0,($P30   /$E30   )*100)</f>
        <v>77.393337595507731</v>
      </c>
      <c r="U30" s="54">
        <f>IF($E30   =0,0,($Q30   /$E30   )*100)</f>
        <v>67.112329159084922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41538000</v>
      </c>
      <c r="C32" s="92">
        <v>0</v>
      </c>
      <c r="D32" s="92"/>
      <c r="E32" s="92">
        <f>$B32      +$C32      +$D32</f>
        <v>41538000</v>
      </c>
      <c r="F32" s="93">
        <v>41538000</v>
      </c>
      <c r="G32" s="94">
        <v>41538000</v>
      </c>
      <c r="H32" s="93">
        <v>7409000</v>
      </c>
      <c r="I32" s="94">
        <v>3207778</v>
      </c>
      <c r="J32" s="93">
        <v>13700000</v>
      </c>
      <c r="K32" s="94">
        <v>3475672</v>
      </c>
      <c r="L32" s="93">
        <v>8637000</v>
      </c>
      <c r="M32" s="94">
        <v>-29942552</v>
      </c>
      <c r="N32" s="93">
        <v>6552000</v>
      </c>
      <c r="O32" s="94">
        <v>5335586</v>
      </c>
      <c r="P32" s="93">
        <f>$H32      +$J32      +$L32      +$N32</f>
        <v>36298000</v>
      </c>
      <c r="Q32" s="94">
        <f>$I32      +$K32      +$M32      +$O32</f>
        <v>-17923516</v>
      </c>
      <c r="R32" s="48">
        <f>IF(($L32      =0),0,((($N32      -$L32      )/$L32      )*100))</f>
        <v>-24.140326502257729</v>
      </c>
      <c r="S32" s="49">
        <f>IF(($M32      =0),0,((($O32      -$M32      )/$M32      )*100))</f>
        <v>-117.8194096481823</v>
      </c>
      <c r="T32" s="48">
        <f>IF(($E32      =0),0,(($P32      /$E32      )*100))</f>
        <v>87.385045019018719</v>
      </c>
      <c r="U32" s="50">
        <f>IF(($E32      =0),0,(($Q32      /$E32      )*100))</f>
        <v>-43.14968462612547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41538000</v>
      </c>
      <c r="C33" s="95">
        <f>C32</f>
        <v>0</v>
      </c>
      <c r="D33" s="95"/>
      <c r="E33" s="95">
        <f>$B33      +$C33      +$D33</f>
        <v>41538000</v>
      </c>
      <c r="F33" s="96">
        <f t="shared" ref="F33:O33" si="17">F32</f>
        <v>41538000</v>
      </c>
      <c r="G33" s="97">
        <f t="shared" si="17"/>
        <v>41538000</v>
      </c>
      <c r="H33" s="96">
        <f t="shared" si="17"/>
        <v>7409000</v>
      </c>
      <c r="I33" s="97">
        <f t="shared" si="17"/>
        <v>3207778</v>
      </c>
      <c r="J33" s="96">
        <f t="shared" si="17"/>
        <v>13700000</v>
      </c>
      <c r="K33" s="97">
        <f t="shared" si="17"/>
        <v>3475672</v>
      </c>
      <c r="L33" s="96">
        <f t="shared" si="17"/>
        <v>8637000</v>
      </c>
      <c r="M33" s="97">
        <f t="shared" si="17"/>
        <v>-29942552</v>
      </c>
      <c r="N33" s="96">
        <f t="shared" si="17"/>
        <v>6552000</v>
      </c>
      <c r="O33" s="97">
        <f t="shared" si="17"/>
        <v>5335586</v>
      </c>
      <c r="P33" s="96">
        <f>$H33      +$J33      +$L33      +$N33</f>
        <v>36298000</v>
      </c>
      <c r="Q33" s="97">
        <f>$I33      +$K33      +$M33      +$O33</f>
        <v>-17923516</v>
      </c>
      <c r="R33" s="52">
        <f>IF(($L33      =0),0,((($N33      -$L33      )/$L33      )*100))</f>
        <v>-24.140326502257729</v>
      </c>
      <c r="S33" s="53">
        <f>IF(($M33      =0),0,((($O33      -$M33      )/$M33      )*100))</f>
        <v>-117.8194096481823</v>
      </c>
      <c r="T33" s="52">
        <f>IF($E33   =0,0,($P33   /$E33   )*100)</f>
        <v>87.385045019018719</v>
      </c>
      <c r="U33" s="54">
        <f>IF($E33   =0,0,($Q33   /$E33   )*100)</f>
        <v>-43.14968462612547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86780000</v>
      </c>
      <c r="C35" s="92">
        <v>-38707000</v>
      </c>
      <c r="D35" s="92"/>
      <c r="E35" s="92">
        <f t="shared" ref="E35:E40" si="18">$B35      +$C35      +$D35</f>
        <v>48073000</v>
      </c>
      <c r="F35" s="93">
        <v>48073000</v>
      </c>
      <c r="G35" s="94">
        <v>48073000</v>
      </c>
      <c r="H35" s="93">
        <v>2525000</v>
      </c>
      <c r="I35" s="94">
        <v>154080</v>
      </c>
      <c r="J35" s="93">
        <v>15234000</v>
      </c>
      <c r="K35" s="94">
        <v>3907702</v>
      </c>
      <c r="L35" s="93">
        <v>10181000</v>
      </c>
      <c r="M35" s="94">
        <v>-107287</v>
      </c>
      <c r="N35" s="93">
        <v>11874000</v>
      </c>
      <c r="O35" s="94">
        <v>9760532</v>
      </c>
      <c r="P35" s="93">
        <f t="shared" ref="P35:P40" si="19">$H35      +$J35      +$L35      +$N35</f>
        <v>39814000</v>
      </c>
      <c r="Q35" s="94">
        <f t="shared" ref="Q35:Q40" si="20">$I35      +$K35      +$M35      +$O35</f>
        <v>13715027</v>
      </c>
      <c r="R35" s="48">
        <f t="shared" ref="R35:R40" si="21">IF(($L35      =0),0,((($N35      -$L35      )/$L35      )*100))</f>
        <v>16.629014831548965</v>
      </c>
      <c r="S35" s="49">
        <f t="shared" ref="S35:S40" si="22">IF(($M35      =0),0,((($O35      -$M35      )/$M35      )*100))</f>
        <v>-9197.5905748133519</v>
      </c>
      <c r="T35" s="48">
        <f t="shared" ref="T35:T39" si="23">IF(($E35      =0),0,(($P35      /$E35      )*100))</f>
        <v>82.819878102053124</v>
      </c>
      <c r="U35" s="50">
        <f t="shared" ref="U35:U39" si="24">IF(($E35      =0),0,(($Q35      /$E35      )*100))</f>
        <v>28.529584174068606</v>
      </c>
      <c r="V35" s="93">
        <v>2554000</v>
      </c>
      <c r="W35" s="94">
        <v>0</v>
      </c>
    </row>
    <row r="36" spans="1:23" ht="12.95" customHeight="1" x14ac:dyDescent="0.2">
      <c r="A36" s="47" t="s">
        <v>60</v>
      </c>
      <c r="B36" s="92">
        <v>311854000</v>
      </c>
      <c r="C36" s="92">
        <v>0</v>
      </c>
      <c r="D36" s="92"/>
      <c r="E36" s="92">
        <f t="shared" si="18"/>
        <v>311854000</v>
      </c>
      <c r="F36" s="93">
        <v>311854000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16000000</v>
      </c>
      <c r="C38" s="92">
        <v>0</v>
      </c>
      <c r="D38" s="92"/>
      <c r="E38" s="92">
        <f t="shared" si="18"/>
        <v>16000000</v>
      </c>
      <c r="F38" s="93">
        <v>16000000</v>
      </c>
      <c r="G38" s="94">
        <v>16000000</v>
      </c>
      <c r="H38" s="93"/>
      <c r="I38" s="94"/>
      <c r="J38" s="93">
        <v>735000</v>
      </c>
      <c r="K38" s="94">
        <v>483000</v>
      </c>
      <c r="L38" s="93">
        <v>6653000</v>
      </c>
      <c r="M38" s="94">
        <v>1256074</v>
      </c>
      <c r="N38" s="93">
        <v>3162000</v>
      </c>
      <c r="O38" s="94">
        <v>9305425</v>
      </c>
      <c r="P38" s="93">
        <f t="shared" si="19"/>
        <v>10550000</v>
      </c>
      <c r="Q38" s="94">
        <f t="shared" si="20"/>
        <v>11044499</v>
      </c>
      <c r="R38" s="48">
        <f t="shared" si="21"/>
        <v>-52.472568765970237</v>
      </c>
      <c r="S38" s="49">
        <f t="shared" si="22"/>
        <v>640.83413875297163</v>
      </c>
      <c r="T38" s="48">
        <f t="shared" si="23"/>
        <v>65.9375</v>
      </c>
      <c r="U38" s="50">
        <f t="shared" si="24"/>
        <v>69.028118750000004</v>
      </c>
      <c r="V38" s="93">
        <v>54000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414634000</v>
      </c>
      <c r="C40" s="95">
        <f>SUM(C35:C39)</f>
        <v>-38707000</v>
      </c>
      <c r="D40" s="95"/>
      <c r="E40" s="95">
        <f t="shared" si="18"/>
        <v>375927000</v>
      </c>
      <c r="F40" s="96">
        <f t="shared" ref="F40:O40" si="25">SUM(F35:F39)</f>
        <v>375927000</v>
      </c>
      <c r="G40" s="97">
        <f t="shared" si="25"/>
        <v>64073000</v>
      </c>
      <c r="H40" s="96">
        <f t="shared" si="25"/>
        <v>2525000</v>
      </c>
      <c r="I40" s="97">
        <f t="shared" si="25"/>
        <v>154080</v>
      </c>
      <c r="J40" s="96">
        <f t="shared" si="25"/>
        <v>15969000</v>
      </c>
      <c r="K40" s="97">
        <f t="shared" si="25"/>
        <v>4390702</v>
      </c>
      <c r="L40" s="96">
        <f t="shared" si="25"/>
        <v>16834000</v>
      </c>
      <c r="M40" s="97">
        <f t="shared" si="25"/>
        <v>1148787</v>
      </c>
      <c r="N40" s="96">
        <f t="shared" si="25"/>
        <v>15036000</v>
      </c>
      <c r="O40" s="97">
        <f t="shared" si="25"/>
        <v>19065957</v>
      </c>
      <c r="P40" s="96">
        <f t="shared" si="19"/>
        <v>50364000</v>
      </c>
      <c r="Q40" s="97">
        <f t="shared" si="20"/>
        <v>24759526</v>
      </c>
      <c r="R40" s="52">
        <f t="shared" si="21"/>
        <v>-10.68076511821314</v>
      </c>
      <c r="S40" s="53">
        <f t="shared" si="22"/>
        <v>1559.6598847305897</v>
      </c>
      <c r="T40" s="52">
        <f>IF((+$E35+$E38) =0,0,(P40   /(+$E35+$E38) )*100)</f>
        <v>78.604092207326019</v>
      </c>
      <c r="U40" s="54">
        <f>IF((+$E35+$E38) =0,0,(Q40   /(+$E35+$E38) )*100)</f>
        <v>38.642682565199074</v>
      </c>
      <c r="V40" s="96">
        <f>SUM(V35:V39)</f>
        <v>2608000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-54183000</v>
      </c>
      <c r="D43" s="92"/>
      <c r="E43" s="92">
        <f t="shared" si="26"/>
        <v>404135000</v>
      </c>
      <c r="F43" s="93">
        <v>404135000</v>
      </c>
      <c r="G43" s="94">
        <v>404135000</v>
      </c>
      <c r="H43" s="93"/>
      <c r="I43" s="94"/>
      <c r="J43" s="93">
        <v>21643000</v>
      </c>
      <c r="K43" s="94"/>
      <c r="L43" s="93">
        <v>35175000</v>
      </c>
      <c r="M43" s="94"/>
      <c r="N43" s="93">
        <v>49824000</v>
      </c>
      <c r="O43" s="94"/>
      <c r="P43" s="93">
        <f t="shared" si="27"/>
        <v>106642000</v>
      </c>
      <c r="Q43" s="94">
        <f t="shared" si="28"/>
        <v>0</v>
      </c>
      <c r="R43" s="48">
        <f t="shared" si="29"/>
        <v>41.646055437100216</v>
      </c>
      <c r="S43" s="49">
        <f t="shared" si="30"/>
        <v>0</v>
      </c>
      <c r="T43" s="48">
        <f t="shared" si="31"/>
        <v>26.387716975763048</v>
      </c>
      <c r="U43" s="50">
        <f t="shared" si="32"/>
        <v>0</v>
      </c>
      <c r="V43" s="93">
        <v>70810000</v>
      </c>
      <c r="W43" s="94">
        <v>0</v>
      </c>
    </row>
    <row r="44" spans="1:23" ht="12.95" customHeight="1" x14ac:dyDescent="0.2">
      <c r="A44" s="47" t="s">
        <v>67</v>
      </c>
      <c r="B44" s="92">
        <v>342534000</v>
      </c>
      <c r="C44" s="92">
        <v>0</v>
      </c>
      <c r="D44" s="92"/>
      <c r="E44" s="92">
        <f t="shared" si="26"/>
        <v>342534000</v>
      </c>
      <c r="F44" s="93">
        <v>342534000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350073000</v>
      </c>
      <c r="C51" s="92">
        <v>-79163000</v>
      </c>
      <c r="D51" s="92"/>
      <c r="E51" s="92">
        <f t="shared" si="26"/>
        <v>270910000</v>
      </c>
      <c r="F51" s="93">
        <v>270910000</v>
      </c>
      <c r="G51" s="94">
        <v>270910000</v>
      </c>
      <c r="H51" s="93">
        <v>16567000</v>
      </c>
      <c r="I51" s="94">
        <v>230582</v>
      </c>
      <c r="J51" s="93">
        <v>39297000</v>
      </c>
      <c r="K51" s="94">
        <v>858957</v>
      </c>
      <c r="L51" s="93">
        <v>68855000</v>
      </c>
      <c r="M51" s="94">
        <v>87379582</v>
      </c>
      <c r="N51" s="93">
        <v>102874000</v>
      </c>
      <c r="O51" s="94">
        <v>35781450</v>
      </c>
      <c r="P51" s="93">
        <f t="shared" si="27"/>
        <v>227593000</v>
      </c>
      <c r="Q51" s="94">
        <f t="shared" si="28"/>
        <v>124250571</v>
      </c>
      <c r="R51" s="48">
        <f t="shared" si="29"/>
        <v>49.406724275651733</v>
      </c>
      <c r="S51" s="49">
        <f t="shared" si="30"/>
        <v>-59.050559431607262</v>
      </c>
      <c r="T51" s="48">
        <f t="shared" si="31"/>
        <v>84.010557011553658</v>
      </c>
      <c r="U51" s="50">
        <f t="shared" si="32"/>
        <v>45.864150824997232</v>
      </c>
      <c r="V51" s="93">
        <v>8279000</v>
      </c>
      <c r="W51" s="94">
        <v>0</v>
      </c>
    </row>
    <row r="52" spans="1:23" ht="12.95" customHeight="1" x14ac:dyDescent="0.2">
      <c r="A52" s="47" t="s">
        <v>75</v>
      </c>
      <c r="B52" s="92">
        <v>166529000</v>
      </c>
      <c r="C52" s="92">
        <v>-119278000</v>
      </c>
      <c r="D52" s="92"/>
      <c r="E52" s="92">
        <f t="shared" si="26"/>
        <v>47251000</v>
      </c>
      <c r="F52" s="93">
        <v>47251000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1317454000</v>
      </c>
      <c r="C53" s="95">
        <f>SUM(C42:C52)</f>
        <v>-252624000</v>
      </c>
      <c r="D53" s="95"/>
      <c r="E53" s="95">
        <f t="shared" si="26"/>
        <v>1064830000</v>
      </c>
      <c r="F53" s="96">
        <f t="shared" ref="F53:O53" si="33">SUM(F42:F52)</f>
        <v>1064830000</v>
      </c>
      <c r="G53" s="97">
        <f t="shared" si="33"/>
        <v>675045000</v>
      </c>
      <c r="H53" s="96">
        <f t="shared" si="33"/>
        <v>16567000</v>
      </c>
      <c r="I53" s="97">
        <f t="shared" si="33"/>
        <v>230582</v>
      </c>
      <c r="J53" s="96">
        <f t="shared" si="33"/>
        <v>60940000</v>
      </c>
      <c r="K53" s="97">
        <f t="shared" si="33"/>
        <v>858957</v>
      </c>
      <c r="L53" s="96">
        <f t="shared" si="33"/>
        <v>104030000</v>
      </c>
      <c r="M53" s="97">
        <f t="shared" si="33"/>
        <v>87379582</v>
      </c>
      <c r="N53" s="96">
        <f t="shared" si="33"/>
        <v>152698000</v>
      </c>
      <c r="O53" s="97">
        <f t="shared" si="33"/>
        <v>35781450</v>
      </c>
      <c r="P53" s="96">
        <f t="shared" si="27"/>
        <v>334235000</v>
      </c>
      <c r="Q53" s="97">
        <f t="shared" si="28"/>
        <v>124250571</v>
      </c>
      <c r="R53" s="52">
        <f t="shared" si="29"/>
        <v>46.782658848409113</v>
      </c>
      <c r="S53" s="53">
        <f t="shared" si="30"/>
        <v>-59.050559431607262</v>
      </c>
      <c r="T53" s="52">
        <f>IF((+$E43+$E45+$E47+$E48+$E51) =0,0,(P53   /(+$E43+$E45+$E47+$E48+$E51) )*100)</f>
        <v>49.512995429934307</v>
      </c>
      <c r="U53" s="54">
        <f>IF((+$E43+$E45+$E47+$E48+$E51) =0,0,(Q53   /(+$E43+$E45+$E47+$E48+$E51) )*100)</f>
        <v>18.406264915672288</v>
      </c>
      <c r="V53" s="96">
        <f>SUM(V42:V52)</f>
        <v>79089000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2137776000</v>
      </c>
      <c r="C67" s="104">
        <f>SUM(C9:C14,C17:C23,C26:C29,C32,C35:C39,C42:C52,C55:C58,C61:C65)</f>
        <v>-277147000</v>
      </c>
      <c r="D67" s="104"/>
      <c r="E67" s="104">
        <f t="shared" si="35"/>
        <v>1860629000</v>
      </c>
      <c r="F67" s="105">
        <f t="shared" ref="F67:O67" si="43">SUM(F9:F14,F17:F23,F26:F29,F32,F35:F39,F42:F52,F55:F58,F61:F65)</f>
        <v>1860629000</v>
      </c>
      <c r="G67" s="106">
        <f t="shared" si="43"/>
        <v>1143939000</v>
      </c>
      <c r="H67" s="105">
        <f t="shared" si="43"/>
        <v>71862000</v>
      </c>
      <c r="I67" s="106">
        <f t="shared" si="43"/>
        <v>16168998</v>
      </c>
      <c r="J67" s="105">
        <f t="shared" si="43"/>
        <v>137005000</v>
      </c>
      <c r="K67" s="106">
        <f t="shared" si="43"/>
        <v>27935977</v>
      </c>
      <c r="L67" s="105">
        <f t="shared" si="43"/>
        <v>196063000</v>
      </c>
      <c r="M67" s="106">
        <f t="shared" si="43"/>
        <v>113100352</v>
      </c>
      <c r="N67" s="105">
        <f t="shared" si="43"/>
        <v>307842000</v>
      </c>
      <c r="O67" s="106">
        <f t="shared" si="43"/>
        <v>208061635</v>
      </c>
      <c r="P67" s="105">
        <f t="shared" si="36"/>
        <v>712772000</v>
      </c>
      <c r="Q67" s="106">
        <f t="shared" si="37"/>
        <v>365266962</v>
      </c>
      <c r="R67" s="61">
        <f t="shared" si="38"/>
        <v>57.011776826836268</v>
      </c>
      <c r="S67" s="62">
        <f t="shared" si="39"/>
        <v>83.961969455232108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62.308567152619155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31.930632839688126</v>
      </c>
      <c r="V67" s="105">
        <f>SUM(V9:V14,V17:V23,V26:V29,V32,V35:V39,V42:V52,V55:V58,V61:V65)</f>
        <v>81697000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1886261000</v>
      </c>
      <c r="C69" s="92">
        <v>-7492000</v>
      </c>
      <c r="D69" s="92"/>
      <c r="E69" s="92">
        <f>$B69      +$C69      +$D69</f>
        <v>1878769000</v>
      </c>
      <c r="F69" s="93">
        <v>1878769000</v>
      </c>
      <c r="G69" s="94">
        <v>1878769000</v>
      </c>
      <c r="H69" s="93">
        <v>344769000</v>
      </c>
      <c r="I69" s="94">
        <v>-82338510</v>
      </c>
      <c r="J69" s="93">
        <v>728642000</v>
      </c>
      <c r="K69" s="94">
        <v>122063957</v>
      </c>
      <c r="L69" s="93">
        <v>267431000</v>
      </c>
      <c r="M69" s="94">
        <v>154873951</v>
      </c>
      <c r="N69" s="93">
        <v>359083000</v>
      </c>
      <c r="O69" s="94">
        <v>310224167</v>
      </c>
      <c r="P69" s="93">
        <f>$H69      +$J69      +$L69      +$N69</f>
        <v>1699925000</v>
      </c>
      <c r="Q69" s="94">
        <f>$I69      +$K69      +$M69      +$O69</f>
        <v>504823565</v>
      </c>
      <c r="R69" s="48">
        <f>IF(($L69      =0),0,((($N69      -$L69      )/$L69      )*100))</f>
        <v>34.271269972441488</v>
      </c>
      <c r="S69" s="49">
        <f>IF(($M69      =0),0,((($O69      -$M69      )/$M69      )*100))</f>
        <v>100.30751782137979</v>
      </c>
      <c r="T69" s="48">
        <f>IF(($E69      =0),0,(($P69      /$E69      )*100))</f>
        <v>90.480788218242907</v>
      </c>
      <c r="U69" s="50">
        <f>IF(($E69      =0),0,(($Q69      /$E69      )*100))</f>
        <v>26.869911362173848</v>
      </c>
      <c r="V69" s="93">
        <v>42195000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1886261000</v>
      </c>
      <c r="C70" s="101">
        <f>C69</f>
        <v>-7492000</v>
      </c>
      <c r="D70" s="101"/>
      <c r="E70" s="101">
        <f>$B70      +$C70      +$D70</f>
        <v>1878769000</v>
      </c>
      <c r="F70" s="102">
        <f t="shared" ref="F70:O70" si="44">F69</f>
        <v>1878769000</v>
      </c>
      <c r="G70" s="103">
        <f t="shared" si="44"/>
        <v>1878769000</v>
      </c>
      <c r="H70" s="102">
        <f t="shared" si="44"/>
        <v>344769000</v>
      </c>
      <c r="I70" s="103">
        <f t="shared" si="44"/>
        <v>-82338510</v>
      </c>
      <c r="J70" s="102">
        <f t="shared" si="44"/>
        <v>728642000</v>
      </c>
      <c r="K70" s="103">
        <f t="shared" si="44"/>
        <v>122063957</v>
      </c>
      <c r="L70" s="102">
        <f t="shared" si="44"/>
        <v>267431000</v>
      </c>
      <c r="M70" s="103">
        <f t="shared" si="44"/>
        <v>154873951</v>
      </c>
      <c r="N70" s="102">
        <f t="shared" si="44"/>
        <v>359083000</v>
      </c>
      <c r="O70" s="103">
        <f t="shared" si="44"/>
        <v>310224167</v>
      </c>
      <c r="P70" s="102">
        <f>$H70      +$J70      +$L70      +$N70</f>
        <v>1699925000</v>
      </c>
      <c r="Q70" s="103">
        <f>$I70      +$K70      +$M70      +$O70</f>
        <v>504823565</v>
      </c>
      <c r="R70" s="57">
        <f>IF(($L70      =0),0,((($N70      -$L70      )/$L70      )*100))</f>
        <v>34.271269972441488</v>
      </c>
      <c r="S70" s="58">
        <f>IF(($M70      =0),0,((($O70      -$M70      )/$M70      )*100))</f>
        <v>100.30751782137979</v>
      </c>
      <c r="T70" s="57">
        <f>IF($E70   =0,0,($P70   /$E70   )*100)</f>
        <v>90.480788218242907</v>
      </c>
      <c r="U70" s="59">
        <f>IF($E70   =0,0,($Q70   /$E70 )*100)</f>
        <v>26.869911362173848</v>
      </c>
      <c r="V70" s="102">
        <f>V69</f>
        <v>42195000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1886261000</v>
      </c>
      <c r="C71" s="104">
        <f>C69</f>
        <v>-7492000</v>
      </c>
      <c r="D71" s="104"/>
      <c r="E71" s="104">
        <f>$B71      +$C71      +$D71</f>
        <v>1878769000</v>
      </c>
      <c r="F71" s="105">
        <f t="shared" ref="F71:O71" si="45">F69</f>
        <v>1878769000</v>
      </c>
      <c r="G71" s="106">
        <f t="shared" si="45"/>
        <v>1878769000</v>
      </c>
      <c r="H71" s="105">
        <f t="shared" si="45"/>
        <v>344769000</v>
      </c>
      <c r="I71" s="106">
        <f t="shared" si="45"/>
        <v>-82338510</v>
      </c>
      <c r="J71" s="105">
        <f t="shared" si="45"/>
        <v>728642000</v>
      </c>
      <c r="K71" s="106">
        <f t="shared" si="45"/>
        <v>122063957</v>
      </c>
      <c r="L71" s="105">
        <f t="shared" si="45"/>
        <v>267431000</v>
      </c>
      <c r="M71" s="106">
        <f t="shared" si="45"/>
        <v>154873951</v>
      </c>
      <c r="N71" s="105">
        <f t="shared" si="45"/>
        <v>359083000</v>
      </c>
      <c r="O71" s="106">
        <f t="shared" si="45"/>
        <v>310224167</v>
      </c>
      <c r="P71" s="105">
        <f>$H71      +$J71      +$L71      +$N71</f>
        <v>1699925000</v>
      </c>
      <c r="Q71" s="106">
        <f>$I71      +$K71      +$M71      +$O71</f>
        <v>504823565</v>
      </c>
      <c r="R71" s="61">
        <f>IF(($L71      =0),0,((($N71      -$L71      )/$L71      )*100))</f>
        <v>34.271269972441488</v>
      </c>
      <c r="S71" s="62">
        <f>IF(($M71      =0),0,((($O71      -$M71      )/$M71      )*100))</f>
        <v>100.30751782137979</v>
      </c>
      <c r="T71" s="61">
        <f>IF($E71   =0,0,($P71   /$E71   )*100)</f>
        <v>90.480788218242907</v>
      </c>
      <c r="U71" s="65">
        <f>IF($E71   =0,0,($Q71   /$E71   )*100)</f>
        <v>26.869911362173848</v>
      </c>
      <c r="V71" s="105">
        <f>V69</f>
        <v>42195000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4024037000</v>
      </c>
      <c r="C72" s="104">
        <f>SUM(C9:C14,C17:C23,C26:C29,C32,C35:C39,C42:C52,C55:C58,C61:C65,C69)</f>
        <v>-284639000</v>
      </c>
      <c r="D72" s="104"/>
      <c r="E72" s="104">
        <f>$B72      +$C72      +$D72</f>
        <v>3739398000</v>
      </c>
      <c r="F72" s="105">
        <f t="shared" ref="F72:O72" si="46">SUM(F9:F14,F17:F23,F26:F29,F32,F35:F39,F42:F52,F55:F58,F61:F65,F69)</f>
        <v>3739398000</v>
      </c>
      <c r="G72" s="106">
        <f t="shared" si="46"/>
        <v>3022708000</v>
      </c>
      <c r="H72" s="105">
        <f t="shared" si="46"/>
        <v>416631000</v>
      </c>
      <c r="I72" s="106">
        <f t="shared" si="46"/>
        <v>-66169512</v>
      </c>
      <c r="J72" s="105">
        <f t="shared" si="46"/>
        <v>865647000</v>
      </c>
      <c r="K72" s="106">
        <f t="shared" si="46"/>
        <v>149999934</v>
      </c>
      <c r="L72" s="105">
        <f t="shared" si="46"/>
        <v>463494000</v>
      </c>
      <c r="M72" s="106">
        <f t="shared" si="46"/>
        <v>267974303</v>
      </c>
      <c r="N72" s="105">
        <f t="shared" si="46"/>
        <v>666925000</v>
      </c>
      <c r="O72" s="106">
        <f t="shared" si="46"/>
        <v>518285802</v>
      </c>
      <c r="P72" s="105">
        <f>$H72      +$J72      +$L72      +$N72</f>
        <v>2412697000</v>
      </c>
      <c r="Q72" s="106">
        <f>$I72      +$K72      +$M72      +$O72</f>
        <v>870090527</v>
      </c>
      <c r="R72" s="61">
        <f>IF(($L72      =0),0,((($N72      -$L72      )/$L72      )*100))</f>
        <v>43.890751552339403</v>
      </c>
      <c r="S72" s="62">
        <f>IF(($M72      =0),0,((($O72      -$M72      )/$M72      )*100))</f>
        <v>93.40876949682746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79.819056289922813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28.785133297692006</v>
      </c>
      <c r="V72" s="105">
        <f>SUM(V9:V14,V17:V23,V26:V29,V32,V35:V39,V42:V52,V55:V58,V61:V65,V69)</f>
        <v>123892000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ssyaEHOKTj2i2RKLRkPY4IG6h5XuO+xuuSOzs4t+tGwp0b7gk2JMqAsDfNrTcKUajJni1xp0fgJuVxOZp3k/A==" saltValue="dLKulRCgUCi8pTxF/iCnV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326000</v>
      </c>
      <c r="I10" s="94"/>
      <c r="J10" s="93">
        <v>139000</v>
      </c>
      <c r="K10" s="94"/>
      <c r="L10" s="93">
        <v>290000</v>
      </c>
      <c r="M10" s="94">
        <v>739799</v>
      </c>
      <c r="N10" s="93">
        <v>112000</v>
      </c>
      <c r="O10" s="94"/>
      <c r="P10" s="93">
        <f t="shared" ref="P10:P15" si="1">$H10      +$J10      +$L10      +$N10</f>
        <v>867000</v>
      </c>
      <c r="Q10" s="94">
        <f t="shared" ref="Q10:Q15" si="2">$I10      +$K10      +$M10      +$O10</f>
        <v>739799</v>
      </c>
      <c r="R10" s="48">
        <f t="shared" ref="R10:R15" si="3">IF(($L10      =0),0,((($N10      -$L10      )/$L10      )*100))</f>
        <v>-61.379310344827587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46.864864864864863</v>
      </c>
      <c r="U10" s="50">
        <f t="shared" ref="U10:U14" si="6">IF(($E10      =0),0,(($Q10      /$E10      )*100))</f>
        <v>39.989135135135136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326000</v>
      </c>
      <c r="I15" s="97">
        <f t="shared" si="7"/>
        <v>0</v>
      </c>
      <c r="J15" s="96">
        <f t="shared" si="7"/>
        <v>139000</v>
      </c>
      <c r="K15" s="97">
        <f t="shared" si="7"/>
        <v>0</v>
      </c>
      <c r="L15" s="96">
        <f t="shared" si="7"/>
        <v>290000</v>
      </c>
      <c r="M15" s="97">
        <f t="shared" si="7"/>
        <v>739799</v>
      </c>
      <c r="N15" s="96">
        <f t="shared" si="7"/>
        <v>112000</v>
      </c>
      <c r="O15" s="97">
        <f t="shared" si="7"/>
        <v>0</v>
      </c>
      <c r="P15" s="96">
        <f t="shared" si="1"/>
        <v>867000</v>
      </c>
      <c r="Q15" s="97">
        <f t="shared" si="2"/>
        <v>739799</v>
      </c>
      <c r="R15" s="52">
        <f t="shared" si="3"/>
        <v>-61.379310344827587</v>
      </c>
      <c r="S15" s="53">
        <f t="shared" si="4"/>
        <v>-100</v>
      </c>
      <c r="T15" s="52">
        <f>IF((SUM($E9:$E13))=0,0,(P15/(SUM($E9:$E13))*100))</f>
        <v>46.864864864864863</v>
      </c>
      <c r="U15" s="54">
        <f>IF((SUM($E9:$E13))=0,0,(Q15/(SUM($E9:$E13))*100))</f>
        <v>39.989135135135136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1708000</v>
      </c>
      <c r="C32" s="92">
        <v>0</v>
      </c>
      <c r="D32" s="92"/>
      <c r="E32" s="92">
        <f>$B32      +$C32      +$D32</f>
        <v>1708000</v>
      </c>
      <c r="F32" s="93">
        <v>1708000</v>
      </c>
      <c r="G32" s="94">
        <v>1708000</v>
      </c>
      <c r="H32" s="93">
        <v>174000</v>
      </c>
      <c r="I32" s="94"/>
      <c r="J32" s="93">
        <v>508000</v>
      </c>
      <c r="K32" s="94"/>
      <c r="L32" s="93">
        <v>101000</v>
      </c>
      <c r="M32" s="94"/>
      <c r="N32" s="93">
        <v>677000</v>
      </c>
      <c r="O32" s="94"/>
      <c r="P32" s="93">
        <f>$H32      +$J32      +$L32      +$N32</f>
        <v>1460000</v>
      </c>
      <c r="Q32" s="94">
        <f>$I32      +$K32      +$M32      +$O32</f>
        <v>0</v>
      </c>
      <c r="R32" s="48">
        <f>IF(($L32      =0),0,((($N32      -$L32      )/$L32      )*100))</f>
        <v>570.29702970297024</v>
      </c>
      <c r="S32" s="49">
        <f>IF(($M32      =0),0,((($O32      -$M32      )/$M32      )*100))</f>
        <v>0</v>
      </c>
      <c r="T32" s="48">
        <f>IF(($E32      =0),0,(($P32      /$E32      )*100))</f>
        <v>85.480093676814988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1708000</v>
      </c>
      <c r="C33" s="95">
        <f>C32</f>
        <v>0</v>
      </c>
      <c r="D33" s="95"/>
      <c r="E33" s="95">
        <f>$B33      +$C33      +$D33</f>
        <v>1708000</v>
      </c>
      <c r="F33" s="96">
        <f t="shared" ref="F33:O33" si="17">F32</f>
        <v>1708000</v>
      </c>
      <c r="G33" s="97">
        <f t="shared" si="17"/>
        <v>1708000</v>
      </c>
      <c r="H33" s="96">
        <f t="shared" si="17"/>
        <v>174000</v>
      </c>
      <c r="I33" s="97">
        <f t="shared" si="17"/>
        <v>0</v>
      </c>
      <c r="J33" s="96">
        <f t="shared" si="17"/>
        <v>508000</v>
      </c>
      <c r="K33" s="97">
        <f t="shared" si="17"/>
        <v>0</v>
      </c>
      <c r="L33" s="96">
        <f t="shared" si="17"/>
        <v>101000</v>
      </c>
      <c r="M33" s="97">
        <f t="shared" si="17"/>
        <v>0</v>
      </c>
      <c r="N33" s="96">
        <f t="shared" si="17"/>
        <v>677000</v>
      </c>
      <c r="O33" s="97">
        <f t="shared" si="17"/>
        <v>0</v>
      </c>
      <c r="P33" s="96">
        <f>$H33      +$J33      +$L33      +$N33</f>
        <v>1460000</v>
      </c>
      <c r="Q33" s="97">
        <f>$I33      +$K33      +$M33      +$O33</f>
        <v>0</v>
      </c>
      <c r="R33" s="52">
        <f>IF(($L33      =0),0,((($N33      -$L33      )/$L33      )*100))</f>
        <v>570.29702970297024</v>
      </c>
      <c r="S33" s="53">
        <f>IF(($M33      =0),0,((($O33      -$M33      )/$M33      )*100))</f>
        <v>0</v>
      </c>
      <c r="T33" s="52">
        <f>IF($E33   =0,0,($P33   /$E33   )*100)</f>
        <v>85.480093676814988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27369000</v>
      </c>
      <c r="C36" s="92">
        <v>0</v>
      </c>
      <c r="D36" s="92"/>
      <c r="E36" s="92">
        <f t="shared" si="18"/>
        <v>27369000</v>
      </c>
      <c r="F36" s="93">
        <v>27369000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27369000</v>
      </c>
      <c r="C40" s="95">
        <f>SUM(C35:C39)</f>
        <v>0</v>
      </c>
      <c r="D40" s="95"/>
      <c r="E40" s="95">
        <f t="shared" si="18"/>
        <v>27369000</v>
      </c>
      <c r="F40" s="96">
        <f t="shared" ref="F40:O40" si="25">SUM(F35:F39)</f>
        <v>27369000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71216000</v>
      </c>
      <c r="C51" s="92">
        <v>-26216000</v>
      </c>
      <c r="D51" s="92"/>
      <c r="E51" s="92">
        <f t="shared" si="26"/>
        <v>45000000</v>
      </c>
      <c r="F51" s="93">
        <v>45000000</v>
      </c>
      <c r="G51" s="94">
        <v>45000000</v>
      </c>
      <c r="H51" s="93">
        <v>3307000</v>
      </c>
      <c r="I51" s="94"/>
      <c r="J51" s="93"/>
      <c r="K51" s="94"/>
      <c r="L51" s="93">
        <v>12180000</v>
      </c>
      <c r="M51" s="94">
        <v>14449115</v>
      </c>
      <c r="N51" s="93">
        <v>24944000</v>
      </c>
      <c r="O51" s="94"/>
      <c r="P51" s="93">
        <f t="shared" si="27"/>
        <v>40431000</v>
      </c>
      <c r="Q51" s="94">
        <f t="shared" si="28"/>
        <v>14449115</v>
      </c>
      <c r="R51" s="48">
        <f t="shared" si="29"/>
        <v>104.79474548440066</v>
      </c>
      <c r="S51" s="49">
        <f t="shared" si="30"/>
        <v>-100</v>
      </c>
      <c r="T51" s="48">
        <f t="shared" si="31"/>
        <v>89.846666666666664</v>
      </c>
      <c r="U51" s="50">
        <f t="shared" si="32"/>
        <v>32.109144444444446</v>
      </c>
      <c r="V51" s="93">
        <v>1206000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71216000</v>
      </c>
      <c r="C53" s="95">
        <f>SUM(C42:C52)</f>
        <v>-26216000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45000000</v>
      </c>
      <c r="H53" s="96">
        <f t="shared" si="33"/>
        <v>3307000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12180000</v>
      </c>
      <c r="M53" s="97">
        <f t="shared" si="33"/>
        <v>14449115</v>
      </c>
      <c r="N53" s="96">
        <f t="shared" si="33"/>
        <v>24944000</v>
      </c>
      <c r="O53" s="97">
        <f t="shared" si="33"/>
        <v>0</v>
      </c>
      <c r="P53" s="96">
        <f t="shared" si="27"/>
        <v>40431000</v>
      </c>
      <c r="Q53" s="97">
        <f t="shared" si="28"/>
        <v>14449115</v>
      </c>
      <c r="R53" s="52">
        <f t="shared" si="29"/>
        <v>104.79474548440066</v>
      </c>
      <c r="S53" s="53">
        <f t="shared" si="30"/>
        <v>-100</v>
      </c>
      <c r="T53" s="52">
        <f>IF((+$E43+$E45+$E47+$E48+$E51) =0,0,(P53   /(+$E43+$E45+$E47+$E48+$E51) )*100)</f>
        <v>89.846666666666664</v>
      </c>
      <c r="U53" s="54">
        <f>IF((+$E43+$E45+$E47+$E48+$E51) =0,0,(Q53   /(+$E43+$E45+$E47+$E48+$E51) )*100)</f>
        <v>32.109144444444446</v>
      </c>
      <c r="V53" s="96">
        <f>SUM(V42:V52)</f>
        <v>1206000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102143000</v>
      </c>
      <c r="C67" s="104">
        <f>SUM(C9:C14,C17:C23,C26:C29,C32,C35:C39,C42:C52,C55:C58,C61:C65)</f>
        <v>-26216000</v>
      </c>
      <c r="D67" s="104"/>
      <c r="E67" s="104">
        <f t="shared" si="35"/>
        <v>75927000</v>
      </c>
      <c r="F67" s="105">
        <f t="shared" ref="F67:O67" si="43">SUM(F9:F14,F17:F23,F26:F29,F32,F35:F39,F42:F52,F55:F58,F61:F65)</f>
        <v>75927000</v>
      </c>
      <c r="G67" s="106">
        <f t="shared" si="43"/>
        <v>48558000</v>
      </c>
      <c r="H67" s="105">
        <f t="shared" si="43"/>
        <v>3807000</v>
      </c>
      <c r="I67" s="106">
        <f t="shared" si="43"/>
        <v>0</v>
      </c>
      <c r="J67" s="105">
        <f t="shared" si="43"/>
        <v>647000</v>
      </c>
      <c r="K67" s="106">
        <f t="shared" si="43"/>
        <v>0</v>
      </c>
      <c r="L67" s="105">
        <f t="shared" si="43"/>
        <v>12571000</v>
      </c>
      <c r="M67" s="106">
        <f t="shared" si="43"/>
        <v>15188914</v>
      </c>
      <c r="N67" s="105">
        <f t="shared" si="43"/>
        <v>25733000</v>
      </c>
      <c r="O67" s="106">
        <f t="shared" si="43"/>
        <v>0</v>
      </c>
      <c r="P67" s="105">
        <f t="shared" si="36"/>
        <v>42758000</v>
      </c>
      <c r="Q67" s="106">
        <f t="shared" si="37"/>
        <v>15188914</v>
      </c>
      <c r="R67" s="61">
        <f t="shared" si="38"/>
        <v>104.70129663511256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88.055521232340709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31.279941513241898</v>
      </c>
      <c r="V67" s="105">
        <f>SUM(V9:V14,V17:V23,V26:V29,V32,V35:V39,V42:V52,V55:V58,V61:V65)</f>
        <v>1206000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167571000</v>
      </c>
      <c r="C69" s="92">
        <v>-20000000</v>
      </c>
      <c r="D69" s="92"/>
      <c r="E69" s="92">
        <f>$B69      +$C69      +$D69</f>
        <v>147571000</v>
      </c>
      <c r="F69" s="93">
        <v>147571000</v>
      </c>
      <c r="G69" s="94">
        <v>147571000</v>
      </c>
      <c r="H69" s="93">
        <v>7449000</v>
      </c>
      <c r="I69" s="94"/>
      <c r="J69" s="93">
        <v>64634000</v>
      </c>
      <c r="K69" s="94"/>
      <c r="L69" s="93">
        <v>26363000</v>
      </c>
      <c r="M69" s="94">
        <v>68233826</v>
      </c>
      <c r="N69" s="93">
        <v>49125000</v>
      </c>
      <c r="O69" s="94"/>
      <c r="P69" s="93">
        <f>$H69      +$J69      +$L69      +$N69</f>
        <v>147571000</v>
      </c>
      <c r="Q69" s="94">
        <f>$I69      +$K69      +$M69      +$O69</f>
        <v>68233826</v>
      </c>
      <c r="R69" s="48">
        <f>IF(($L69      =0),0,((($N69      -$L69      )/$L69      )*100))</f>
        <v>86.340704775632517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46.237964098637271</v>
      </c>
      <c r="V69" s="93">
        <v>12700000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167571000</v>
      </c>
      <c r="C70" s="101">
        <f>C69</f>
        <v>-20000000</v>
      </c>
      <c r="D70" s="101"/>
      <c r="E70" s="101">
        <f>$B70      +$C70      +$D70</f>
        <v>147571000</v>
      </c>
      <c r="F70" s="102">
        <f t="shared" ref="F70:O70" si="44">F69</f>
        <v>147571000</v>
      </c>
      <c r="G70" s="103">
        <f t="shared" si="44"/>
        <v>147571000</v>
      </c>
      <c r="H70" s="102">
        <f t="shared" si="44"/>
        <v>7449000</v>
      </c>
      <c r="I70" s="103">
        <f t="shared" si="44"/>
        <v>0</v>
      </c>
      <c r="J70" s="102">
        <f t="shared" si="44"/>
        <v>64634000</v>
      </c>
      <c r="K70" s="103">
        <f t="shared" si="44"/>
        <v>0</v>
      </c>
      <c r="L70" s="102">
        <f t="shared" si="44"/>
        <v>26363000</v>
      </c>
      <c r="M70" s="103">
        <f t="shared" si="44"/>
        <v>68233826</v>
      </c>
      <c r="N70" s="102">
        <f t="shared" si="44"/>
        <v>49125000</v>
      </c>
      <c r="O70" s="103">
        <f t="shared" si="44"/>
        <v>0</v>
      </c>
      <c r="P70" s="102">
        <f>$H70      +$J70      +$L70      +$N70</f>
        <v>147571000</v>
      </c>
      <c r="Q70" s="103">
        <f>$I70      +$K70      +$M70      +$O70</f>
        <v>68233826</v>
      </c>
      <c r="R70" s="57">
        <f>IF(($L70      =0),0,((($N70      -$L70      )/$L70      )*100))</f>
        <v>86.340704775632517</v>
      </c>
      <c r="S70" s="58">
        <f>IF(($M70      =0),0,((($O70      -$M70      )/$M70      )*100))</f>
        <v>-100</v>
      </c>
      <c r="T70" s="57">
        <f>IF($E70   =0,0,($P70   /$E70   )*100)</f>
        <v>100</v>
      </c>
      <c r="U70" s="59">
        <f>IF($E70   =0,0,($Q70   /$E70 )*100)</f>
        <v>46.237964098637271</v>
      </c>
      <c r="V70" s="102">
        <f>V69</f>
        <v>12700000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167571000</v>
      </c>
      <c r="C71" s="104">
        <f>C69</f>
        <v>-20000000</v>
      </c>
      <c r="D71" s="104"/>
      <c r="E71" s="104">
        <f>$B71      +$C71      +$D71</f>
        <v>147571000</v>
      </c>
      <c r="F71" s="105">
        <f t="shared" ref="F71:O71" si="45">F69</f>
        <v>147571000</v>
      </c>
      <c r="G71" s="106">
        <f t="shared" si="45"/>
        <v>147571000</v>
      </c>
      <c r="H71" s="105">
        <f t="shared" si="45"/>
        <v>7449000</v>
      </c>
      <c r="I71" s="106">
        <f t="shared" si="45"/>
        <v>0</v>
      </c>
      <c r="J71" s="105">
        <f t="shared" si="45"/>
        <v>64634000</v>
      </c>
      <c r="K71" s="106">
        <f t="shared" si="45"/>
        <v>0</v>
      </c>
      <c r="L71" s="105">
        <f t="shared" si="45"/>
        <v>26363000</v>
      </c>
      <c r="M71" s="106">
        <f t="shared" si="45"/>
        <v>68233826</v>
      </c>
      <c r="N71" s="105">
        <f t="shared" si="45"/>
        <v>49125000</v>
      </c>
      <c r="O71" s="106">
        <f t="shared" si="45"/>
        <v>0</v>
      </c>
      <c r="P71" s="105">
        <f>$H71      +$J71      +$L71      +$N71</f>
        <v>147571000</v>
      </c>
      <c r="Q71" s="106">
        <f>$I71      +$K71      +$M71      +$O71</f>
        <v>68233826</v>
      </c>
      <c r="R71" s="61">
        <f>IF(($L71      =0),0,((($N71      -$L71      )/$L71      )*100))</f>
        <v>86.340704775632517</v>
      </c>
      <c r="S71" s="62">
        <f>IF(($M71      =0),0,((($O71      -$M71      )/$M71      )*100))</f>
        <v>-100</v>
      </c>
      <c r="T71" s="61">
        <f>IF($E71   =0,0,($P71   /$E71   )*100)</f>
        <v>100</v>
      </c>
      <c r="U71" s="65">
        <f>IF($E71   =0,0,($Q71   /$E71   )*100)</f>
        <v>46.237964098637271</v>
      </c>
      <c r="V71" s="105">
        <f>V69</f>
        <v>12700000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269714000</v>
      </c>
      <c r="C72" s="104">
        <f>SUM(C9:C14,C17:C23,C26:C29,C32,C35:C39,C42:C52,C55:C58,C61:C65,C69)</f>
        <v>-46216000</v>
      </c>
      <c r="D72" s="104"/>
      <c r="E72" s="104">
        <f>$B72      +$C72      +$D72</f>
        <v>223498000</v>
      </c>
      <c r="F72" s="105">
        <f t="shared" ref="F72:O72" si="46">SUM(F9:F14,F17:F23,F26:F29,F32,F35:F39,F42:F52,F55:F58,F61:F65,F69)</f>
        <v>223498000</v>
      </c>
      <c r="G72" s="106">
        <f t="shared" si="46"/>
        <v>196129000</v>
      </c>
      <c r="H72" s="105">
        <f t="shared" si="46"/>
        <v>11256000</v>
      </c>
      <c r="I72" s="106">
        <f t="shared" si="46"/>
        <v>0</v>
      </c>
      <c r="J72" s="105">
        <f t="shared" si="46"/>
        <v>65281000</v>
      </c>
      <c r="K72" s="106">
        <f t="shared" si="46"/>
        <v>0</v>
      </c>
      <c r="L72" s="105">
        <f t="shared" si="46"/>
        <v>38934000</v>
      </c>
      <c r="M72" s="106">
        <f t="shared" si="46"/>
        <v>83422740</v>
      </c>
      <c r="N72" s="105">
        <f t="shared" si="46"/>
        <v>74858000</v>
      </c>
      <c r="O72" s="106">
        <f t="shared" si="46"/>
        <v>0</v>
      </c>
      <c r="P72" s="105">
        <f>$H72      +$J72      +$L72      +$N72</f>
        <v>190329000</v>
      </c>
      <c r="Q72" s="106">
        <f>$I72      +$K72      +$M72      +$O72</f>
        <v>83422740</v>
      </c>
      <c r="R72" s="61">
        <f>IF(($L72      =0),0,((($N72      -$L72      )/$L72      )*100))</f>
        <v>92.26896799712334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97.04276267150702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42.534627719511136</v>
      </c>
      <c r="V72" s="105">
        <f>SUM(V9:V14,V17:V23,V26:V29,V32,V35:V39,V42:V52,V55:V58,V61:V65,V69)</f>
        <v>13906000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xnLCiFmdXUiPMXwbkx32rJA+6x514S0fIYJpg/qWtPVfMSxp2TejNrasSyAYigcHPJJcL7uUipAZ1WipSujzA==" saltValue="nB4Ypo13UMOAJGLOukHZ9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1850000</v>
      </c>
      <c r="C10" s="92">
        <v>0</v>
      </c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1160000</v>
      </c>
      <c r="I10" s="94">
        <v>1408910</v>
      </c>
      <c r="J10" s="93">
        <v>368000</v>
      </c>
      <c r="K10" s="94">
        <v>126243</v>
      </c>
      <c r="L10" s="93">
        <v>127000</v>
      </c>
      <c r="M10" s="94"/>
      <c r="N10" s="93">
        <v>195000</v>
      </c>
      <c r="O10" s="94">
        <v>314847</v>
      </c>
      <c r="P10" s="93">
        <f t="shared" ref="P10:P15" si="1">$H10      +$J10      +$L10      +$N10</f>
        <v>1850000</v>
      </c>
      <c r="Q10" s="94">
        <f t="shared" ref="Q10:Q15" si="2">$I10      +$K10      +$M10      +$O10</f>
        <v>1850000</v>
      </c>
      <c r="R10" s="48">
        <f t="shared" ref="R10:R15" si="3">IF(($L10      =0),0,((($N10      -$L10      )/$L10      )*100))</f>
        <v>53.543307086614178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1160000</v>
      </c>
      <c r="I15" s="97">
        <f t="shared" si="7"/>
        <v>1408910</v>
      </c>
      <c r="J15" s="96">
        <f t="shared" si="7"/>
        <v>368000</v>
      </c>
      <c r="K15" s="97">
        <f t="shared" si="7"/>
        <v>126243</v>
      </c>
      <c r="L15" s="96">
        <f t="shared" si="7"/>
        <v>127000</v>
      </c>
      <c r="M15" s="97">
        <f t="shared" si="7"/>
        <v>0</v>
      </c>
      <c r="N15" s="96">
        <f t="shared" si="7"/>
        <v>195000</v>
      </c>
      <c r="O15" s="97">
        <f t="shared" si="7"/>
        <v>314847</v>
      </c>
      <c r="P15" s="96">
        <f t="shared" si="1"/>
        <v>1850000</v>
      </c>
      <c r="Q15" s="97">
        <f t="shared" si="2"/>
        <v>1850000</v>
      </c>
      <c r="R15" s="52">
        <f t="shared" si="3"/>
        <v>53.543307086614178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100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1524000</v>
      </c>
      <c r="C32" s="92">
        <v>0</v>
      </c>
      <c r="D32" s="92"/>
      <c r="E32" s="92">
        <f>$B32      +$C32      +$D32</f>
        <v>1524000</v>
      </c>
      <c r="F32" s="93">
        <v>1524000</v>
      </c>
      <c r="G32" s="94">
        <v>1524000</v>
      </c>
      <c r="H32" s="93"/>
      <c r="I32" s="94"/>
      <c r="J32" s="93">
        <v>638000</v>
      </c>
      <c r="K32" s="94">
        <v>638900</v>
      </c>
      <c r="L32" s="93">
        <v>216000</v>
      </c>
      <c r="M32" s="94"/>
      <c r="N32" s="93">
        <v>282000</v>
      </c>
      <c r="O32" s="94">
        <v>863343</v>
      </c>
      <c r="P32" s="93">
        <f>$H32      +$J32      +$L32      +$N32</f>
        <v>1136000</v>
      </c>
      <c r="Q32" s="94">
        <f>$I32      +$K32      +$M32      +$O32</f>
        <v>1502243</v>
      </c>
      <c r="R32" s="48">
        <f>IF(($L32      =0),0,((($N32      -$L32      )/$L32      )*100))</f>
        <v>30.555555555555557</v>
      </c>
      <c r="S32" s="49">
        <f>IF(($M32      =0),0,((($O32      -$M32      )/$M32      )*100))</f>
        <v>0</v>
      </c>
      <c r="T32" s="48">
        <f>IF(($E32      =0),0,(($P32      /$E32      )*100))</f>
        <v>74.540682414698168</v>
      </c>
      <c r="U32" s="50">
        <f>IF(($E32      =0),0,(($Q32      /$E32      )*100))</f>
        <v>98.572375328083993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1524000</v>
      </c>
      <c r="C33" s="95">
        <f>C32</f>
        <v>0</v>
      </c>
      <c r="D33" s="95"/>
      <c r="E33" s="95">
        <f>$B33      +$C33      +$D33</f>
        <v>1524000</v>
      </c>
      <c r="F33" s="96">
        <f t="shared" ref="F33:O33" si="17">F32</f>
        <v>1524000</v>
      </c>
      <c r="G33" s="97">
        <f t="shared" si="17"/>
        <v>1524000</v>
      </c>
      <c r="H33" s="96">
        <f t="shared" si="17"/>
        <v>0</v>
      </c>
      <c r="I33" s="97">
        <f t="shared" si="17"/>
        <v>0</v>
      </c>
      <c r="J33" s="96">
        <f t="shared" si="17"/>
        <v>638000</v>
      </c>
      <c r="K33" s="97">
        <f t="shared" si="17"/>
        <v>638900</v>
      </c>
      <c r="L33" s="96">
        <f t="shared" si="17"/>
        <v>216000</v>
      </c>
      <c r="M33" s="97">
        <f t="shared" si="17"/>
        <v>0</v>
      </c>
      <c r="N33" s="96">
        <f t="shared" si="17"/>
        <v>282000</v>
      </c>
      <c r="O33" s="97">
        <f t="shared" si="17"/>
        <v>863343</v>
      </c>
      <c r="P33" s="96">
        <f>$H33      +$J33      +$L33      +$N33</f>
        <v>1136000</v>
      </c>
      <c r="Q33" s="97">
        <f>$I33      +$K33      +$M33      +$O33</f>
        <v>1502243</v>
      </c>
      <c r="R33" s="52">
        <f>IF(($L33      =0),0,((($N33      -$L33      )/$L33      )*100))</f>
        <v>30.555555555555557</v>
      </c>
      <c r="S33" s="53">
        <f>IF(($M33      =0),0,((($O33      -$M33      )/$M33      )*100))</f>
        <v>0</v>
      </c>
      <c r="T33" s="52">
        <f>IF($E33   =0,0,($P33   /$E33   )*100)</f>
        <v>74.540682414698168</v>
      </c>
      <c r="U33" s="54">
        <f>IF($E33   =0,0,($Q33   /$E33   )*100)</f>
        <v>98.572375328083993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10514000</v>
      </c>
      <c r="C36" s="92">
        <v>0</v>
      </c>
      <c r="D36" s="92"/>
      <c r="E36" s="92">
        <f t="shared" si="18"/>
        <v>10514000</v>
      </c>
      <c r="F36" s="93">
        <v>10514000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10514000</v>
      </c>
      <c r="C40" s="95">
        <f>SUM(C35:C39)</f>
        <v>0</v>
      </c>
      <c r="D40" s="95"/>
      <c r="E40" s="95">
        <f t="shared" si="18"/>
        <v>10514000</v>
      </c>
      <c r="F40" s="96">
        <f t="shared" ref="F40:O40" si="25">SUM(F35:F39)</f>
        <v>10514000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13888000</v>
      </c>
      <c r="C67" s="104">
        <f>SUM(C9:C14,C17:C23,C26:C29,C32,C35:C39,C42:C52,C55:C58,C61:C65)</f>
        <v>0</v>
      </c>
      <c r="D67" s="104"/>
      <c r="E67" s="104">
        <f t="shared" si="35"/>
        <v>13888000</v>
      </c>
      <c r="F67" s="105">
        <f t="shared" ref="F67:O67" si="43">SUM(F9:F14,F17:F23,F26:F29,F32,F35:F39,F42:F52,F55:F58,F61:F65)</f>
        <v>13888000</v>
      </c>
      <c r="G67" s="106">
        <f t="shared" si="43"/>
        <v>3374000</v>
      </c>
      <c r="H67" s="105">
        <f t="shared" si="43"/>
        <v>1160000</v>
      </c>
      <c r="I67" s="106">
        <f t="shared" si="43"/>
        <v>1408910</v>
      </c>
      <c r="J67" s="105">
        <f t="shared" si="43"/>
        <v>1006000</v>
      </c>
      <c r="K67" s="106">
        <f t="shared" si="43"/>
        <v>765143</v>
      </c>
      <c r="L67" s="105">
        <f t="shared" si="43"/>
        <v>343000</v>
      </c>
      <c r="M67" s="106">
        <f t="shared" si="43"/>
        <v>0</v>
      </c>
      <c r="N67" s="105">
        <f t="shared" si="43"/>
        <v>477000</v>
      </c>
      <c r="O67" s="106">
        <f t="shared" si="43"/>
        <v>1178190</v>
      </c>
      <c r="P67" s="105">
        <f t="shared" si="36"/>
        <v>2986000</v>
      </c>
      <c r="Q67" s="106">
        <f t="shared" si="37"/>
        <v>3352243</v>
      </c>
      <c r="R67" s="61">
        <f t="shared" si="38"/>
        <v>39.067055393586003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88.50029638411381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99.355157083580323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30897000</v>
      </c>
      <c r="C69" s="92">
        <v>-5700000</v>
      </c>
      <c r="D69" s="92"/>
      <c r="E69" s="92">
        <f>$B69      +$C69      +$D69</f>
        <v>25197000</v>
      </c>
      <c r="F69" s="93">
        <v>25197000</v>
      </c>
      <c r="G69" s="94">
        <v>25197000</v>
      </c>
      <c r="H69" s="93">
        <v>266000</v>
      </c>
      <c r="I69" s="94">
        <v>5709597</v>
      </c>
      <c r="J69" s="93">
        <v>7350000</v>
      </c>
      <c r="K69" s="94">
        <v>3739308</v>
      </c>
      <c r="L69" s="93">
        <v>1162000</v>
      </c>
      <c r="M69" s="94"/>
      <c r="N69" s="93">
        <v>5356000</v>
      </c>
      <c r="O69" s="94">
        <v>610497</v>
      </c>
      <c r="P69" s="93">
        <f>$H69      +$J69      +$L69      +$N69</f>
        <v>14134000</v>
      </c>
      <c r="Q69" s="94">
        <f>$I69      +$K69      +$M69      +$O69</f>
        <v>10059402</v>
      </c>
      <c r="R69" s="48">
        <f>IF(($L69      =0),0,((($N69      -$L69      )/$L69      )*100))</f>
        <v>360.92943201376937</v>
      </c>
      <c r="S69" s="49">
        <f>IF(($M69      =0),0,((($O69      -$M69      )/$M69      )*100))</f>
        <v>0</v>
      </c>
      <c r="T69" s="48">
        <f>IF(($E69      =0),0,(($P69      /$E69      )*100))</f>
        <v>56.093979441997064</v>
      </c>
      <c r="U69" s="50">
        <f>IF(($E69      =0),0,(($Q69      /$E69      )*100))</f>
        <v>39.923014644600549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30897000</v>
      </c>
      <c r="C70" s="101">
        <f>C69</f>
        <v>-5700000</v>
      </c>
      <c r="D70" s="101"/>
      <c r="E70" s="101">
        <f>$B70      +$C70      +$D70</f>
        <v>25197000</v>
      </c>
      <c r="F70" s="102">
        <f t="shared" ref="F70:O70" si="44">F69</f>
        <v>25197000</v>
      </c>
      <c r="G70" s="103">
        <f t="shared" si="44"/>
        <v>25197000</v>
      </c>
      <c r="H70" s="102">
        <f t="shared" si="44"/>
        <v>266000</v>
      </c>
      <c r="I70" s="103">
        <f t="shared" si="44"/>
        <v>5709597</v>
      </c>
      <c r="J70" s="102">
        <f t="shared" si="44"/>
        <v>7350000</v>
      </c>
      <c r="K70" s="103">
        <f t="shared" si="44"/>
        <v>3739308</v>
      </c>
      <c r="L70" s="102">
        <f t="shared" si="44"/>
        <v>1162000</v>
      </c>
      <c r="M70" s="103">
        <f t="shared" si="44"/>
        <v>0</v>
      </c>
      <c r="N70" s="102">
        <f t="shared" si="44"/>
        <v>5356000</v>
      </c>
      <c r="O70" s="103">
        <f t="shared" si="44"/>
        <v>610497</v>
      </c>
      <c r="P70" s="102">
        <f>$H70      +$J70      +$L70      +$N70</f>
        <v>14134000</v>
      </c>
      <c r="Q70" s="103">
        <f>$I70      +$K70      +$M70      +$O70</f>
        <v>10059402</v>
      </c>
      <c r="R70" s="57">
        <f>IF(($L70      =0),0,((($N70      -$L70      )/$L70      )*100))</f>
        <v>360.92943201376937</v>
      </c>
      <c r="S70" s="58">
        <f>IF(($M70      =0),0,((($O70      -$M70      )/$M70      )*100))</f>
        <v>0</v>
      </c>
      <c r="T70" s="57">
        <f>IF($E70   =0,0,($P70   /$E70   )*100)</f>
        <v>56.093979441997064</v>
      </c>
      <c r="U70" s="59">
        <f>IF($E70   =0,0,($Q70   /$E70 )*100)</f>
        <v>39.923014644600549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30897000</v>
      </c>
      <c r="C71" s="104">
        <f>C69</f>
        <v>-5700000</v>
      </c>
      <c r="D71" s="104"/>
      <c r="E71" s="104">
        <f>$B71      +$C71      +$D71</f>
        <v>25197000</v>
      </c>
      <c r="F71" s="105">
        <f t="shared" ref="F71:O71" si="45">F69</f>
        <v>25197000</v>
      </c>
      <c r="G71" s="106">
        <f t="shared" si="45"/>
        <v>25197000</v>
      </c>
      <c r="H71" s="105">
        <f t="shared" si="45"/>
        <v>266000</v>
      </c>
      <c r="I71" s="106">
        <f t="shared" si="45"/>
        <v>5709597</v>
      </c>
      <c r="J71" s="105">
        <f t="shared" si="45"/>
        <v>7350000</v>
      </c>
      <c r="K71" s="106">
        <f t="shared" si="45"/>
        <v>3739308</v>
      </c>
      <c r="L71" s="105">
        <f t="shared" si="45"/>
        <v>1162000</v>
      </c>
      <c r="M71" s="106">
        <f t="shared" si="45"/>
        <v>0</v>
      </c>
      <c r="N71" s="105">
        <f t="shared" si="45"/>
        <v>5356000</v>
      </c>
      <c r="O71" s="106">
        <f t="shared" si="45"/>
        <v>610497</v>
      </c>
      <c r="P71" s="105">
        <f>$H71      +$J71      +$L71      +$N71</f>
        <v>14134000</v>
      </c>
      <c r="Q71" s="106">
        <f>$I71      +$K71      +$M71      +$O71</f>
        <v>10059402</v>
      </c>
      <c r="R71" s="61">
        <f>IF(($L71      =0),0,((($N71      -$L71      )/$L71      )*100))</f>
        <v>360.92943201376937</v>
      </c>
      <c r="S71" s="62">
        <f>IF(($M71      =0),0,((($O71      -$M71      )/$M71      )*100))</f>
        <v>0</v>
      </c>
      <c r="T71" s="61">
        <f>IF($E71   =0,0,($P71   /$E71   )*100)</f>
        <v>56.093979441997064</v>
      </c>
      <c r="U71" s="65">
        <f>IF($E71   =0,0,($Q71   /$E71   )*100)</f>
        <v>39.923014644600549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44785000</v>
      </c>
      <c r="C72" s="104">
        <f>SUM(C9:C14,C17:C23,C26:C29,C32,C35:C39,C42:C52,C55:C58,C61:C65,C69)</f>
        <v>-5700000</v>
      </c>
      <c r="D72" s="104"/>
      <c r="E72" s="104">
        <f>$B72      +$C72      +$D72</f>
        <v>39085000</v>
      </c>
      <c r="F72" s="105">
        <f t="shared" ref="F72:O72" si="46">SUM(F9:F14,F17:F23,F26:F29,F32,F35:F39,F42:F52,F55:F58,F61:F65,F69)</f>
        <v>39085000</v>
      </c>
      <c r="G72" s="106">
        <f t="shared" si="46"/>
        <v>28571000</v>
      </c>
      <c r="H72" s="105">
        <f t="shared" si="46"/>
        <v>1426000</v>
      </c>
      <c r="I72" s="106">
        <f t="shared" si="46"/>
        <v>7118507</v>
      </c>
      <c r="J72" s="105">
        <f t="shared" si="46"/>
        <v>8356000</v>
      </c>
      <c r="K72" s="106">
        <f t="shared" si="46"/>
        <v>4504451</v>
      </c>
      <c r="L72" s="105">
        <f t="shared" si="46"/>
        <v>1505000</v>
      </c>
      <c r="M72" s="106">
        <f t="shared" si="46"/>
        <v>0</v>
      </c>
      <c r="N72" s="105">
        <f t="shared" si="46"/>
        <v>5833000</v>
      </c>
      <c r="O72" s="106">
        <f t="shared" si="46"/>
        <v>1788687</v>
      </c>
      <c r="P72" s="105">
        <f>$H72      +$J72      +$L72      +$N72</f>
        <v>17120000</v>
      </c>
      <c r="Q72" s="106">
        <f>$I72      +$K72      +$M72      +$O72</f>
        <v>13411645</v>
      </c>
      <c r="R72" s="61">
        <f>IF(($L72      =0),0,((($N72      -$L72      )/$L72      )*100))</f>
        <v>287.57475083056477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59.920898813482204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46.941461621924333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1cL69Wlalq88BsZPSqb9Y4HoQ0XDnOxvr/g5V/bwxU8+t/IPvYooo0z0zX8e0aA1y4YlL4D3jOeHt/vRH2SDw==" saltValue="go6hqTieyqcusw8w0b7lQ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126000</v>
      </c>
      <c r="K10" s="94"/>
      <c r="L10" s="93">
        <v>195000</v>
      </c>
      <c r="M10" s="94"/>
      <c r="N10" s="93">
        <v>2240000</v>
      </c>
      <c r="O10" s="94"/>
      <c r="P10" s="93">
        <f t="shared" ref="P10:P15" si="1">$H10      +$J10      +$L10      +$N10</f>
        <v>2561000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1048.7179487179487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82.612903225806463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0</v>
      </c>
      <c r="I15" s="97">
        <f t="shared" si="7"/>
        <v>0</v>
      </c>
      <c r="J15" s="96">
        <f t="shared" si="7"/>
        <v>126000</v>
      </c>
      <c r="K15" s="97">
        <f t="shared" si="7"/>
        <v>0</v>
      </c>
      <c r="L15" s="96">
        <f t="shared" si="7"/>
        <v>195000</v>
      </c>
      <c r="M15" s="97">
        <f t="shared" si="7"/>
        <v>0</v>
      </c>
      <c r="N15" s="96">
        <f t="shared" si="7"/>
        <v>2240000</v>
      </c>
      <c r="O15" s="97">
        <f t="shared" si="7"/>
        <v>0</v>
      </c>
      <c r="P15" s="96">
        <f t="shared" si="1"/>
        <v>2561000</v>
      </c>
      <c r="Q15" s="97">
        <f t="shared" si="2"/>
        <v>0</v>
      </c>
      <c r="R15" s="52">
        <f t="shared" si="3"/>
        <v>1048.7179487179487</v>
      </c>
      <c r="S15" s="53">
        <f t="shared" si="4"/>
        <v>0</v>
      </c>
      <c r="T15" s="52">
        <f>IF((SUM($E9:$E13))=0,0,(P15/(SUM($E9:$E13))*100))</f>
        <v>82.612903225806463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1900000</v>
      </c>
      <c r="C32" s="92">
        <v>0</v>
      </c>
      <c r="D32" s="92"/>
      <c r="E32" s="92">
        <f>$B32      +$C32      +$D32</f>
        <v>1900000</v>
      </c>
      <c r="F32" s="93">
        <v>1900000</v>
      </c>
      <c r="G32" s="94">
        <v>1900000</v>
      </c>
      <c r="H32" s="93">
        <v>340000</v>
      </c>
      <c r="I32" s="94"/>
      <c r="J32" s="93">
        <v>706000</v>
      </c>
      <c r="K32" s="94"/>
      <c r="L32" s="93">
        <v>72000</v>
      </c>
      <c r="M32" s="94"/>
      <c r="N32" s="93">
        <v>88000</v>
      </c>
      <c r="O32" s="94"/>
      <c r="P32" s="93">
        <f>$H32      +$J32      +$L32      +$N32</f>
        <v>1206000</v>
      </c>
      <c r="Q32" s="94">
        <f>$I32      +$K32      +$M32      +$O32</f>
        <v>0</v>
      </c>
      <c r="R32" s="48">
        <f>IF(($L32      =0),0,((($N32      -$L32      )/$L32      )*100))</f>
        <v>22.222222222222221</v>
      </c>
      <c r="S32" s="49">
        <f>IF(($M32      =0),0,((($O32      -$M32      )/$M32      )*100))</f>
        <v>0</v>
      </c>
      <c r="T32" s="48">
        <f>IF(($E32      =0),0,(($P32      /$E32      )*100))</f>
        <v>63.473684210526315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1900000</v>
      </c>
      <c r="C33" s="95">
        <f>C32</f>
        <v>0</v>
      </c>
      <c r="D33" s="95"/>
      <c r="E33" s="95">
        <f>$B33      +$C33      +$D33</f>
        <v>1900000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340000</v>
      </c>
      <c r="I33" s="97">
        <f t="shared" si="17"/>
        <v>0</v>
      </c>
      <c r="J33" s="96">
        <f t="shared" si="17"/>
        <v>706000</v>
      </c>
      <c r="K33" s="97">
        <f t="shared" si="17"/>
        <v>0</v>
      </c>
      <c r="L33" s="96">
        <f t="shared" si="17"/>
        <v>72000</v>
      </c>
      <c r="M33" s="97">
        <f t="shared" si="17"/>
        <v>0</v>
      </c>
      <c r="N33" s="96">
        <f t="shared" si="17"/>
        <v>88000</v>
      </c>
      <c r="O33" s="97">
        <f t="shared" si="17"/>
        <v>0</v>
      </c>
      <c r="P33" s="96">
        <f>$H33      +$J33      +$L33      +$N33</f>
        <v>1206000</v>
      </c>
      <c r="Q33" s="97">
        <f>$I33      +$K33      +$M33      +$O33</f>
        <v>0</v>
      </c>
      <c r="R33" s="52">
        <f>IF(($L33      =0),0,((($N33      -$L33      )/$L33      )*100))</f>
        <v>22.222222222222221</v>
      </c>
      <c r="S33" s="53">
        <f>IF(($M33      =0),0,((($O33      -$M33      )/$M33      )*100))</f>
        <v>0</v>
      </c>
      <c r="T33" s="52">
        <f>IF($E33   =0,0,($P33   /$E33   )*100)</f>
        <v>63.473684210526315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2554000</v>
      </c>
      <c r="W35" s="94">
        <v>0</v>
      </c>
    </row>
    <row r="36" spans="1:23" ht="12.95" customHeight="1" x14ac:dyDescent="0.2">
      <c r="A36" s="47" t="s">
        <v>60</v>
      </c>
      <c r="B36" s="92">
        <v>5325000</v>
      </c>
      <c r="C36" s="92">
        <v>0</v>
      </c>
      <c r="D36" s="92"/>
      <c r="E36" s="92">
        <f t="shared" si="18"/>
        <v>5325000</v>
      </c>
      <c r="F36" s="93">
        <v>5325000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560000</v>
      </c>
      <c r="M38" s="94"/>
      <c r="N38" s="93"/>
      <c r="O38" s="94"/>
      <c r="P38" s="93">
        <f t="shared" si="19"/>
        <v>560000</v>
      </c>
      <c r="Q38" s="94">
        <f t="shared" si="20"/>
        <v>0</v>
      </c>
      <c r="R38" s="48">
        <f t="shared" si="21"/>
        <v>-100</v>
      </c>
      <c r="S38" s="49">
        <f t="shared" si="22"/>
        <v>0</v>
      </c>
      <c r="T38" s="48">
        <f t="shared" si="23"/>
        <v>14.000000000000002</v>
      </c>
      <c r="U38" s="50">
        <f t="shared" si="24"/>
        <v>0</v>
      </c>
      <c r="V38" s="93">
        <v>54000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9325000</v>
      </c>
      <c r="C40" s="95">
        <f>SUM(C35:C39)</f>
        <v>0</v>
      </c>
      <c r="D40" s="95"/>
      <c r="E40" s="95">
        <f t="shared" si="18"/>
        <v>9325000</v>
      </c>
      <c r="F40" s="96">
        <f t="shared" ref="F40:O40" si="25">SUM(F35:F39)</f>
        <v>9325000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560000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560000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14.000000000000002</v>
      </c>
      <c r="U40" s="54">
        <f>IF((+$E35+$E38) =0,0,(Q40   /(+$E35+$E38) )*100)</f>
        <v>0</v>
      </c>
      <c r="V40" s="96">
        <f>SUM(V35:V39)</f>
        <v>2608000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14325000</v>
      </c>
      <c r="C67" s="104">
        <f>SUM(C9:C14,C17:C23,C26:C29,C32,C35:C39,C42:C52,C55:C58,C61:C65)</f>
        <v>0</v>
      </c>
      <c r="D67" s="104"/>
      <c r="E67" s="104">
        <f t="shared" si="35"/>
        <v>14325000</v>
      </c>
      <c r="F67" s="105">
        <f t="shared" ref="F67:O67" si="43">SUM(F9:F14,F17:F23,F26:F29,F32,F35:F39,F42:F52,F55:F58,F61:F65)</f>
        <v>14325000</v>
      </c>
      <c r="G67" s="106">
        <f t="shared" si="43"/>
        <v>9000000</v>
      </c>
      <c r="H67" s="105">
        <f t="shared" si="43"/>
        <v>340000</v>
      </c>
      <c r="I67" s="106">
        <f t="shared" si="43"/>
        <v>0</v>
      </c>
      <c r="J67" s="105">
        <f t="shared" si="43"/>
        <v>832000</v>
      </c>
      <c r="K67" s="106">
        <f t="shared" si="43"/>
        <v>0</v>
      </c>
      <c r="L67" s="105">
        <f t="shared" si="43"/>
        <v>827000</v>
      </c>
      <c r="M67" s="106">
        <f t="shared" si="43"/>
        <v>0</v>
      </c>
      <c r="N67" s="105">
        <f t="shared" si="43"/>
        <v>2328000</v>
      </c>
      <c r="O67" s="106">
        <f t="shared" si="43"/>
        <v>0</v>
      </c>
      <c r="P67" s="105">
        <f t="shared" si="36"/>
        <v>4327000</v>
      </c>
      <c r="Q67" s="106">
        <f t="shared" si="37"/>
        <v>0</v>
      </c>
      <c r="R67" s="61">
        <f t="shared" si="38"/>
        <v>181.49939540507859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48.077777777777783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2608000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30763000</v>
      </c>
      <c r="C69" s="92">
        <v>-8000000</v>
      </c>
      <c r="D69" s="92"/>
      <c r="E69" s="92">
        <f>$B69      +$C69      +$D69</f>
        <v>22763000</v>
      </c>
      <c r="F69" s="93">
        <v>22763000</v>
      </c>
      <c r="G69" s="94">
        <v>22763000</v>
      </c>
      <c r="H69" s="93">
        <v>2141000</v>
      </c>
      <c r="I69" s="94"/>
      <c r="J69" s="93"/>
      <c r="K69" s="94"/>
      <c r="L69" s="93">
        <v>5816000</v>
      </c>
      <c r="M69" s="94"/>
      <c r="N69" s="93">
        <v>11004000</v>
      </c>
      <c r="O69" s="94"/>
      <c r="P69" s="93">
        <f>$H69      +$J69      +$L69      +$N69</f>
        <v>18961000</v>
      </c>
      <c r="Q69" s="94">
        <f>$I69      +$K69      +$M69      +$O69</f>
        <v>0</v>
      </c>
      <c r="R69" s="48">
        <f>IF(($L69      =0),0,((($N69      -$L69      )/$L69      )*100))</f>
        <v>89.20220082530949</v>
      </c>
      <c r="S69" s="49">
        <f>IF(($M69      =0),0,((($O69      -$M69      )/$M69      )*100))</f>
        <v>0</v>
      </c>
      <c r="T69" s="48">
        <f>IF(($E69      =0),0,(($P69      /$E69      )*100))</f>
        <v>83.297456398541499</v>
      </c>
      <c r="U69" s="50">
        <f>IF(($E69      =0),0,(($Q69      /$E69      )*100))</f>
        <v>0</v>
      </c>
      <c r="V69" s="93">
        <v>3400000</v>
      </c>
      <c r="W69" s="94">
        <v>0</v>
      </c>
    </row>
    <row r="70" spans="1:23" ht="12.95" customHeight="1" x14ac:dyDescent="0.2">
      <c r="A70" s="56" t="s">
        <v>41</v>
      </c>
      <c r="B70" s="101">
        <f>B69</f>
        <v>30763000</v>
      </c>
      <c r="C70" s="101">
        <f>C69</f>
        <v>-8000000</v>
      </c>
      <c r="D70" s="101"/>
      <c r="E70" s="101">
        <f>$B70      +$C70      +$D70</f>
        <v>22763000</v>
      </c>
      <c r="F70" s="102">
        <f t="shared" ref="F70:O70" si="44">F69</f>
        <v>22763000</v>
      </c>
      <c r="G70" s="103">
        <f t="shared" si="44"/>
        <v>22763000</v>
      </c>
      <c r="H70" s="102">
        <f t="shared" si="44"/>
        <v>2141000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5816000</v>
      </c>
      <c r="M70" s="103">
        <f t="shared" si="44"/>
        <v>0</v>
      </c>
      <c r="N70" s="102">
        <f t="shared" si="44"/>
        <v>11004000</v>
      </c>
      <c r="O70" s="103">
        <f t="shared" si="44"/>
        <v>0</v>
      </c>
      <c r="P70" s="102">
        <f>$H70      +$J70      +$L70      +$N70</f>
        <v>18961000</v>
      </c>
      <c r="Q70" s="103">
        <f>$I70      +$K70      +$M70      +$O70</f>
        <v>0</v>
      </c>
      <c r="R70" s="57">
        <f>IF(($L70      =0),0,((($N70      -$L70      )/$L70      )*100))</f>
        <v>89.20220082530949</v>
      </c>
      <c r="S70" s="58">
        <f>IF(($M70      =0),0,((($O70      -$M70      )/$M70      )*100))</f>
        <v>0</v>
      </c>
      <c r="T70" s="57">
        <f>IF($E70   =0,0,($P70   /$E70   )*100)</f>
        <v>83.297456398541499</v>
      </c>
      <c r="U70" s="59">
        <f>IF($E70   =0,0,($Q70   /$E70 )*100)</f>
        <v>0</v>
      </c>
      <c r="V70" s="102">
        <f>V69</f>
        <v>3400000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30763000</v>
      </c>
      <c r="C71" s="104">
        <f>C69</f>
        <v>-8000000</v>
      </c>
      <c r="D71" s="104"/>
      <c r="E71" s="104">
        <f>$B71      +$C71      +$D71</f>
        <v>22763000</v>
      </c>
      <c r="F71" s="105">
        <f t="shared" ref="F71:O71" si="45">F69</f>
        <v>22763000</v>
      </c>
      <c r="G71" s="106">
        <f t="shared" si="45"/>
        <v>22763000</v>
      </c>
      <c r="H71" s="105">
        <f t="shared" si="45"/>
        <v>2141000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5816000</v>
      </c>
      <c r="M71" s="106">
        <f t="shared" si="45"/>
        <v>0</v>
      </c>
      <c r="N71" s="105">
        <f t="shared" si="45"/>
        <v>11004000</v>
      </c>
      <c r="O71" s="106">
        <f t="shared" si="45"/>
        <v>0</v>
      </c>
      <c r="P71" s="105">
        <f>$H71      +$J71      +$L71      +$N71</f>
        <v>18961000</v>
      </c>
      <c r="Q71" s="106">
        <f>$I71      +$K71      +$M71      +$O71</f>
        <v>0</v>
      </c>
      <c r="R71" s="61">
        <f>IF(($L71      =0),0,((($N71      -$L71      )/$L71      )*100))</f>
        <v>89.20220082530949</v>
      </c>
      <c r="S71" s="62">
        <f>IF(($M71      =0),0,((($O71      -$M71      )/$M71      )*100))</f>
        <v>0</v>
      </c>
      <c r="T71" s="61">
        <f>IF($E71   =0,0,($P71   /$E71   )*100)</f>
        <v>83.297456398541499</v>
      </c>
      <c r="U71" s="65">
        <f>IF($E71   =0,0,($Q71   /$E71   )*100)</f>
        <v>0</v>
      </c>
      <c r="V71" s="105">
        <f>V69</f>
        <v>3400000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45088000</v>
      </c>
      <c r="C72" s="104">
        <f>SUM(C9:C14,C17:C23,C26:C29,C32,C35:C39,C42:C52,C55:C58,C61:C65,C69)</f>
        <v>-8000000</v>
      </c>
      <c r="D72" s="104"/>
      <c r="E72" s="104">
        <f>$B72      +$C72      +$D72</f>
        <v>37088000</v>
      </c>
      <c r="F72" s="105">
        <f t="shared" ref="F72:O72" si="46">SUM(F9:F14,F17:F23,F26:F29,F32,F35:F39,F42:F52,F55:F58,F61:F65,F69)</f>
        <v>37088000</v>
      </c>
      <c r="G72" s="106">
        <f t="shared" si="46"/>
        <v>31763000</v>
      </c>
      <c r="H72" s="105">
        <f t="shared" si="46"/>
        <v>2481000</v>
      </c>
      <c r="I72" s="106">
        <f t="shared" si="46"/>
        <v>0</v>
      </c>
      <c r="J72" s="105">
        <f t="shared" si="46"/>
        <v>832000</v>
      </c>
      <c r="K72" s="106">
        <f t="shared" si="46"/>
        <v>0</v>
      </c>
      <c r="L72" s="105">
        <f t="shared" si="46"/>
        <v>6643000</v>
      </c>
      <c r="M72" s="106">
        <f t="shared" si="46"/>
        <v>0</v>
      </c>
      <c r="N72" s="105">
        <f t="shared" si="46"/>
        <v>13332000</v>
      </c>
      <c r="O72" s="106">
        <f t="shared" si="46"/>
        <v>0</v>
      </c>
      <c r="P72" s="105">
        <f>$H72      +$J72      +$L72      +$N72</f>
        <v>23288000</v>
      </c>
      <c r="Q72" s="106">
        <f>$I72      +$K72      +$M72      +$O72</f>
        <v>0</v>
      </c>
      <c r="R72" s="61">
        <f>IF(($L72      =0),0,((($N72      -$L72      )/$L72      )*100))</f>
        <v>100.6924582267048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73.318011522841047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6008000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bxXzOOr+XqIGtKvsFYrfCVqhGn8T6AC588w07u9zRB9ylQtYy8kabH31x2wsnoHtsKStYeKwNyeWElxlo8zmg==" saltValue="Ka3CmoMq90YX6Tvuwt1jd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177000</v>
      </c>
      <c r="I10" s="94"/>
      <c r="J10" s="93">
        <v>862000</v>
      </c>
      <c r="K10" s="94"/>
      <c r="L10" s="93">
        <v>335000</v>
      </c>
      <c r="M10" s="94">
        <v>2518504</v>
      </c>
      <c r="N10" s="93">
        <v>831000</v>
      </c>
      <c r="O10" s="94"/>
      <c r="P10" s="93">
        <f t="shared" ref="P10:P15" si="1">$H10      +$J10      +$L10      +$N10</f>
        <v>2205000</v>
      </c>
      <c r="Q10" s="94">
        <f t="shared" ref="Q10:Q15" si="2">$I10      +$K10      +$M10      +$O10</f>
        <v>2518504</v>
      </c>
      <c r="R10" s="48">
        <f t="shared" ref="R10:R15" si="3">IF(($L10      =0),0,((($N10      -$L10      )/$L10      )*100))</f>
        <v>148.0597014925373</v>
      </c>
      <c r="S10" s="49">
        <f t="shared" ref="S10:S15" si="4">IF(($M10      =0),0,((($O10      -$M10      )/$M10      )*100))</f>
        <v>-100</v>
      </c>
      <c r="T10" s="48">
        <f t="shared" ref="T10:T14" si="5">IF(($E10      =0),0,(($P10      /$E10      )*100))</f>
        <v>71.129032258064512</v>
      </c>
      <c r="U10" s="50">
        <f t="shared" ref="U10:U14" si="6">IF(($E10      =0),0,(($Q10      /$E10      )*100))</f>
        <v>81.242064516129034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177000</v>
      </c>
      <c r="I15" s="97">
        <f t="shared" si="7"/>
        <v>0</v>
      </c>
      <c r="J15" s="96">
        <f t="shared" si="7"/>
        <v>862000</v>
      </c>
      <c r="K15" s="97">
        <f t="shared" si="7"/>
        <v>0</v>
      </c>
      <c r="L15" s="96">
        <f t="shared" si="7"/>
        <v>335000</v>
      </c>
      <c r="M15" s="97">
        <f t="shared" si="7"/>
        <v>2518504</v>
      </c>
      <c r="N15" s="96">
        <f t="shared" si="7"/>
        <v>831000</v>
      </c>
      <c r="O15" s="97">
        <f t="shared" si="7"/>
        <v>0</v>
      </c>
      <c r="P15" s="96">
        <f t="shared" si="1"/>
        <v>2205000</v>
      </c>
      <c r="Q15" s="97">
        <f t="shared" si="2"/>
        <v>2518504</v>
      </c>
      <c r="R15" s="52">
        <f t="shared" si="3"/>
        <v>148.0597014925373</v>
      </c>
      <c r="S15" s="53">
        <f t="shared" si="4"/>
        <v>-100</v>
      </c>
      <c r="T15" s="52">
        <f>IF((SUM($E9:$E13))=0,0,(P15/(SUM($E9:$E13))*100))</f>
        <v>71.129032258064512</v>
      </c>
      <c r="U15" s="54">
        <f>IF((SUM($E9:$E13))=0,0,(Q15/(SUM($E9:$E13))*100))</f>
        <v>81.242064516129034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1595000</v>
      </c>
      <c r="C32" s="92">
        <v>0</v>
      </c>
      <c r="D32" s="92"/>
      <c r="E32" s="92">
        <f>$B32      +$C32      +$D32</f>
        <v>1595000</v>
      </c>
      <c r="F32" s="93">
        <v>1595000</v>
      </c>
      <c r="G32" s="94">
        <v>1595000</v>
      </c>
      <c r="H32" s="93"/>
      <c r="I32" s="94"/>
      <c r="J32" s="93"/>
      <c r="K32" s="94"/>
      <c r="L32" s="93">
        <v>652000</v>
      </c>
      <c r="M32" s="94">
        <v>399000</v>
      </c>
      <c r="N32" s="93">
        <v>943000</v>
      </c>
      <c r="O32" s="94"/>
      <c r="P32" s="93">
        <f>$H32      +$J32      +$L32      +$N32</f>
        <v>1595000</v>
      </c>
      <c r="Q32" s="94">
        <f>$I32      +$K32      +$M32      +$O32</f>
        <v>399000</v>
      </c>
      <c r="R32" s="48">
        <f>IF(($L32      =0),0,((($N32      -$L32      )/$L32      )*100))</f>
        <v>44.631901840490798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25.01567398119122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1595000</v>
      </c>
      <c r="C33" s="95">
        <f>C32</f>
        <v>0</v>
      </c>
      <c r="D33" s="95"/>
      <c r="E33" s="95">
        <f>$B33      +$C33      +$D33</f>
        <v>1595000</v>
      </c>
      <c r="F33" s="96">
        <f t="shared" ref="F33:O33" si="17">F32</f>
        <v>1595000</v>
      </c>
      <c r="G33" s="97">
        <f t="shared" si="17"/>
        <v>1595000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652000</v>
      </c>
      <c r="M33" s="97">
        <f t="shared" si="17"/>
        <v>399000</v>
      </c>
      <c r="N33" s="96">
        <f t="shared" si="17"/>
        <v>943000</v>
      </c>
      <c r="O33" s="97">
        <f t="shared" si="17"/>
        <v>0</v>
      </c>
      <c r="P33" s="96">
        <f>$H33      +$J33      +$L33      +$N33</f>
        <v>1595000</v>
      </c>
      <c r="Q33" s="97">
        <f>$I33      +$K33      +$M33      +$O33</f>
        <v>399000</v>
      </c>
      <c r="R33" s="52">
        <f>IF(($L33      =0),0,((($N33      -$L33      )/$L33      )*100))</f>
        <v>44.631901840490798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25.01567398119122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21854000</v>
      </c>
      <c r="C36" s="92">
        <v>0</v>
      </c>
      <c r="D36" s="92"/>
      <c r="E36" s="92">
        <f t="shared" si="18"/>
        <v>21854000</v>
      </c>
      <c r="F36" s="93">
        <v>21854000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21854000</v>
      </c>
      <c r="C40" s="95">
        <f>SUM(C35:C39)</f>
        <v>0</v>
      </c>
      <c r="D40" s="95"/>
      <c r="E40" s="95">
        <f t="shared" si="18"/>
        <v>21854000</v>
      </c>
      <c r="F40" s="96">
        <f t="shared" ref="F40:O40" si="25">SUM(F35:F39)</f>
        <v>21854000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26549000</v>
      </c>
      <c r="C67" s="104">
        <f>SUM(C9:C14,C17:C23,C26:C29,C32,C35:C39,C42:C52,C55:C58,C61:C65)</f>
        <v>0</v>
      </c>
      <c r="D67" s="104"/>
      <c r="E67" s="104">
        <f t="shared" si="35"/>
        <v>26549000</v>
      </c>
      <c r="F67" s="105">
        <f t="shared" ref="F67:O67" si="43">SUM(F9:F14,F17:F23,F26:F29,F32,F35:F39,F42:F52,F55:F58,F61:F65)</f>
        <v>26549000</v>
      </c>
      <c r="G67" s="106">
        <f t="shared" si="43"/>
        <v>4695000</v>
      </c>
      <c r="H67" s="105">
        <f t="shared" si="43"/>
        <v>177000</v>
      </c>
      <c r="I67" s="106">
        <f t="shared" si="43"/>
        <v>0</v>
      </c>
      <c r="J67" s="105">
        <f t="shared" si="43"/>
        <v>862000</v>
      </c>
      <c r="K67" s="106">
        <f t="shared" si="43"/>
        <v>0</v>
      </c>
      <c r="L67" s="105">
        <f t="shared" si="43"/>
        <v>987000</v>
      </c>
      <c r="M67" s="106">
        <f t="shared" si="43"/>
        <v>2917504</v>
      </c>
      <c r="N67" s="105">
        <f t="shared" si="43"/>
        <v>1774000</v>
      </c>
      <c r="O67" s="106">
        <f t="shared" si="43"/>
        <v>0</v>
      </c>
      <c r="P67" s="105">
        <f t="shared" si="36"/>
        <v>3800000</v>
      </c>
      <c r="Q67" s="106">
        <f t="shared" si="37"/>
        <v>2917504</v>
      </c>
      <c r="R67" s="61">
        <f t="shared" si="38"/>
        <v>79.736575481256338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80.937167199148035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62.140660276890316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84679000</v>
      </c>
      <c r="C69" s="92">
        <v>0</v>
      </c>
      <c r="D69" s="92"/>
      <c r="E69" s="92">
        <f>$B69      +$C69      +$D69</f>
        <v>84679000</v>
      </c>
      <c r="F69" s="93">
        <v>84679000</v>
      </c>
      <c r="G69" s="94">
        <v>84679000</v>
      </c>
      <c r="H69" s="93">
        <v>38019000</v>
      </c>
      <c r="I69" s="94"/>
      <c r="J69" s="93">
        <v>29282000</v>
      </c>
      <c r="K69" s="94"/>
      <c r="L69" s="93">
        <v>14657000</v>
      </c>
      <c r="M69" s="94">
        <v>51046011</v>
      </c>
      <c r="N69" s="93">
        <v>2721000</v>
      </c>
      <c r="O69" s="94"/>
      <c r="P69" s="93">
        <f>$H69      +$J69      +$L69      +$N69</f>
        <v>84679000</v>
      </c>
      <c r="Q69" s="94">
        <f>$I69      +$K69      +$M69      +$O69</f>
        <v>51046011</v>
      </c>
      <c r="R69" s="48">
        <f>IF(($L69      =0),0,((($N69      -$L69      )/$L69      )*100))</f>
        <v>-81.435491573991953</v>
      </c>
      <c r="S69" s="49">
        <f>IF(($M69      =0),0,((($O69      -$M69      )/$M69      )*100))</f>
        <v>-100</v>
      </c>
      <c r="T69" s="48">
        <f>IF(($E69      =0),0,(($P69      /$E69      )*100))</f>
        <v>100</v>
      </c>
      <c r="U69" s="50">
        <f>IF(($E69      =0),0,(($Q69      /$E69      )*100))</f>
        <v>60.281782968622679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84679000</v>
      </c>
      <c r="C70" s="101">
        <f>C69</f>
        <v>0</v>
      </c>
      <c r="D70" s="101"/>
      <c r="E70" s="101">
        <f>$B70      +$C70      +$D70</f>
        <v>84679000</v>
      </c>
      <c r="F70" s="102">
        <f t="shared" ref="F70:O70" si="44">F69</f>
        <v>84679000</v>
      </c>
      <c r="G70" s="103">
        <f t="shared" si="44"/>
        <v>84679000</v>
      </c>
      <c r="H70" s="102">
        <f t="shared" si="44"/>
        <v>38019000</v>
      </c>
      <c r="I70" s="103">
        <f t="shared" si="44"/>
        <v>0</v>
      </c>
      <c r="J70" s="102">
        <f t="shared" si="44"/>
        <v>29282000</v>
      </c>
      <c r="K70" s="103">
        <f t="shared" si="44"/>
        <v>0</v>
      </c>
      <c r="L70" s="102">
        <f t="shared" si="44"/>
        <v>14657000</v>
      </c>
      <c r="M70" s="103">
        <f t="shared" si="44"/>
        <v>51046011</v>
      </c>
      <c r="N70" s="102">
        <f t="shared" si="44"/>
        <v>2721000</v>
      </c>
      <c r="O70" s="103">
        <f t="shared" si="44"/>
        <v>0</v>
      </c>
      <c r="P70" s="102">
        <f>$H70      +$J70      +$L70      +$N70</f>
        <v>84679000</v>
      </c>
      <c r="Q70" s="103">
        <f>$I70      +$K70      +$M70      +$O70</f>
        <v>51046011</v>
      </c>
      <c r="R70" s="57">
        <f>IF(($L70      =0),0,((($N70      -$L70      )/$L70      )*100))</f>
        <v>-81.435491573991953</v>
      </c>
      <c r="S70" s="58">
        <f>IF(($M70      =0),0,((($O70      -$M70      )/$M70      )*100))</f>
        <v>-100</v>
      </c>
      <c r="T70" s="57">
        <f>IF($E70   =0,0,($P70   /$E70   )*100)</f>
        <v>100</v>
      </c>
      <c r="U70" s="59">
        <f>IF($E70   =0,0,($Q70   /$E70 )*100)</f>
        <v>60.281782968622679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84679000</v>
      </c>
      <c r="C71" s="104">
        <f>C69</f>
        <v>0</v>
      </c>
      <c r="D71" s="104"/>
      <c r="E71" s="104">
        <f>$B71      +$C71      +$D71</f>
        <v>84679000</v>
      </c>
      <c r="F71" s="105">
        <f t="shared" ref="F71:O71" si="45">F69</f>
        <v>84679000</v>
      </c>
      <c r="G71" s="106">
        <f t="shared" si="45"/>
        <v>84679000</v>
      </c>
      <c r="H71" s="105">
        <f t="shared" si="45"/>
        <v>38019000</v>
      </c>
      <c r="I71" s="106">
        <f t="shared" si="45"/>
        <v>0</v>
      </c>
      <c r="J71" s="105">
        <f t="shared" si="45"/>
        <v>29282000</v>
      </c>
      <c r="K71" s="106">
        <f t="shared" si="45"/>
        <v>0</v>
      </c>
      <c r="L71" s="105">
        <f t="shared" si="45"/>
        <v>14657000</v>
      </c>
      <c r="M71" s="106">
        <f t="shared" si="45"/>
        <v>51046011</v>
      </c>
      <c r="N71" s="105">
        <f t="shared" si="45"/>
        <v>2721000</v>
      </c>
      <c r="O71" s="106">
        <f t="shared" si="45"/>
        <v>0</v>
      </c>
      <c r="P71" s="105">
        <f>$H71      +$J71      +$L71      +$N71</f>
        <v>84679000</v>
      </c>
      <c r="Q71" s="106">
        <f>$I71      +$K71      +$M71      +$O71</f>
        <v>51046011</v>
      </c>
      <c r="R71" s="61">
        <f>IF(($L71      =0),0,((($N71      -$L71      )/$L71      )*100))</f>
        <v>-81.435491573991953</v>
      </c>
      <c r="S71" s="62">
        <f>IF(($M71      =0),0,((($O71      -$M71      )/$M71      )*100))</f>
        <v>-100</v>
      </c>
      <c r="T71" s="61">
        <f>IF($E71   =0,0,($P71   /$E71   )*100)</f>
        <v>100</v>
      </c>
      <c r="U71" s="65">
        <f>IF($E71   =0,0,($Q71   /$E71   )*100)</f>
        <v>60.281782968622679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111228000</v>
      </c>
      <c r="C72" s="104">
        <f>SUM(C9:C14,C17:C23,C26:C29,C32,C35:C39,C42:C52,C55:C58,C61:C65,C69)</f>
        <v>0</v>
      </c>
      <c r="D72" s="104"/>
      <c r="E72" s="104">
        <f>$B72      +$C72      +$D72</f>
        <v>111228000</v>
      </c>
      <c r="F72" s="105">
        <f t="shared" ref="F72:O72" si="46">SUM(F9:F14,F17:F23,F26:F29,F32,F35:F39,F42:F52,F55:F58,F61:F65,F69)</f>
        <v>111228000</v>
      </c>
      <c r="G72" s="106">
        <f t="shared" si="46"/>
        <v>89374000</v>
      </c>
      <c r="H72" s="105">
        <f t="shared" si="46"/>
        <v>38196000</v>
      </c>
      <c r="I72" s="106">
        <f t="shared" si="46"/>
        <v>0</v>
      </c>
      <c r="J72" s="105">
        <f t="shared" si="46"/>
        <v>30144000</v>
      </c>
      <c r="K72" s="106">
        <f t="shared" si="46"/>
        <v>0</v>
      </c>
      <c r="L72" s="105">
        <f t="shared" si="46"/>
        <v>15644000</v>
      </c>
      <c r="M72" s="106">
        <f t="shared" si="46"/>
        <v>53963515</v>
      </c>
      <c r="N72" s="105">
        <f t="shared" si="46"/>
        <v>4495000</v>
      </c>
      <c r="O72" s="106">
        <f t="shared" si="46"/>
        <v>0</v>
      </c>
      <c r="P72" s="105">
        <f>$H72      +$J72      +$L72      +$N72</f>
        <v>88479000</v>
      </c>
      <c r="Q72" s="106">
        <f>$I72      +$K72      +$M72      +$O72</f>
        <v>53963515</v>
      </c>
      <c r="R72" s="61">
        <f>IF(($L72      =0),0,((($N72      -$L72      )/$L72      )*100))</f>
        <v>-71.266939401687551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98.99859019401616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60.379433616040458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NFnj9HeJ6n7acWSGVXZKz3Y22Klv0KFd2xSZBnBDFBsp/CM5uOMOChw5dUaY/X/Hu6yM4vzOIL+pQT0sLCyNg==" saltValue="VhXwC3Ugvk+0JTf8M4gWq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361000</v>
      </c>
      <c r="I10" s="94"/>
      <c r="J10" s="93">
        <v>300000</v>
      </c>
      <c r="K10" s="94"/>
      <c r="L10" s="93">
        <v>200000</v>
      </c>
      <c r="M10" s="94"/>
      <c r="N10" s="93">
        <v>2239000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1019.5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361000</v>
      </c>
      <c r="I15" s="97">
        <f t="shared" si="7"/>
        <v>0</v>
      </c>
      <c r="J15" s="96">
        <f t="shared" si="7"/>
        <v>300000</v>
      </c>
      <c r="K15" s="97">
        <f t="shared" si="7"/>
        <v>0</v>
      </c>
      <c r="L15" s="96">
        <f t="shared" si="7"/>
        <v>200000</v>
      </c>
      <c r="M15" s="97">
        <f t="shared" si="7"/>
        <v>0</v>
      </c>
      <c r="N15" s="96">
        <f t="shared" si="7"/>
        <v>2239000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1019.5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1510000</v>
      </c>
      <c r="C32" s="92">
        <v>0</v>
      </c>
      <c r="D32" s="92"/>
      <c r="E32" s="92">
        <f>$B32      +$C32      +$D32</f>
        <v>1510000</v>
      </c>
      <c r="F32" s="93">
        <v>1510000</v>
      </c>
      <c r="G32" s="94">
        <v>1510000</v>
      </c>
      <c r="H32" s="93">
        <v>259000</v>
      </c>
      <c r="I32" s="94"/>
      <c r="J32" s="93">
        <v>1215000</v>
      </c>
      <c r="K32" s="94"/>
      <c r="L32" s="93"/>
      <c r="M32" s="94"/>
      <c r="N32" s="93">
        <v>36000</v>
      </c>
      <c r="O32" s="94"/>
      <c r="P32" s="93">
        <f>$H32      +$J32      +$L32      +$N32</f>
        <v>1510000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1510000</v>
      </c>
      <c r="C33" s="95">
        <f>C32</f>
        <v>0</v>
      </c>
      <c r="D33" s="95"/>
      <c r="E33" s="95">
        <f>$B33      +$C33      +$D33</f>
        <v>1510000</v>
      </c>
      <c r="F33" s="96">
        <f t="shared" ref="F33:O33" si="17">F32</f>
        <v>1510000</v>
      </c>
      <c r="G33" s="97">
        <f t="shared" si="17"/>
        <v>1510000</v>
      </c>
      <c r="H33" s="96">
        <f t="shared" si="17"/>
        <v>259000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36000</v>
      </c>
      <c r="O33" s="97">
        <f t="shared" si="17"/>
        <v>0</v>
      </c>
      <c r="P33" s="96">
        <f>$H33      +$J33      +$L33      +$N33</f>
        <v>1510000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11023000</v>
      </c>
      <c r="C36" s="92">
        <v>0</v>
      </c>
      <c r="D36" s="92"/>
      <c r="E36" s="92">
        <f t="shared" si="18"/>
        <v>11023000</v>
      </c>
      <c r="F36" s="93">
        <v>11023000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11023000</v>
      </c>
      <c r="C40" s="95">
        <f>SUM(C35:C39)</f>
        <v>0</v>
      </c>
      <c r="D40" s="95"/>
      <c r="E40" s="95">
        <f t="shared" si="18"/>
        <v>11023000</v>
      </c>
      <c r="F40" s="96">
        <f t="shared" ref="F40:O40" si="25">SUM(F35:F39)</f>
        <v>11023000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15633000</v>
      </c>
      <c r="C67" s="104">
        <f>SUM(C9:C14,C17:C23,C26:C29,C32,C35:C39,C42:C52,C55:C58,C61:C65)</f>
        <v>0</v>
      </c>
      <c r="D67" s="104"/>
      <c r="E67" s="104">
        <f t="shared" si="35"/>
        <v>15633000</v>
      </c>
      <c r="F67" s="105">
        <f t="shared" ref="F67:O67" si="43">SUM(F9:F14,F17:F23,F26:F29,F32,F35:F39,F42:F52,F55:F58,F61:F65)</f>
        <v>15633000</v>
      </c>
      <c r="G67" s="106">
        <f t="shared" si="43"/>
        <v>4610000</v>
      </c>
      <c r="H67" s="105">
        <f t="shared" si="43"/>
        <v>620000</v>
      </c>
      <c r="I67" s="106">
        <f t="shared" si="43"/>
        <v>0</v>
      </c>
      <c r="J67" s="105">
        <f t="shared" si="43"/>
        <v>1515000</v>
      </c>
      <c r="K67" s="106">
        <f t="shared" si="43"/>
        <v>0</v>
      </c>
      <c r="L67" s="105">
        <f t="shared" si="43"/>
        <v>200000</v>
      </c>
      <c r="M67" s="106">
        <f t="shared" si="43"/>
        <v>0</v>
      </c>
      <c r="N67" s="105">
        <f t="shared" si="43"/>
        <v>2275000</v>
      </c>
      <c r="O67" s="106">
        <f t="shared" si="43"/>
        <v>0</v>
      </c>
      <c r="P67" s="105">
        <f t="shared" si="36"/>
        <v>4610000</v>
      </c>
      <c r="Q67" s="106">
        <f t="shared" si="37"/>
        <v>0</v>
      </c>
      <c r="R67" s="61">
        <f t="shared" si="38"/>
        <v>1037.5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38475000</v>
      </c>
      <c r="C69" s="92">
        <v>0</v>
      </c>
      <c r="D69" s="92"/>
      <c r="E69" s="92">
        <f>$B69      +$C69      +$D69</f>
        <v>38475000</v>
      </c>
      <c r="F69" s="93">
        <v>38475000</v>
      </c>
      <c r="G69" s="94">
        <v>38475000</v>
      </c>
      <c r="H69" s="93">
        <v>10002000</v>
      </c>
      <c r="I69" s="94"/>
      <c r="J69" s="93">
        <v>20925000</v>
      </c>
      <c r="K69" s="94"/>
      <c r="L69" s="93">
        <v>3853000</v>
      </c>
      <c r="M69" s="94"/>
      <c r="N69" s="93">
        <v>3695000</v>
      </c>
      <c r="O69" s="94"/>
      <c r="P69" s="93">
        <f>$H69      +$J69      +$L69      +$N69</f>
        <v>38475000</v>
      </c>
      <c r="Q69" s="94">
        <f>$I69      +$K69      +$M69      +$O69</f>
        <v>0</v>
      </c>
      <c r="R69" s="48">
        <f>IF(($L69      =0),0,((($N69      -$L69      )/$L69      )*100))</f>
        <v>-4.1007007526602646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38475000</v>
      </c>
      <c r="C70" s="101">
        <f>C69</f>
        <v>0</v>
      </c>
      <c r="D70" s="101"/>
      <c r="E70" s="101">
        <f>$B70      +$C70      +$D70</f>
        <v>38475000</v>
      </c>
      <c r="F70" s="102">
        <f t="shared" ref="F70:O70" si="44">F69</f>
        <v>38475000</v>
      </c>
      <c r="G70" s="103">
        <f t="shared" si="44"/>
        <v>38475000</v>
      </c>
      <c r="H70" s="102">
        <f t="shared" si="44"/>
        <v>10002000</v>
      </c>
      <c r="I70" s="103">
        <f t="shared" si="44"/>
        <v>0</v>
      </c>
      <c r="J70" s="102">
        <f t="shared" si="44"/>
        <v>20925000</v>
      </c>
      <c r="K70" s="103">
        <f t="shared" si="44"/>
        <v>0</v>
      </c>
      <c r="L70" s="102">
        <f t="shared" si="44"/>
        <v>3853000</v>
      </c>
      <c r="M70" s="103">
        <f t="shared" si="44"/>
        <v>0</v>
      </c>
      <c r="N70" s="102">
        <f t="shared" si="44"/>
        <v>3695000</v>
      </c>
      <c r="O70" s="103">
        <f t="shared" si="44"/>
        <v>0</v>
      </c>
      <c r="P70" s="102">
        <f>$H70      +$J70      +$L70      +$N70</f>
        <v>38475000</v>
      </c>
      <c r="Q70" s="103">
        <f>$I70      +$K70      +$M70      +$O70</f>
        <v>0</v>
      </c>
      <c r="R70" s="57">
        <f>IF(($L70      =0),0,((($N70      -$L70      )/$L70      )*100))</f>
        <v>-4.1007007526602646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38475000</v>
      </c>
      <c r="C71" s="104">
        <f>C69</f>
        <v>0</v>
      </c>
      <c r="D71" s="104"/>
      <c r="E71" s="104">
        <f>$B71      +$C71      +$D71</f>
        <v>38475000</v>
      </c>
      <c r="F71" s="105">
        <f t="shared" ref="F71:O71" si="45">F69</f>
        <v>38475000</v>
      </c>
      <c r="G71" s="106">
        <f t="shared" si="45"/>
        <v>38475000</v>
      </c>
      <c r="H71" s="105">
        <f t="shared" si="45"/>
        <v>10002000</v>
      </c>
      <c r="I71" s="106">
        <f t="shared" si="45"/>
        <v>0</v>
      </c>
      <c r="J71" s="105">
        <f t="shared" si="45"/>
        <v>20925000</v>
      </c>
      <c r="K71" s="106">
        <f t="shared" si="45"/>
        <v>0</v>
      </c>
      <c r="L71" s="105">
        <f t="shared" si="45"/>
        <v>3853000</v>
      </c>
      <c r="M71" s="106">
        <f t="shared" si="45"/>
        <v>0</v>
      </c>
      <c r="N71" s="105">
        <f t="shared" si="45"/>
        <v>3695000</v>
      </c>
      <c r="O71" s="106">
        <f t="shared" si="45"/>
        <v>0</v>
      </c>
      <c r="P71" s="105">
        <f>$H71      +$J71      +$L71      +$N71</f>
        <v>38475000</v>
      </c>
      <c r="Q71" s="106">
        <f>$I71      +$K71      +$M71      +$O71</f>
        <v>0</v>
      </c>
      <c r="R71" s="61">
        <f>IF(($L71      =0),0,((($N71      -$L71      )/$L71      )*100))</f>
        <v>-4.1007007526602646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54108000</v>
      </c>
      <c r="C72" s="104">
        <f>SUM(C9:C14,C17:C23,C26:C29,C32,C35:C39,C42:C52,C55:C58,C61:C65,C69)</f>
        <v>0</v>
      </c>
      <c r="D72" s="104"/>
      <c r="E72" s="104">
        <f>$B72      +$C72      +$D72</f>
        <v>54108000</v>
      </c>
      <c r="F72" s="105">
        <f t="shared" ref="F72:O72" si="46">SUM(F9:F14,F17:F23,F26:F29,F32,F35:F39,F42:F52,F55:F58,F61:F65,F69)</f>
        <v>54108000</v>
      </c>
      <c r="G72" s="106">
        <f t="shared" si="46"/>
        <v>43085000</v>
      </c>
      <c r="H72" s="105">
        <f t="shared" si="46"/>
        <v>10622000</v>
      </c>
      <c r="I72" s="106">
        <f t="shared" si="46"/>
        <v>0</v>
      </c>
      <c r="J72" s="105">
        <f t="shared" si="46"/>
        <v>22440000</v>
      </c>
      <c r="K72" s="106">
        <f t="shared" si="46"/>
        <v>0</v>
      </c>
      <c r="L72" s="105">
        <f t="shared" si="46"/>
        <v>4053000</v>
      </c>
      <c r="M72" s="106">
        <f t="shared" si="46"/>
        <v>0</v>
      </c>
      <c r="N72" s="105">
        <f t="shared" si="46"/>
        <v>5970000</v>
      </c>
      <c r="O72" s="106">
        <f t="shared" si="46"/>
        <v>0</v>
      </c>
      <c r="P72" s="105">
        <f>$H72      +$J72      +$L72      +$N72</f>
        <v>43085000</v>
      </c>
      <c r="Q72" s="106">
        <f>$I72      +$K72      +$M72      +$O72</f>
        <v>0</v>
      </c>
      <c r="R72" s="61">
        <f>IF(($L72      =0),0,((($N72      -$L72      )/$L72      )*100))</f>
        <v>47.298297557364918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Mukq6D/ddy2OBK2rVzB0MKwUAkOWP+8PeG3vJ1yhIqZFoSAod/xPlPPFSuTBGYsDjEewsb4nVPuLqyJecOvgg==" saltValue="dRpAOI3KTA2ymTqicOlfH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2200000</v>
      </c>
      <c r="C10" s="92">
        <v>0</v>
      </c>
      <c r="D10" s="92"/>
      <c r="E10" s="92">
        <f t="shared" ref="E10:E15" si="0">$B10      +$C10      +$D10</f>
        <v>2200000</v>
      </c>
      <c r="F10" s="93">
        <v>2200000</v>
      </c>
      <c r="G10" s="94">
        <v>2200000</v>
      </c>
      <c r="H10" s="93">
        <v>57000</v>
      </c>
      <c r="I10" s="94"/>
      <c r="J10" s="93">
        <v>303000</v>
      </c>
      <c r="K10" s="94"/>
      <c r="L10" s="93">
        <v>572000</v>
      </c>
      <c r="M10" s="94"/>
      <c r="N10" s="93">
        <v>1268000</v>
      </c>
      <c r="O10" s="94"/>
      <c r="P10" s="93">
        <f t="shared" ref="P10:P15" si="1">$H10      +$J10      +$L10      +$N10</f>
        <v>2200000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121.67832167832169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2200000</v>
      </c>
      <c r="C15" s="95">
        <f>SUM(C9:C14)</f>
        <v>0</v>
      </c>
      <c r="D15" s="95"/>
      <c r="E15" s="95">
        <f t="shared" si="0"/>
        <v>2200000</v>
      </c>
      <c r="F15" s="96">
        <f t="shared" ref="F15:O15" si="7">SUM(F9:F14)</f>
        <v>2200000</v>
      </c>
      <c r="G15" s="97">
        <f t="shared" si="7"/>
        <v>2200000</v>
      </c>
      <c r="H15" s="96">
        <f t="shared" si="7"/>
        <v>57000</v>
      </c>
      <c r="I15" s="97">
        <f t="shared" si="7"/>
        <v>0</v>
      </c>
      <c r="J15" s="96">
        <f t="shared" si="7"/>
        <v>303000</v>
      </c>
      <c r="K15" s="97">
        <f t="shared" si="7"/>
        <v>0</v>
      </c>
      <c r="L15" s="96">
        <f t="shared" si="7"/>
        <v>572000</v>
      </c>
      <c r="M15" s="97">
        <f t="shared" si="7"/>
        <v>0</v>
      </c>
      <c r="N15" s="96">
        <f t="shared" si="7"/>
        <v>1268000</v>
      </c>
      <c r="O15" s="97">
        <f t="shared" si="7"/>
        <v>0</v>
      </c>
      <c r="P15" s="96">
        <f t="shared" si="1"/>
        <v>2200000</v>
      </c>
      <c r="Q15" s="97">
        <f t="shared" si="2"/>
        <v>0</v>
      </c>
      <c r="R15" s="52">
        <f t="shared" si="3"/>
        <v>121.67832167832169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1212000</v>
      </c>
      <c r="C32" s="92">
        <v>0</v>
      </c>
      <c r="D32" s="92"/>
      <c r="E32" s="92">
        <f>$B32      +$C32      +$D32</f>
        <v>1212000</v>
      </c>
      <c r="F32" s="93">
        <v>1212000</v>
      </c>
      <c r="G32" s="94">
        <v>1212000</v>
      </c>
      <c r="H32" s="93">
        <v>351000</v>
      </c>
      <c r="I32" s="94">
        <v>-303000</v>
      </c>
      <c r="J32" s="93">
        <v>364000</v>
      </c>
      <c r="K32" s="94">
        <v>-545000</v>
      </c>
      <c r="L32" s="93">
        <v>374000</v>
      </c>
      <c r="M32" s="94">
        <v>-364000</v>
      </c>
      <c r="N32" s="93">
        <v>123000</v>
      </c>
      <c r="O32" s="94"/>
      <c r="P32" s="93">
        <f>$H32      +$J32      +$L32      +$N32</f>
        <v>1212000</v>
      </c>
      <c r="Q32" s="94">
        <f>$I32      +$K32      +$M32      +$O32</f>
        <v>-1212000</v>
      </c>
      <c r="R32" s="48">
        <f>IF(($L32      =0),0,((($N32      -$L32      )/$L32      )*100))</f>
        <v>-67.112299465240639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-100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1212000</v>
      </c>
      <c r="C33" s="95">
        <f>C32</f>
        <v>0</v>
      </c>
      <c r="D33" s="95"/>
      <c r="E33" s="95">
        <f>$B33      +$C33      +$D33</f>
        <v>1212000</v>
      </c>
      <c r="F33" s="96">
        <f t="shared" ref="F33:O33" si="17">F32</f>
        <v>1212000</v>
      </c>
      <c r="G33" s="97">
        <f t="shared" si="17"/>
        <v>1212000</v>
      </c>
      <c r="H33" s="96">
        <f t="shared" si="17"/>
        <v>351000</v>
      </c>
      <c r="I33" s="97">
        <f t="shared" si="17"/>
        <v>-303000</v>
      </c>
      <c r="J33" s="96">
        <f t="shared" si="17"/>
        <v>364000</v>
      </c>
      <c r="K33" s="97">
        <f t="shared" si="17"/>
        <v>-545000</v>
      </c>
      <c r="L33" s="96">
        <f t="shared" si="17"/>
        <v>374000</v>
      </c>
      <c r="M33" s="97">
        <f t="shared" si="17"/>
        <v>-364000</v>
      </c>
      <c r="N33" s="96">
        <f t="shared" si="17"/>
        <v>123000</v>
      </c>
      <c r="O33" s="97">
        <f t="shared" si="17"/>
        <v>0</v>
      </c>
      <c r="P33" s="96">
        <f>$H33      +$J33      +$L33      +$N33</f>
        <v>1212000</v>
      </c>
      <c r="Q33" s="97">
        <f>$I33      +$K33      +$M33      +$O33</f>
        <v>-1212000</v>
      </c>
      <c r="R33" s="52">
        <f>IF(($L33      =0),0,((($N33      -$L33      )/$L33      )*100))</f>
        <v>-67.112299465240639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-100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6775000</v>
      </c>
      <c r="C35" s="92">
        <v>0</v>
      </c>
      <c r="D35" s="92"/>
      <c r="E35" s="92">
        <f t="shared" ref="E35:E40" si="18">$B35      +$C35      +$D35</f>
        <v>6775000</v>
      </c>
      <c r="F35" s="93">
        <v>6775000</v>
      </c>
      <c r="G35" s="94">
        <v>6775000</v>
      </c>
      <c r="H35" s="93">
        <v>2525000</v>
      </c>
      <c r="I35" s="94"/>
      <c r="J35" s="93"/>
      <c r="K35" s="94"/>
      <c r="L35" s="93"/>
      <c r="M35" s="94"/>
      <c r="N35" s="93">
        <v>2273000</v>
      </c>
      <c r="O35" s="94"/>
      <c r="P35" s="93">
        <f t="shared" ref="P35:P40" si="19">$H35      +$J35      +$L35      +$N35</f>
        <v>4798000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70.819188191881921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24907000</v>
      </c>
      <c r="C36" s="92">
        <v>0</v>
      </c>
      <c r="D36" s="92"/>
      <c r="E36" s="92">
        <f t="shared" si="18"/>
        <v>24907000</v>
      </c>
      <c r="F36" s="93">
        <v>24907000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31682000</v>
      </c>
      <c r="C40" s="95">
        <f>SUM(C35:C39)</f>
        <v>0</v>
      </c>
      <c r="D40" s="95"/>
      <c r="E40" s="95">
        <f t="shared" si="18"/>
        <v>31682000</v>
      </c>
      <c r="F40" s="96">
        <f t="shared" ref="F40:O40" si="25">SUM(F35:F39)</f>
        <v>31682000</v>
      </c>
      <c r="G40" s="97">
        <f t="shared" si="25"/>
        <v>6775000</v>
      </c>
      <c r="H40" s="96">
        <f t="shared" si="25"/>
        <v>2525000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2273000</v>
      </c>
      <c r="O40" s="97">
        <f t="shared" si="25"/>
        <v>0</v>
      </c>
      <c r="P40" s="96">
        <f t="shared" si="19"/>
        <v>4798000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70.819188191881921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35094000</v>
      </c>
      <c r="C67" s="104">
        <f>SUM(C9:C14,C17:C23,C26:C29,C32,C35:C39,C42:C52,C55:C58,C61:C65)</f>
        <v>0</v>
      </c>
      <c r="D67" s="104"/>
      <c r="E67" s="104">
        <f t="shared" si="35"/>
        <v>35094000</v>
      </c>
      <c r="F67" s="105">
        <f t="shared" ref="F67:O67" si="43">SUM(F9:F14,F17:F23,F26:F29,F32,F35:F39,F42:F52,F55:F58,F61:F65)</f>
        <v>35094000</v>
      </c>
      <c r="G67" s="106">
        <f t="shared" si="43"/>
        <v>10187000</v>
      </c>
      <c r="H67" s="105">
        <f t="shared" si="43"/>
        <v>2933000</v>
      </c>
      <c r="I67" s="106">
        <f t="shared" si="43"/>
        <v>-303000</v>
      </c>
      <c r="J67" s="105">
        <f t="shared" si="43"/>
        <v>667000</v>
      </c>
      <c r="K67" s="106">
        <f t="shared" si="43"/>
        <v>-545000</v>
      </c>
      <c r="L67" s="105">
        <f t="shared" si="43"/>
        <v>946000</v>
      </c>
      <c r="M67" s="106">
        <f t="shared" si="43"/>
        <v>-364000</v>
      </c>
      <c r="N67" s="105">
        <f t="shared" si="43"/>
        <v>3664000</v>
      </c>
      <c r="O67" s="106">
        <f t="shared" si="43"/>
        <v>0</v>
      </c>
      <c r="P67" s="105">
        <f t="shared" si="36"/>
        <v>8210000</v>
      </c>
      <c r="Q67" s="106">
        <f t="shared" si="37"/>
        <v>-1212000</v>
      </c>
      <c r="R67" s="61">
        <f t="shared" si="38"/>
        <v>287.31501057082454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80.592912535584574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-11.897516442524786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39127000</v>
      </c>
      <c r="C69" s="92">
        <v>20000000</v>
      </c>
      <c r="D69" s="92"/>
      <c r="E69" s="92">
        <f>$B69      +$C69      +$D69</f>
        <v>59127000</v>
      </c>
      <c r="F69" s="93">
        <v>59127000</v>
      </c>
      <c r="G69" s="94">
        <v>59127000</v>
      </c>
      <c r="H69" s="93">
        <v>13568000</v>
      </c>
      <c r="I69" s="94"/>
      <c r="J69" s="93">
        <v>10578000</v>
      </c>
      <c r="K69" s="94"/>
      <c r="L69" s="93">
        <v>6461000</v>
      </c>
      <c r="M69" s="94"/>
      <c r="N69" s="93">
        <v>9375000</v>
      </c>
      <c r="O69" s="94"/>
      <c r="P69" s="93">
        <f>$H69      +$J69      +$L69      +$N69</f>
        <v>39982000</v>
      </c>
      <c r="Q69" s="94">
        <f>$I69      +$K69      +$M69      +$O69</f>
        <v>0</v>
      </c>
      <c r="R69" s="48">
        <f>IF(($L69      =0),0,((($N69      -$L69      )/$L69      )*100))</f>
        <v>45.101377495743691</v>
      </c>
      <c r="S69" s="49">
        <f>IF(($M69      =0),0,((($O69      -$M69      )/$M69      )*100))</f>
        <v>0</v>
      </c>
      <c r="T69" s="48">
        <f>IF(($E69      =0),0,(($P69      /$E69      )*100))</f>
        <v>67.620545605222659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39127000</v>
      </c>
      <c r="C70" s="101">
        <f>C69</f>
        <v>20000000</v>
      </c>
      <c r="D70" s="101"/>
      <c r="E70" s="101">
        <f>$B70      +$C70      +$D70</f>
        <v>59127000</v>
      </c>
      <c r="F70" s="102">
        <f t="shared" ref="F70:O70" si="44">F69</f>
        <v>59127000</v>
      </c>
      <c r="G70" s="103">
        <f t="shared" si="44"/>
        <v>59127000</v>
      </c>
      <c r="H70" s="102">
        <f t="shared" si="44"/>
        <v>13568000</v>
      </c>
      <c r="I70" s="103">
        <f t="shared" si="44"/>
        <v>0</v>
      </c>
      <c r="J70" s="102">
        <f t="shared" si="44"/>
        <v>10578000</v>
      </c>
      <c r="K70" s="103">
        <f t="shared" si="44"/>
        <v>0</v>
      </c>
      <c r="L70" s="102">
        <f t="shared" si="44"/>
        <v>6461000</v>
      </c>
      <c r="M70" s="103">
        <f t="shared" si="44"/>
        <v>0</v>
      </c>
      <c r="N70" s="102">
        <f t="shared" si="44"/>
        <v>9375000</v>
      </c>
      <c r="O70" s="103">
        <f t="shared" si="44"/>
        <v>0</v>
      </c>
      <c r="P70" s="102">
        <f>$H70      +$J70      +$L70      +$N70</f>
        <v>39982000</v>
      </c>
      <c r="Q70" s="103">
        <f>$I70      +$K70      +$M70      +$O70</f>
        <v>0</v>
      </c>
      <c r="R70" s="57">
        <f>IF(($L70      =0),0,((($N70      -$L70      )/$L70      )*100))</f>
        <v>45.101377495743691</v>
      </c>
      <c r="S70" s="58">
        <f>IF(($M70      =0),0,((($O70      -$M70      )/$M70      )*100))</f>
        <v>0</v>
      </c>
      <c r="T70" s="57">
        <f>IF($E70   =0,0,($P70   /$E70   )*100)</f>
        <v>67.620545605222659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39127000</v>
      </c>
      <c r="C71" s="104">
        <f>C69</f>
        <v>20000000</v>
      </c>
      <c r="D71" s="104"/>
      <c r="E71" s="104">
        <f>$B71      +$C71      +$D71</f>
        <v>59127000</v>
      </c>
      <c r="F71" s="105">
        <f t="shared" ref="F71:O71" si="45">F69</f>
        <v>59127000</v>
      </c>
      <c r="G71" s="106">
        <f t="shared" si="45"/>
        <v>59127000</v>
      </c>
      <c r="H71" s="105">
        <f t="shared" si="45"/>
        <v>13568000</v>
      </c>
      <c r="I71" s="106">
        <f t="shared" si="45"/>
        <v>0</v>
      </c>
      <c r="J71" s="105">
        <f t="shared" si="45"/>
        <v>10578000</v>
      </c>
      <c r="K71" s="106">
        <f t="shared" si="45"/>
        <v>0</v>
      </c>
      <c r="L71" s="105">
        <f t="shared" si="45"/>
        <v>6461000</v>
      </c>
      <c r="M71" s="106">
        <f t="shared" si="45"/>
        <v>0</v>
      </c>
      <c r="N71" s="105">
        <f t="shared" si="45"/>
        <v>9375000</v>
      </c>
      <c r="O71" s="106">
        <f t="shared" si="45"/>
        <v>0</v>
      </c>
      <c r="P71" s="105">
        <f>$H71      +$J71      +$L71      +$N71</f>
        <v>39982000</v>
      </c>
      <c r="Q71" s="106">
        <f>$I71      +$K71      +$M71      +$O71</f>
        <v>0</v>
      </c>
      <c r="R71" s="61">
        <f>IF(($L71      =0),0,((($N71      -$L71      )/$L71      )*100))</f>
        <v>45.101377495743691</v>
      </c>
      <c r="S71" s="62">
        <f>IF(($M71      =0),0,((($O71      -$M71      )/$M71      )*100))</f>
        <v>0</v>
      </c>
      <c r="T71" s="61">
        <f>IF($E71   =0,0,($P71   /$E71   )*100)</f>
        <v>67.620545605222659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74221000</v>
      </c>
      <c r="C72" s="104">
        <f>SUM(C9:C14,C17:C23,C26:C29,C32,C35:C39,C42:C52,C55:C58,C61:C65,C69)</f>
        <v>20000000</v>
      </c>
      <c r="D72" s="104"/>
      <c r="E72" s="104">
        <f>$B72      +$C72      +$D72</f>
        <v>94221000</v>
      </c>
      <c r="F72" s="105">
        <f t="shared" ref="F72:O72" si="46">SUM(F9:F14,F17:F23,F26:F29,F32,F35:F39,F42:F52,F55:F58,F61:F65,F69)</f>
        <v>94221000</v>
      </c>
      <c r="G72" s="106">
        <f t="shared" si="46"/>
        <v>69314000</v>
      </c>
      <c r="H72" s="105">
        <f t="shared" si="46"/>
        <v>16501000</v>
      </c>
      <c r="I72" s="106">
        <f t="shared" si="46"/>
        <v>-303000</v>
      </c>
      <c r="J72" s="105">
        <f t="shared" si="46"/>
        <v>11245000</v>
      </c>
      <c r="K72" s="106">
        <f t="shared" si="46"/>
        <v>-545000</v>
      </c>
      <c r="L72" s="105">
        <f t="shared" si="46"/>
        <v>7407000</v>
      </c>
      <c r="M72" s="106">
        <f t="shared" si="46"/>
        <v>-364000</v>
      </c>
      <c r="N72" s="105">
        <f t="shared" si="46"/>
        <v>13039000</v>
      </c>
      <c r="O72" s="106">
        <f t="shared" si="46"/>
        <v>0</v>
      </c>
      <c r="P72" s="105">
        <f>$H72      +$J72      +$L72      +$N72</f>
        <v>48192000</v>
      </c>
      <c r="Q72" s="106">
        <f>$I72      +$K72      +$M72      +$O72</f>
        <v>-1212000</v>
      </c>
      <c r="R72" s="61">
        <f>IF(($L72      =0),0,((($N72      -$L72      )/$L72      )*100))</f>
        <v>76.036181990009453</v>
      </c>
      <c r="S72" s="62">
        <f>IF(($M72      =0),0,((($O72      -$M72      )/$M72      )*100))</f>
        <v>-100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69.527079666445445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-1.7485645035634938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TGmOqcHmPNaGNTfoTGWl1uKgfpzs8yPsOLGgwW/Ne932NGQ9trmWEOL1hRI38xxIWVK97GyGeVC5hxuaCr7nQ==" saltValue="zpEufKmaE/YLnC5RsDbKJ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244000</v>
      </c>
      <c r="I10" s="94"/>
      <c r="J10" s="93">
        <v>181000</v>
      </c>
      <c r="K10" s="94"/>
      <c r="L10" s="93">
        <v>1963000</v>
      </c>
      <c r="M10" s="94">
        <v>2387624</v>
      </c>
      <c r="N10" s="93">
        <v>126000</v>
      </c>
      <c r="O10" s="94">
        <v>167501</v>
      </c>
      <c r="P10" s="93">
        <f t="shared" ref="P10:P15" si="1">$H10      +$J10      +$L10      +$N10</f>
        <v>2514000</v>
      </c>
      <c r="Q10" s="94">
        <f t="shared" ref="Q10:Q15" si="2">$I10      +$K10      +$M10      +$O10</f>
        <v>2555125</v>
      </c>
      <c r="R10" s="48">
        <f t="shared" ref="R10:R15" si="3">IF(($L10      =0),0,((($N10      -$L10      )/$L10      )*100))</f>
        <v>-93.581253183902191</v>
      </c>
      <c r="S10" s="49">
        <f t="shared" ref="S10:S15" si="4">IF(($M10      =0),0,((($O10      -$M10      )/$M10      )*100))</f>
        <v>-92.98461566812864</v>
      </c>
      <c r="T10" s="48">
        <f t="shared" ref="T10:T14" si="5">IF(($E10      =0),0,(($P10      /$E10      )*100))</f>
        <v>98.588235294117638</v>
      </c>
      <c r="U10" s="50">
        <f t="shared" ref="U10:U14" si="6">IF(($E10      =0),0,(($Q10      /$E10      )*100))</f>
        <v>100.20098039215685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2550000</v>
      </c>
      <c r="C15" s="95">
        <f>SUM(C9:C14)</f>
        <v>0</v>
      </c>
      <c r="D15" s="95"/>
      <c r="E15" s="95">
        <f t="shared" si="0"/>
        <v>2550000</v>
      </c>
      <c r="F15" s="96">
        <f t="shared" ref="F15:O15" si="7">SUM(F9:F14)</f>
        <v>2550000</v>
      </c>
      <c r="G15" s="97">
        <f t="shared" si="7"/>
        <v>2550000</v>
      </c>
      <c r="H15" s="96">
        <f t="shared" si="7"/>
        <v>244000</v>
      </c>
      <c r="I15" s="97">
        <f t="shared" si="7"/>
        <v>0</v>
      </c>
      <c r="J15" s="96">
        <f t="shared" si="7"/>
        <v>181000</v>
      </c>
      <c r="K15" s="97">
        <f t="shared" si="7"/>
        <v>0</v>
      </c>
      <c r="L15" s="96">
        <f t="shared" si="7"/>
        <v>1963000</v>
      </c>
      <c r="M15" s="97">
        <f t="shared" si="7"/>
        <v>2387624</v>
      </c>
      <c r="N15" s="96">
        <f t="shared" si="7"/>
        <v>126000</v>
      </c>
      <c r="O15" s="97">
        <f t="shared" si="7"/>
        <v>167501</v>
      </c>
      <c r="P15" s="96">
        <f t="shared" si="1"/>
        <v>2514000</v>
      </c>
      <c r="Q15" s="97">
        <f t="shared" si="2"/>
        <v>2555125</v>
      </c>
      <c r="R15" s="52">
        <f t="shared" si="3"/>
        <v>-93.581253183902191</v>
      </c>
      <c r="S15" s="53">
        <f t="shared" si="4"/>
        <v>-92.98461566812864</v>
      </c>
      <c r="T15" s="52">
        <f>IF((SUM($E9:$E13))=0,0,(P15/(SUM($E9:$E13))*100))</f>
        <v>98.588235294117638</v>
      </c>
      <c r="U15" s="54">
        <f>IF((SUM($E9:$E13))=0,0,(Q15/(SUM($E9:$E13))*100))</f>
        <v>100.20098039215685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4394000</v>
      </c>
      <c r="C20" s="92">
        <v>0</v>
      </c>
      <c r="D20" s="92"/>
      <c r="E20" s="92">
        <f t="shared" si="8"/>
        <v>4394000</v>
      </c>
      <c r="F20" s="93">
        <v>4394000</v>
      </c>
      <c r="G20" s="94">
        <v>4394000</v>
      </c>
      <c r="H20" s="93"/>
      <c r="I20" s="94"/>
      <c r="J20" s="93">
        <v>414000</v>
      </c>
      <c r="K20" s="94"/>
      <c r="L20" s="93"/>
      <c r="M20" s="94"/>
      <c r="N20" s="93">
        <v>1338000</v>
      </c>
      <c r="O20" s="94">
        <v>2692014</v>
      </c>
      <c r="P20" s="93">
        <f t="shared" si="9"/>
        <v>1752000</v>
      </c>
      <c r="Q20" s="94">
        <f t="shared" si="10"/>
        <v>2692014</v>
      </c>
      <c r="R20" s="48">
        <f t="shared" si="11"/>
        <v>0</v>
      </c>
      <c r="S20" s="49">
        <f t="shared" si="12"/>
        <v>0</v>
      </c>
      <c r="T20" s="48">
        <f t="shared" si="13"/>
        <v>39.87255348202094</v>
      </c>
      <c r="U20" s="50">
        <f t="shared" si="14"/>
        <v>61.265680473372782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4394000</v>
      </c>
      <c r="C24" s="95">
        <f>SUM(C17:C23)</f>
        <v>0</v>
      </c>
      <c r="D24" s="95"/>
      <c r="E24" s="95">
        <f t="shared" si="8"/>
        <v>4394000</v>
      </c>
      <c r="F24" s="96">
        <f t="shared" ref="F24:O24" si="15">SUM(F17:F23)</f>
        <v>4394000</v>
      </c>
      <c r="G24" s="97">
        <f t="shared" si="15"/>
        <v>4394000</v>
      </c>
      <c r="H24" s="96">
        <f t="shared" si="15"/>
        <v>0</v>
      </c>
      <c r="I24" s="97">
        <f t="shared" si="15"/>
        <v>0</v>
      </c>
      <c r="J24" s="96">
        <f t="shared" si="15"/>
        <v>414000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1338000</v>
      </c>
      <c r="O24" s="97">
        <f t="shared" si="15"/>
        <v>2692014</v>
      </c>
      <c r="P24" s="96">
        <f t="shared" si="9"/>
        <v>1752000</v>
      </c>
      <c r="Q24" s="97">
        <f t="shared" si="10"/>
        <v>2692014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39.87255348202094</v>
      </c>
      <c r="U24" s="54">
        <f>IF(($E24-$E19-$E23)   =0,0,($Q24   /($E24-$E19-$E23)   )*100)</f>
        <v>61.265680473372782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1379000</v>
      </c>
      <c r="C32" s="92">
        <v>0</v>
      </c>
      <c r="D32" s="92"/>
      <c r="E32" s="92">
        <f>$B32      +$C32      +$D32</f>
        <v>1379000</v>
      </c>
      <c r="F32" s="93">
        <v>1379000</v>
      </c>
      <c r="G32" s="94">
        <v>1379000</v>
      </c>
      <c r="H32" s="93">
        <v>402000</v>
      </c>
      <c r="I32" s="94">
        <v>267342</v>
      </c>
      <c r="J32" s="93">
        <v>442000</v>
      </c>
      <c r="K32" s="94"/>
      <c r="L32" s="93">
        <v>535000</v>
      </c>
      <c r="M32" s="94">
        <v>1079980</v>
      </c>
      <c r="N32" s="93"/>
      <c r="O32" s="94">
        <v>31678</v>
      </c>
      <c r="P32" s="93">
        <f>$H32      +$J32      +$L32      +$N32</f>
        <v>1379000</v>
      </c>
      <c r="Q32" s="94">
        <f>$I32      +$K32      +$M32      +$O32</f>
        <v>1379000</v>
      </c>
      <c r="R32" s="48">
        <f>IF(($L32      =0),0,((($N32      -$L32      )/$L32      )*100))</f>
        <v>-100</v>
      </c>
      <c r="S32" s="49">
        <f>IF(($M32      =0),0,((($O32      -$M32      )/$M32      )*100))</f>
        <v>-97.066797533287655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1379000</v>
      </c>
      <c r="C33" s="95">
        <f>C32</f>
        <v>0</v>
      </c>
      <c r="D33" s="95"/>
      <c r="E33" s="95">
        <f>$B33      +$C33      +$D33</f>
        <v>1379000</v>
      </c>
      <c r="F33" s="96">
        <f t="shared" ref="F33:O33" si="17">F32</f>
        <v>1379000</v>
      </c>
      <c r="G33" s="97">
        <f t="shared" si="17"/>
        <v>1379000</v>
      </c>
      <c r="H33" s="96">
        <f t="shared" si="17"/>
        <v>402000</v>
      </c>
      <c r="I33" s="97">
        <f t="shared" si="17"/>
        <v>267342</v>
      </c>
      <c r="J33" s="96">
        <f t="shared" si="17"/>
        <v>442000</v>
      </c>
      <c r="K33" s="97">
        <f t="shared" si="17"/>
        <v>0</v>
      </c>
      <c r="L33" s="96">
        <f t="shared" si="17"/>
        <v>535000</v>
      </c>
      <c r="M33" s="97">
        <f t="shared" si="17"/>
        <v>1079980</v>
      </c>
      <c r="N33" s="96">
        <f t="shared" si="17"/>
        <v>0</v>
      </c>
      <c r="O33" s="97">
        <f t="shared" si="17"/>
        <v>31678</v>
      </c>
      <c r="P33" s="96">
        <f>$H33      +$J33      +$L33      +$N33</f>
        <v>1379000</v>
      </c>
      <c r="Q33" s="97">
        <f>$I33      +$K33      +$M33      +$O33</f>
        <v>1379000</v>
      </c>
      <c r="R33" s="52">
        <f>IF(($L33      =0),0,((($N33      -$L33      )/$L33      )*100))</f>
        <v>-100</v>
      </c>
      <c r="S33" s="53">
        <f>IF(($M33      =0),0,((($O33      -$M33      )/$M33      )*100))</f>
        <v>-97.066797533287655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4908000</v>
      </c>
      <c r="C35" s="92">
        <v>0</v>
      </c>
      <c r="D35" s="92"/>
      <c r="E35" s="92">
        <f t="shared" ref="E35:E40" si="18">$B35      +$C35      +$D35</f>
        <v>4908000</v>
      </c>
      <c r="F35" s="93">
        <v>4908000</v>
      </c>
      <c r="G35" s="94">
        <v>4908000</v>
      </c>
      <c r="H35" s="93"/>
      <c r="I35" s="94"/>
      <c r="J35" s="93">
        <v>2017000</v>
      </c>
      <c r="K35" s="94"/>
      <c r="L35" s="93">
        <v>408000</v>
      </c>
      <c r="M35" s="94">
        <v>384873</v>
      </c>
      <c r="N35" s="93">
        <v>2083000</v>
      </c>
      <c r="O35" s="94">
        <v>1525887</v>
      </c>
      <c r="P35" s="93">
        <f t="shared" ref="P35:P40" si="19">$H35      +$J35      +$L35      +$N35</f>
        <v>4508000</v>
      </c>
      <c r="Q35" s="94">
        <f t="shared" ref="Q35:Q40" si="20">$I35      +$K35      +$M35      +$O35</f>
        <v>1910760</v>
      </c>
      <c r="R35" s="48">
        <f t="shared" ref="R35:R40" si="21">IF(($L35      =0),0,((($N35      -$L35      )/$L35      )*100))</f>
        <v>410.53921568627453</v>
      </c>
      <c r="S35" s="49">
        <f t="shared" ref="S35:S40" si="22">IF(($M35      =0),0,((($O35      -$M35      )/$M35      )*100))</f>
        <v>296.46506769765614</v>
      </c>
      <c r="T35" s="48">
        <f t="shared" ref="T35:T39" si="23">IF(($E35      =0),0,(($P35      /$E35      )*100))</f>
        <v>91.85004074979625</v>
      </c>
      <c r="U35" s="50">
        <f t="shared" ref="U35:U39" si="24">IF(($E35      =0),0,(($Q35      /$E35      )*100))</f>
        <v>38.931540342298291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4908000</v>
      </c>
      <c r="C40" s="95">
        <f>SUM(C35:C39)</f>
        <v>0</v>
      </c>
      <c r="D40" s="95"/>
      <c r="E40" s="95">
        <f t="shared" si="18"/>
        <v>4908000</v>
      </c>
      <c r="F40" s="96">
        <f t="shared" ref="F40:O40" si="25">SUM(F35:F39)</f>
        <v>4908000</v>
      </c>
      <c r="G40" s="97">
        <f t="shared" si="25"/>
        <v>4908000</v>
      </c>
      <c r="H40" s="96">
        <f t="shared" si="25"/>
        <v>0</v>
      </c>
      <c r="I40" s="97">
        <f t="shared" si="25"/>
        <v>0</v>
      </c>
      <c r="J40" s="96">
        <f t="shared" si="25"/>
        <v>2017000</v>
      </c>
      <c r="K40" s="97">
        <f t="shared" si="25"/>
        <v>0</v>
      </c>
      <c r="L40" s="96">
        <f t="shared" si="25"/>
        <v>408000</v>
      </c>
      <c r="M40" s="97">
        <f t="shared" si="25"/>
        <v>384873</v>
      </c>
      <c r="N40" s="96">
        <f t="shared" si="25"/>
        <v>2083000</v>
      </c>
      <c r="O40" s="97">
        <f t="shared" si="25"/>
        <v>1525887</v>
      </c>
      <c r="P40" s="96">
        <f t="shared" si="19"/>
        <v>4508000</v>
      </c>
      <c r="Q40" s="97">
        <f t="shared" si="20"/>
        <v>1910760</v>
      </c>
      <c r="R40" s="52">
        <f t="shared" si="21"/>
        <v>410.53921568627453</v>
      </c>
      <c r="S40" s="53">
        <f t="shared" si="22"/>
        <v>296.46506769765614</v>
      </c>
      <c r="T40" s="52">
        <f>IF((+$E35+$E38) =0,0,(P40   /(+$E35+$E38) )*100)</f>
        <v>91.85004074979625</v>
      </c>
      <c r="U40" s="54">
        <f>IF((+$E35+$E38) =0,0,(Q40   /(+$E35+$E38) )*100)</f>
        <v>38.931540342298291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13231000</v>
      </c>
      <c r="C67" s="104">
        <f>SUM(C9:C14,C17:C23,C26:C29,C32,C35:C39,C42:C52,C55:C58,C61:C65)</f>
        <v>0</v>
      </c>
      <c r="D67" s="104"/>
      <c r="E67" s="104">
        <f t="shared" si="35"/>
        <v>13231000</v>
      </c>
      <c r="F67" s="105">
        <f t="shared" ref="F67:O67" si="43">SUM(F9:F14,F17:F23,F26:F29,F32,F35:F39,F42:F52,F55:F58,F61:F65)</f>
        <v>13231000</v>
      </c>
      <c r="G67" s="106">
        <f t="shared" si="43"/>
        <v>13231000</v>
      </c>
      <c r="H67" s="105">
        <f t="shared" si="43"/>
        <v>646000</v>
      </c>
      <c r="I67" s="106">
        <f t="shared" si="43"/>
        <v>267342</v>
      </c>
      <c r="J67" s="105">
        <f t="shared" si="43"/>
        <v>3054000</v>
      </c>
      <c r="K67" s="106">
        <f t="shared" si="43"/>
        <v>0</v>
      </c>
      <c r="L67" s="105">
        <f t="shared" si="43"/>
        <v>2906000</v>
      </c>
      <c r="M67" s="106">
        <f t="shared" si="43"/>
        <v>3852477</v>
      </c>
      <c r="N67" s="105">
        <f t="shared" si="43"/>
        <v>3547000</v>
      </c>
      <c r="O67" s="106">
        <f t="shared" si="43"/>
        <v>4417080</v>
      </c>
      <c r="P67" s="105">
        <f t="shared" si="36"/>
        <v>10153000</v>
      </c>
      <c r="Q67" s="106">
        <f t="shared" si="37"/>
        <v>8536899</v>
      </c>
      <c r="R67" s="61">
        <f t="shared" si="38"/>
        <v>22.057811424638679</v>
      </c>
      <c r="S67" s="62">
        <f t="shared" si="39"/>
        <v>14.655583926912477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76.736452271181321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64.521948454387427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17714000</v>
      </c>
      <c r="C69" s="92">
        <v>16200000</v>
      </c>
      <c r="D69" s="92"/>
      <c r="E69" s="92">
        <f>$B69      +$C69      +$D69</f>
        <v>33914000</v>
      </c>
      <c r="F69" s="93">
        <v>33914000</v>
      </c>
      <c r="G69" s="94">
        <v>33914000</v>
      </c>
      <c r="H69" s="93">
        <v>4484000</v>
      </c>
      <c r="I69" s="94">
        <v>540441</v>
      </c>
      <c r="J69" s="93">
        <v>8890000</v>
      </c>
      <c r="K69" s="94">
        <v>71822</v>
      </c>
      <c r="L69" s="93">
        <v>1191000</v>
      </c>
      <c r="M69" s="94">
        <v>4324240</v>
      </c>
      <c r="N69" s="93">
        <v>13056000</v>
      </c>
      <c r="O69" s="94">
        <v>16877329</v>
      </c>
      <c r="P69" s="93">
        <f>$H69      +$J69      +$L69      +$N69</f>
        <v>27621000</v>
      </c>
      <c r="Q69" s="94">
        <f>$I69      +$K69      +$M69      +$O69</f>
        <v>21813832</v>
      </c>
      <c r="R69" s="48">
        <f>IF(($L69      =0),0,((($N69      -$L69      )/$L69      )*100))</f>
        <v>996.22166246851384</v>
      </c>
      <c r="S69" s="49">
        <f>IF(($M69      =0),0,((($O69      -$M69      )/$M69      )*100))</f>
        <v>290.29584389395592</v>
      </c>
      <c r="T69" s="48">
        <f>IF(($E69      =0),0,(($P69      /$E69      )*100))</f>
        <v>81.444241316270578</v>
      </c>
      <c r="U69" s="50">
        <f>IF(($E69      =0),0,(($Q69      /$E69      )*100))</f>
        <v>64.321023765996344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17714000</v>
      </c>
      <c r="C70" s="101">
        <f>C69</f>
        <v>16200000</v>
      </c>
      <c r="D70" s="101"/>
      <c r="E70" s="101">
        <f>$B70      +$C70      +$D70</f>
        <v>33914000</v>
      </c>
      <c r="F70" s="102">
        <f t="shared" ref="F70:O70" si="44">F69</f>
        <v>33914000</v>
      </c>
      <c r="G70" s="103">
        <f t="shared" si="44"/>
        <v>33914000</v>
      </c>
      <c r="H70" s="102">
        <f t="shared" si="44"/>
        <v>4484000</v>
      </c>
      <c r="I70" s="103">
        <f t="shared" si="44"/>
        <v>540441</v>
      </c>
      <c r="J70" s="102">
        <f t="shared" si="44"/>
        <v>8890000</v>
      </c>
      <c r="K70" s="103">
        <f t="shared" si="44"/>
        <v>71822</v>
      </c>
      <c r="L70" s="102">
        <f t="shared" si="44"/>
        <v>1191000</v>
      </c>
      <c r="M70" s="103">
        <f t="shared" si="44"/>
        <v>4324240</v>
      </c>
      <c r="N70" s="102">
        <f t="shared" si="44"/>
        <v>13056000</v>
      </c>
      <c r="O70" s="103">
        <f t="shared" si="44"/>
        <v>16877329</v>
      </c>
      <c r="P70" s="102">
        <f>$H70      +$J70      +$L70      +$N70</f>
        <v>27621000</v>
      </c>
      <c r="Q70" s="103">
        <f>$I70      +$K70      +$M70      +$O70</f>
        <v>21813832</v>
      </c>
      <c r="R70" s="57">
        <f>IF(($L70      =0),0,((($N70      -$L70      )/$L70      )*100))</f>
        <v>996.22166246851384</v>
      </c>
      <c r="S70" s="58">
        <f>IF(($M70      =0),0,((($O70      -$M70      )/$M70      )*100))</f>
        <v>290.29584389395592</v>
      </c>
      <c r="T70" s="57">
        <f>IF($E70   =0,0,($P70   /$E70   )*100)</f>
        <v>81.444241316270578</v>
      </c>
      <c r="U70" s="59">
        <f>IF($E70   =0,0,($Q70   /$E70 )*100)</f>
        <v>64.321023765996344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17714000</v>
      </c>
      <c r="C71" s="104">
        <f>C69</f>
        <v>16200000</v>
      </c>
      <c r="D71" s="104"/>
      <c r="E71" s="104">
        <f>$B71      +$C71      +$D71</f>
        <v>33914000</v>
      </c>
      <c r="F71" s="105">
        <f t="shared" ref="F71:O71" si="45">F69</f>
        <v>33914000</v>
      </c>
      <c r="G71" s="106">
        <f t="shared" si="45"/>
        <v>33914000</v>
      </c>
      <c r="H71" s="105">
        <f t="shared" si="45"/>
        <v>4484000</v>
      </c>
      <c r="I71" s="106">
        <f t="shared" si="45"/>
        <v>540441</v>
      </c>
      <c r="J71" s="105">
        <f t="shared" si="45"/>
        <v>8890000</v>
      </c>
      <c r="K71" s="106">
        <f t="shared" si="45"/>
        <v>71822</v>
      </c>
      <c r="L71" s="105">
        <f t="shared" si="45"/>
        <v>1191000</v>
      </c>
      <c r="M71" s="106">
        <f t="shared" si="45"/>
        <v>4324240</v>
      </c>
      <c r="N71" s="105">
        <f t="shared" si="45"/>
        <v>13056000</v>
      </c>
      <c r="O71" s="106">
        <f t="shared" si="45"/>
        <v>16877329</v>
      </c>
      <c r="P71" s="105">
        <f>$H71      +$J71      +$L71      +$N71</f>
        <v>27621000</v>
      </c>
      <c r="Q71" s="106">
        <f>$I71      +$K71      +$M71      +$O71</f>
        <v>21813832</v>
      </c>
      <c r="R71" s="61">
        <f>IF(($L71      =0),0,((($N71      -$L71      )/$L71      )*100))</f>
        <v>996.22166246851384</v>
      </c>
      <c r="S71" s="62">
        <f>IF(($M71      =0),0,((($O71      -$M71      )/$M71      )*100))</f>
        <v>290.29584389395592</v>
      </c>
      <c r="T71" s="61">
        <f>IF($E71   =0,0,($P71   /$E71   )*100)</f>
        <v>81.444241316270578</v>
      </c>
      <c r="U71" s="65">
        <f>IF($E71   =0,0,($Q71   /$E71   )*100)</f>
        <v>64.321023765996344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30945000</v>
      </c>
      <c r="C72" s="104">
        <f>SUM(C9:C14,C17:C23,C26:C29,C32,C35:C39,C42:C52,C55:C58,C61:C65,C69)</f>
        <v>16200000</v>
      </c>
      <c r="D72" s="104"/>
      <c r="E72" s="104">
        <f>$B72      +$C72      +$D72</f>
        <v>47145000</v>
      </c>
      <c r="F72" s="105">
        <f t="shared" ref="F72:O72" si="46">SUM(F9:F14,F17:F23,F26:F29,F32,F35:F39,F42:F52,F55:F58,F61:F65,F69)</f>
        <v>47145000</v>
      </c>
      <c r="G72" s="106">
        <f t="shared" si="46"/>
        <v>47145000</v>
      </c>
      <c r="H72" s="105">
        <f t="shared" si="46"/>
        <v>5130000</v>
      </c>
      <c r="I72" s="106">
        <f t="shared" si="46"/>
        <v>807783</v>
      </c>
      <c r="J72" s="105">
        <f t="shared" si="46"/>
        <v>11944000</v>
      </c>
      <c r="K72" s="106">
        <f t="shared" si="46"/>
        <v>71822</v>
      </c>
      <c r="L72" s="105">
        <f t="shared" si="46"/>
        <v>4097000</v>
      </c>
      <c r="M72" s="106">
        <f t="shared" si="46"/>
        <v>8176717</v>
      </c>
      <c r="N72" s="105">
        <f t="shared" si="46"/>
        <v>16603000</v>
      </c>
      <c r="O72" s="106">
        <f t="shared" si="46"/>
        <v>21294409</v>
      </c>
      <c r="P72" s="105">
        <f>$H72      +$J72      +$L72      +$N72</f>
        <v>37774000</v>
      </c>
      <c r="Q72" s="106">
        <f>$I72      +$K72      +$M72      +$O72</f>
        <v>30350731</v>
      </c>
      <c r="R72" s="61">
        <f>IF(($L72      =0),0,((($N72      -$L72      )/$L72      )*100))</f>
        <v>305.24774225042711</v>
      </c>
      <c r="S72" s="62">
        <f>IF(($M72      =0),0,((($O72      -$M72      )/$M72      )*100))</f>
        <v>160.42736956653874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80.123024710997981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64.377412238837621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BsrePPkXpX4FU5gv9pHqMAkUzBdYr3XI3e4zneIb4mtdP6W44Lu/hZieLgOncmOdnbQLgWkqER+Yyh+c7sXxg==" saltValue="Sm+5rfncZyNt6jAZT4p+Q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1204000</v>
      </c>
      <c r="I10" s="94"/>
      <c r="J10" s="93">
        <v>229000</v>
      </c>
      <c r="K10" s="94"/>
      <c r="L10" s="93"/>
      <c r="M10" s="94"/>
      <c r="N10" s="93"/>
      <c r="O10" s="94"/>
      <c r="P10" s="93">
        <f t="shared" ref="P10:P15" si="1">$H10      +$J10      +$L10      +$N10</f>
        <v>1433000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46.225806451612904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1204000</v>
      </c>
      <c r="I15" s="97">
        <f t="shared" si="7"/>
        <v>0</v>
      </c>
      <c r="J15" s="96">
        <f t="shared" si="7"/>
        <v>229000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1433000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46.225806451612904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1323000</v>
      </c>
      <c r="C32" s="92">
        <v>0</v>
      </c>
      <c r="D32" s="92"/>
      <c r="E32" s="92">
        <f>$B32      +$C32      +$D32</f>
        <v>1323000</v>
      </c>
      <c r="F32" s="93">
        <v>1323000</v>
      </c>
      <c r="G32" s="94">
        <v>1323000</v>
      </c>
      <c r="H32" s="93">
        <v>221000</v>
      </c>
      <c r="I32" s="94"/>
      <c r="J32" s="93">
        <v>292000</v>
      </c>
      <c r="K32" s="94"/>
      <c r="L32" s="93">
        <v>326000</v>
      </c>
      <c r="M32" s="94"/>
      <c r="N32" s="93"/>
      <c r="O32" s="94"/>
      <c r="P32" s="93">
        <f>$H32      +$J32      +$L32      +$N32</f>
        <v>839000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63.416477702191983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1323000</v>
      </c>
      <c r="C33" s="95">
        <f>C32</f>
        <v>0</v>
      </c>
      <c r="D33" s="95"/>
      <c r="E33" s="95">
        <f>$B33      +$C33      +$D33</f>
        <v>1323000</v>
      </c>
      <c r="F33" s="96">
        <f t="shared" ref="F33:O33" si="17">F32</f>
        <v>1323000</v>
      </c>
      <c r="G33" s="97">
        <f t="shared" si="17"/>
        <v>1323000</v>
      </c>
      <c r="H33" s="96">
        <f t="shared" si="17"/>
        <v>221000</v>
      </c>
      <c r="I33" s="97">
        <f t="shared" si="17"/>
        <v>0</v>
      </c>
      <c r="J33" s="96">
        <f t="shared" si="17"/>
        <v>292000</v>
      </c>
      <c r="K33" s="97">
        <f t="shared" si="17"/>
        <v>0</v>
      </c>
      <c r="L33" s="96">
        <f t="shared" si="17"/>
        <v>326000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839000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63.416477702191983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18190000</v>
      </c>
      <c r="C35" s="92">
        <v>0</v>
      </c>
      <c r="D35" s="92"/>
      <c r="E35" s="92">
        <f t="shared" ref="E35:E40" si="18">$B35      +$C35      +$D35</f>
        <v>18190000</v>
      </c>
      <c r="F35" s="93">
        <v>18190000</v>
      </c>
      <c r="G35" s="94">
        <v>18190000</v>
      </c>
      <c r="H35" s="93"/>
      <c r="I35" s="94"/>
      <c r="J35" s="93">
        <v>9309000</v>
      </c>
      <c r="K35" s="94"/>
      <c r="L35" s="93">
        <v>4745000</v>
      </c>
      <c r="M35" s="94"/>
      <c r="N35" s="93">
        <v>4122000</v>
      </c>
      <c r="O35" s="94"/>
      <c r="P35" s="93">
        <f t="shared" ref="P35:P40" si="19">$H35      +$J35      +$L35      +$N35</f>
        <v>18176000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-13.129610115911486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99.923034634414506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19844000</v>
      </c>
      <c r="C36" s="92">
        <v>0</v>
      </c>
      <c r="D36" s="92"/>
      <c r="E36" s="92">
        <f t="shared" si="18"/>
        <v>19844000</v>
      </c>
      <c r="F36" s="93">
        <v>19844000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38034000</v>
      </c>
      <c r="C40" s="95">
        <f>SUM(C35:C39)</f>
        <v>0</v>
      </c>
      <c r="D40" s="95"/>
      <c r="E40" s="95">
        <f t="shared" si="18"/>
        <v>38034000</v>
      </c>
      <c r="F40" s="96">
        <f t="shared" ref="F40:O40" si="25">SUM(F35:F39)</f>
        <v>38034000</v>
      </c>
      <c r="G40" s="97">
        <f t="shared" si="25"/>
        <v>18190000</v>
      </c>
      <c r="H40" s="96">
        <f t="shared" si="25"/>
        <v>0</v>
      </c>
      <c r="I40" s="97">
        <f t="shared" si="25"/>
        <v>0</v>
      </c>
      <c r="J40" s="96">
        <f t="shared" si="25"/>
        <v>9309000</v>
      </c>
      <c r="K40" s="97">
        <f t="shared" si="25"/>
        <v>0</v>
      </c>
      <c r="L40" s="96">
        <f t="shared" si="25"/>
        <v>4745000</v>
      </c>
      <c r="M40" s="97">
        <f t="shared" si="25"/>
        <v>0</v>
      </c>
      <c r="N40" s="96">
        <f t="shared" si="25"/>
        <v>4122000</v>
      </c>
      <c r="O40" s="97">
        <f t="shared" si="25"/>
        <v>0</v>
      </c>
      <c r="P40" s="96">
        <f t="shared" si="19"/>
        <v>18176000</v>
      </c>
      <c r="Q40" s="97">
        <f t="shared" si="20"/>
        <v>0</v>
      </c>
      <c r="R40" s="52">
        <f t="shared" si="21"/>
        <v>-13.129610115911486</v>
      </c>
      <c r="S40" s="53">
        <f t="shared" si="22"/>
        <v>0</v>
      </c>
      <c r="T40" s="52">
        <f>IF((+$E35+$E38) =0,0,(P40   /(+$E35+$E38) )*100)</f>
        <v>99.923034634414506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42457000</v>
      </c>
      <c r="C67" s="104">
        <f>SUM(C9:C14,C17:C23,C26:C29,C32,C35:C39,C42:C52,C55:C58,C61:C65)</f>
        <v>0</v>
      </c>
      <c r="D67" s="104"/>
      <c r="E67" s="104">
        <f t="shared" si="35"/>
        <v>42457000</v>
      </c>
      <c r="F67" s="105">
        <f t="shared" ref="F67:O67" si="43">SUM(F9:F14,F17:F23,F26:F29,F32,F35:F39,F42:F52,F55:F58,F61:F65)</f>
        <v>42457000</v>
      </c>
      <c r="G67" s="106">
        <f t="shared" si="43"/>
        <v>22613000</v>
      </c>
      <c r="H67" s="105">
        <f t="shared" si="43"/>
        <v>1425000</v>
      </c>
      <c r="I67" s="106">
        <f t="shared" si="43"/>
        <v>0</v>
      </c>
      <c r="J67" s="105">
        <f t="shared" si="43"/>
        <v>9830000</v>
      </c>
      <c r="K67" s="106">
        <f t="shared" si="43"/>
        <v>0</v>
      </c>
      <c r="L67" s="105">
        <f t="shared" si="43"/>
        <v>5071000</v>
      </c>
      <c r="M67" s="106">
        <f t="shared" si="43"/>
        <v>0</v>
      </c>
      <c r="N67" s="105">
        <f t="shared" si="43"/>
        <v>4122000</v>
      </c>
      <c r="O67" s="106">
        <f t="shared" si="43"/>
        <v>0</v>
      </c>
      <c r="P67" s="105">
        <f t="shared" si="36"/>
        <v>20448000</v>
      </c>
      <c r="Q67" s="106">
        <f t="shared" si="37"/>
        <v>0</v>
      </c>
      <c r="R67" s="61">
        <f t="shared" si="38"/>
        <v>-18.714257542890948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90.425861230265781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16351000</v>
      </c>
      <c r="C69" s="92">
        <v>0</v>
      </c>
      <c r="D69" s="92"/>
      <c r="E69" s="92">
        <f>$B69      +$C69      +$D69</f>
        <v>16351000</v>
      </c>
      <c r="F69" s="93">
        <v>16351000</v>
      </c>
      <c r="G69" s="94">
        <v>16351000</v>
      </c>
      <c r="H69" s="93">
        <v>2994000</v>
      </c>
      <c r="I69" s="94"/>
      <c r="J69" s="93">
        <v>5801000</v>
      </c>
      <c r="K69" s="94"/>
      <c r="L69" s="93"/>
      <c r="M69" s="94"/>
      <c r="N69" s="93">
        <v>2169000</v>
      </c>
      <c r="O69" s="94"/>
      <c r="P69" s="93">
        <f>$H69      +$J69      +$L69      +$N69</f>
        <v>10964000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67.054002813283589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16351000</v>
      </c>
      <c r="C70" s="101">
        <f>C69</f>
        <v>0</v>
      </c>
      <c r="D70" s="101"/>
      <c r="E70" s="101">
        <f>$B70      +$C70      +$D70</f>
        <v>16351000</v>
      </c>
      <c r="F70" s="102">
        <f t="shared" ref="F70:O70" si="44">F69</f>
        <v>16351000</v>
      </c>
      <c r="G70" s="103">
        <f t="shared" si="44"/>
        <v>16351000</v>
      </c>
      <c r="H70" s="102">
        <f t="shared" si="44"/>
        <v>2994000</v>
      </c>
      <c r="I70" s="103">
        <f t="shared" si="44"/>
        <v>0</v>
      </c>
      <c r="J70" s="102">
        <f t="shared" si="44"/>
        <v>5801000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2169000</v>
      </c>
      <c r="O70" s="103">
        <f t="shared" si="44"/>
        <v>0</v>
      </c>
      <c r="P70" s="102">
        <f>$H70      +$J70      +$L70      +$N70</f>
        <v>10964000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67.054002813283589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16351000</v>
      </c>
      <c r="C71" s="104">
        <f>C69</f>
        <v>0</v>
      </c>
      <c r="D71" s="104"/>
      <c r="E71" s="104">
        <f>$B71      +$C71      +$D71</f>
        <v>16351000</v>
      </c>
      <c r="F71" s="105">
        <f t="shared" ref="F71:O71" si="45">F69</f>
        <v>16351000</v>
      </c>
      <c r="G71" s="106">
        <f t="shared" si="45"/>
        <v>16351000</v>
      </c>
      <c r="H71" s="105">
        <f t="shared" si="45"/>
        <v>2994000</v>
      </c>
      <c r="I71" s="106">
        <f t="shared" si="45"/>
        <v>0</v>
      </c>
      <c r="J71" s="105">
        <f t="shared" si="45"/>
        <v>5801000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2169000</v>
      </c>
      <c r="O71" s="106">
        <f t="shared" si="45"/>
        <v>0</v>
      </c>
      <c r="P71" s="105">
        <f>$H71      +$J71      +$L71      +$N71</f>
        <v>10964000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67.054002813283589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58808000</v>
      </c>
      <c r="C72" s="104">
        <f>SUM(C9:C14,C17:C23,C26:C29,C32,C35:C39,C42:C52,C55:C58,C61:C65,C69)</f>
        <v>0</v>
      </c>
      <c r="D72" s="104"/>
      <c r="E72" s="104">
        <f>$B72      +$C72      +$D72</f>
        <v>58808000</v>
      </c>
      <c r="F72" s="105">
        <f t="shared" ref="F72:O72" si="46">SUM(F9:F14,F17:F23,F26:F29,F32,F35:F39,F42:F52,F55:F58,F61:F65,F69)</f>
        <v>58808000</v>
      </c>
      <c r="G72" s="106">
        <f t="shared" si="46"/>
        <v>38964000</v>
      </c>
      <c r="H72" s="105">
        <f t="shared" si="46"/>
        <v>4419000</v>
      </c>
      <c r="I72" s="106">
        <f t="shared" si="46"/>
        <v>0</v>
      </c>
      <c r="J72" s="105">
        <f t="shared" si="46"/>
        <v>15631000</v>
      </c>
      <c r="K72" s="106">
        <f t="shared" si="46"/>
        <v>0</v>
      </c>
      <c r="L72" s="105">
        <f t="shared" si="46"/>
        <v>5071000</v>
      </c>
      <c r="M72" s="106">
        <f t="shared" si="46"/>
        <v>0</v>
      </c>
      <c r="N72" s="105">
        <f t="shared" si="46"/>
        <v>6291000</v>
      </c>
      <c r="O72" s="106">
        <f t="shared" si="46"/>
        <v>0</v>
      </c>
      <c r="P72" s="105">
        <f>$H72      +$J72      +$L72      +$N72</f>
        <v>31412000</v>
      </c>
      <c r="Q72" s="106">
        <f>$I72      +$K72      +$M72      +$O72</f>
        <v>0</v>
      </c>
      <c r="R72" s="61">
        <f>IF(($L72      =0),0,((($N72      -$L72      )/$L72      )*100))</f>
        <v>24.058371129954644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80.618006364849606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yDTjCO4XthGSGHyln9PdTpvMcd5ZXgu3T3NL//mZB8JAz2xhduo5vH4aEZUcZZq6MJLcVnvnGLEEXRvhMhBCQ==" saltValue="cnTDvuOup9XJZP8GwKbyW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367000</v>
      </c>
      <c r="I10" s="94"/>
      <c r="J10" s="93">
        <v>718000</v>
      </c>
      <c r="K10" s="94"/>
      <c r="L10" s="93">
        <v>1052000</v>
      </c>
      <c r="M10" s="94"/>
      <c r="N10" s="93">
        <v>963000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-8.4600760456273765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367000</v>
      </c>
      <c r="I15" s="97">
        <f t="shared" si="7"/>
        <v>0</v>
      </c>
      <c r="J15" s="96">
        <f t="shared" si="7"/>
        <v>718000</v>
      </c>
      <c r="K15" s="97">
        <f t="shared" si="7"/>
        <v>0</v>
      </c>
      <c r="L15" s="96">
        <f t="shared" si="7"/>
        <v>1052000</v>
      </c>
      <c r="M15" s="97">
        <f t="shared" si="7"/>
        <v>0</v>
      </c>
      <c r="N15" s="96">
        <f t="shared" si="7"/>
        <v>963000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-8.4600760456273765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1709000</v>
      </c>
      <c r="C32" s="92">
        <v>0</v>
      </c>
      <c r="D32" s="92"/>
      <c r="E32" s="92">
        <f>$B32      +$C32      +$D32</f>
        <v>1709000</v>
      </c>
      <c r="F32" s="93">
        <v>1709000</v>
      </c>
      <c r="G32" s="94">
        <v>1709000</v>
      </c>
      <c r="H32" s="93">
        <v>398000</v>
      </c>
      <c r="I32" s="94"/>
      <c r="J32" s="93">
        <v>731000</v>
      </c>
      <c r="K32" s="94">
        <v>2574</v>
      </c>
      <c r="L32" s="93">
        <v>510000</v>
      </c>
      <c r="M32" s="94"/>
      <c r="N32" s="93">
        <v>70000</v>
      </c>
      <c r="O32" s="94"/>
      <c r="P32" s="93">
        <f>$H32      +$J32      +$L32      +$N32</f>
        <v>1709000</v>
      </c>
      <c r="Q32" s="94">
        <f>$I32      +$K32      +$M32      +$O32</f>
        <v>2574</v>
      </c>
      <c r="R32" s="48">
        <f>IF(($L32      =0),0,((($N32      -$L32      )/$L32      )*100))</f>
        <v>-86.274509803921575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0.15061439438267993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1709000</v>
      </c>
      <c r="C33" s="95">
        <f>C32</f>
        <v>0</v>
      </c>
      <c r="D33" s="95"/>
      <c r="E33" s="95">
        <f>$B33      +$C33      +$D33</f>
        <v>1709000</v>
      </c>
      <c r="F33" s="96">
        <f t="shared" ref="F33:O33" si="17">F32</f>
        <v>1709000</v>
      </c>
      <c r="G33" s="97">
        <f t="shared" si="17"/>
        <v>1709000</v>
      </c>
      <c r="H33" s="96">
        <f t="shared" si="17"/>
        <v>398000</v>
      </c>
      <c r="I33" s="97">
        <f t="shared" si="17"/>
        <v>0</v>
      </c>
      <c r="J33" s="96">
        <f t="shared" si="17"/>
        <v>731000</v>
      </c>
      <c r="K33" s="97">
        <f t="shared" si="17"/>
        <v>2574</v>
      </c>
      <c r="L33" s="96">
        <f t="shared" si="17"/>
        <v>510000</v>
      </c>
      <c r="M33" s="97">
        <f t="shared" si="17"/>
        <v>0</v>
      </c>
      <c r="N33" s="96">
        <f t="shared" si="17"/>
        <v>70000</v>
      </c>
      <c r="O33" s="97">
        <f t="shared" si="17"/>
        <v>0</v>
      </c>
      <c r="P33" s="96">
        <f>$H33      +$J33      +$L33      +$N33</f>
        <v>1709000</v>
      </c>
      <c r="Q33" s="97">
        <f>$I33      +$K33      +$M33      +$O33</f>
        <v>2574</v>
      </c>
      <c r="R33" s="52">
        <f>IF(($L33      =0),0,((($N33      -$L33      )/$L33      )*100))</f>
        <v>-86.274509803921575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0.15061439438267993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24619000</v>
      </c>
      <c r="C36" s="92">
        <v>0</v>
      </c>
      <c r="D36" s="92"/>
      <c r="E36" s="92">
        <f t="shared" si="18"/>
        <v>24619000</v>
      </c>
      <c r="F36" s="93">
        <v>24619000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24619000</v>
      </c>
      <c r="C40" s="95">
        <f>SUM(C35:C39)</f>
        <v>0</v>
      </c>
      <c r="D40" s="95"/>
      <c r="E40" s="95">
        <f t="shared" si="18"/>
        <v>24619000</v>
      </c>
      <c r="F40" s="96">
        <f t="shared" ref="F40:O40" si="25">SUM(F35:F39)</f>
        <v>24619000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29428000</v>
      </c>
      <c r="C67" s="104">
        <f>SUM(C9:C14,C17:C23,C26:C29,C32,C35:C39,C42:C52,C55:C58,C61:C65)</f>
        <v>0</v>
      </c>
      <c r="D67" s="104"/>
      <c r="E67" s="104">
        <f t="shared" si="35"/>
        <v>29428000</v>
      </c>
      <c r="F67" s="105">
        <f t="shared" ref="F67:O67" si="43">SUM(F9:F14,F17:F23,F26:F29,F32,F35:F39,F42:F52,F55:F58,F61:F65)</f>
        <v>29428000</v>
      </c>
      <c r="G67" s="106">
        <f t="shared" si="43"/>
        <v>4809000</v>
      </c>
      <c r="H67" s="105">
        <f t="shared" si="43"/>
        <v>765000</v>
      </c>
      <c r="I67" s="106">
        <f t="shared" si="43"/>
        <v>0</v>
      </c>
      <c r="J67" s="105">
        <f t="shared" si="43"/>
        <v>1449000</v>
      </c>
      <c r="K67" s="106">
        <f t="shared" si="43"/>
        <v>2574</v>
      </c>
      <c r="L67" s="105">
        <f t="shared" si="43"/>
        <v>1562000</v>
      </c>
      <c r="M67" s="106">
        <f t="shared" si="43"/>
        <v>0</v>
      </c>
      <c r="N67" s="105">
        <f t="shared" si="43"/>
        <v>1033000</v>
      </c>
      <c r="O67" s="106">
        <f t="shared" si="43"/>
        <v>0</v>
      </c>
      <c r="P67" s="105">
        <f t="shared" si="36"/>
        <v>4809000</v>
      </c>
      <c r="Q67" s="106">
        <f t="shared" si="37"/>
        <v>2574</v>
      </c>
      <c r="R67" s="61">
        <f t="shared" si="38"/>
        <v>-33.866837387964146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5.3524641297567066E-2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50218000</v>
      </c>
      <c r="C69" s="92">
        <v>-10000000</v>
      </c>
      <c r="D69" s="92"/>
      <c r="E69" s="92">
        <f>$B69      +$C69      +$D69</f>
        <v>40218000</v>
      </c>
      <c r="F69" s="93">
        <v>40218000</v>
      </c>
      <c r="G69" s="94">
        <v>40218000</v>
      </c>
      <c r="H69" s="93">
        <v>9282000</v>
      </c>
      <c r="I69" s="94"/>
      <c r="J69" s="93">
        <v>18473000</v>
      </c>
      <c r="K69" s="94"/>
      <c r="L69" s="93">
        <v>12426000</v>
      </c>
      <c r="M69" s="94"/>
      <c r="N69" s="93">
        <v>37000</v>
      </c>
      <c r="O69" s="94"/>
      <c r="P69" s="93">
        <f>$H69      +$J69      +$L69      +$N69</f>
        <v>40218000</v>
      </c>
      <c r="Q69" s="94">
        <f>$I69      +$K69      +$M69      +$O69</f>
        <v>0</v>
      </c>
      <c r="R69" s="48">
        <f>IF(($L69      =0),0,((($N69      -$L69      )/$L69      )*100))</f>
        <v>-99.702237244487364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3167000</v>
      </c>
      <c r="W69" s="94">
        <v>0</v>
      </c>
    </row>
    <row r="70" spans="1:23" ht="12.95" customHeight="1" x14ac:dyDescent="0.2">
      <c r="A70" s="56" t="s">
        <v>41</v>
      </c>
      <c r="B70" s="101">
        <f>B69</f>
        <v>50218000</v>
      </c>
      <c r="C70" s="101">
        <f>C69</f>
        <v>-10000000</v>
      </c>
      <c r="D70" s="101"/>
      <c r="E70" s="101">
        <f>$B70      +$C70      +$D70</f>
        <v>40218000</v>
      </c>
      <c r="F70" s="102">
        <f t="shared" ref="F70:O70" si="44">F69</f>
        <v>40218000</v>
      </c>
      <c r="G70" s="103">
        <f t="shared" si="44"/>
        <v>40218000</v>
      </c>
      <c r="H70" s="102">
        <f t="shared" si="44"/>
        <v>9282000</v>
      </c>
      <c r="I70" s="103">
        <f t="shared" si="44"/>
        <v>0</v>
      </c>
      <c r="J70" s="102">
        <f t="shared" si="44"/>
        <v>18473000</v>
      </c>
      <c r="K70" s="103">
        <f t="shared" si="44"/>
        <v>0</v>
      </c>
      <c r="L70" s="102">
        <f t="shared" si="44"/>
        <v>12426000</v>
      </c>
      <c r="M70" s="103">
        <f t="shared" si="44"/>
        <v>0</v>
      </c>
      <c r="N70" s="102">
        <f t="shared" si="44"/>
        <v>37000</v>
      </c>
      <c r="O70" s="103">
        <f t="shared" si="44"/>
        <v>0</v>
      </c>
      <c r="P70" s="102">
        <f>$H70      +$J70      +$L70      +$N70</f>
        <v>40218000</v>
      </c>
      <c r="Q70" s="103">
        <f>$I70      +$K70      +$M70      +$O70</f>
        <v>0</v>
      </c>
      <c r="R70" s="57">
        <f>IF(($L70      =0),0,((($N70      -$L70      )/$L70      )*100))</f>
        <v>-99.702237244487364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3167000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50218000</v>
      </c>
      <c r="C71" s="104">
        <f>C69</f>
        <v>-10000000</v>
      </c>
      <c r="D71" s="104"/>
      <c r="E71" s="104">
        <f>$B71      +$C71      +$D71</f>
        <v>40218000</v>
      </c>
      <c r="F71" s="105">
        <f t="shared" ref="F71:O71" si="45">F69</f>
        <v>40218000</v>
      </c>
      <c r="G71" s="106">
        <f t="shared" si="45"/>
        <v>40218000</v>
      </c>
      <c r="H71" s="105">
        <f t="shared" si="45"/>
        <v>9282000</v>
      </c>
      <c r="I71" s="106">
        <f t="shared" si="45"/>
        <v>0</v>
      </c>
      <c r="J71" s="105">
        <f t="shared" si="45"/>
        <v>18473000</v>
      </c>
      <c r="K71" s="106">
        <f t="shared" si="45"/>
        <v>0</v>
      </c>
      <c r="L71" s="105">
        <f t="shared" si="45"/>
        <v>12426000</v>
      </c>
      <c r="M71" s="106">
        <f t="shared" si="45"/>
        <v>0</v>
      </c>
      <c r="N71" s="105">
        <f t="shared" si="45"/>
        <v>37000</v>
      </c>
      <c r="O71" s="106">
        <f t="shared" si="45"/>
        <v>0</v>
      </c>
      <c r="P71" s="105">
        <f>$H71      +$J71      +$L71      +$N71</f>
        <v>40218000</v>
      </c>
      <c r="Q71" s="106">
        <f>$I71      +$K71      +$M71      +$O71</f>
        <v>0</v>
      </c>
      <c r="R71" s="61">
        <f>IF(($L71      =0),0,((($N71      -$L71      )/$L71      )*100))</f>
        <v>-99.702237244487364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3167000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79646000</v>
      </c>
      <c r="C72" s="104">
        <f>SUM(C9:C14,C17:C23,C26:C29,C32,C35:C39,C42:C52,C55:C58,C61:C65,C69)</f>
        <v>-10000000</v>
      </c>
      <c r="D72" s="104"/>
      <c r="E72" s="104">
        <f>$B72      +$C72      +$D72</f>
        <v>69646000</v>
      </c>
      <c r="F72" s="105">
        <f t="shared" ref="F72:O72" si="46">SUM(F9:F14,F17:F23,F26:F29,F32,F35:F39,F42:F52,F55:F58,F61:F65,F69)</f>
        <v>69646000</v>
      </c>
      <c r="G72" s="106">
        <f t="shared" si="46"/>
        <v>45027000</v>
      </c>
      <c r="H72" s="105">
        <f t="shared" si="46"/>
        <v>10047000</v>
      </c>
      <c r="I72" s="106">
        <f t="shared" si="46"/>
        <v>0</v>
      </c>
      <c r="J72" s="105">
        <f t="shared" si="46"/>
        <v>19922000</v>
      </c>
      <c r="K72" s="106">
        <f t="shared" si="46"/>
        <v>2574</v>
      </c>
      <c r="L72" s="105">
        <f t="shared" si="46"/>
        <v>13988000</v>
      </c>
      <c r="M72" s="106">
        <f t="shared" si="46"/>
        <v>0</v>
      </c>
      <c r="N72" s="105">
        <f t="shared" si="46"/>
        <v>1070000</v>
      </c>
      <c r="O72" s="106">
        <f t="shared" si="46"/>
        <v>0</v>
      </c>
      <c r="P72" s="105">
        <f>$H72      +$J72      +$L72      +$N72</f>
        <v>45027000</v>
      </c>
      <c r="Q72" s="106">
        <f>$I72      +$K72      +$M72      +$O72</f>
        <v>2574</v>
      </c>
      <c r="R72" s="61">
        <f>IF(($L72      =0),0,((($N72      -$L72      )/$L72      )*100))</f>
        <v>-92.350586216757222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100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5.7165700579652201E-3</v>
      </c>
      <c r="V72" s="105">
        <f>SUM(V9:V14,V17:V23,V26:V29,V32,V35:V39,V42:V52,V55:V58,V61:V65,V69)</f>
        <v>3167000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uTxIb+pqYIUhZ8CW/7wHEWsB+IAs5H7AkjLDvuHEFEehIF5yl4AWkW/oK1DzAmIPQjb1kr/92i7Zpjzq8qQRQ==" saltValue="kEcAnL2c2p14xp+kDn8rq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56000</v>
      </c>
      <c r="I10" s="94"/>
      <c r="J10" s="93">
        <v>362000</v>
      </c>
      <c r="K10" s="94"/>
      <c r="L10" s="93">
        <v>1804000</v>
      </c>
      <c r="M10" s="94"/>
      <c r="N10" s="93">
        <v>878000</v>
      </c>
      <c r="O10" s="94"/>
      <c r="P10" s="93">
        <f t="shared" ref="P10:P15" si="1">$H10      +$J10      +$L10      +$N10</f>
        <v>3100000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-51.330376940133036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56000</v>
      </c>
      <c r="I15" s="97">
        <f t="shared" si="7"/>
        <v>0</v>
      </c>
      <c r="J15" s="96">
        <f t="shared" si="7"/>
        <v>362000</v>
      </c>
      <c r="K15" s="97">
        <f t="shared" si="7"/>
        <v>0</v>
      </c>
      <c r="L15" s="96">
        <f t="shared" si="7"/>
        <v>1804000</v>
      </c>
      <c r="M15" s="97">
        <f t="shared" si="7"/>
        <v>0</v>
      </c>
      <c r="N15" s="96">
        <f t="shared" si="7"/>
        <v>878000</v>
      </c>
      <c r="O15" s="97">
        <f t="shared" si="7"/>
        <v>0</v>
      </c>
      <c r="P15" s="96">
        <f t="shared" si="1"/>
        <v>3100000</v>
      </c>
      <c r="Q15" s="97">
        <f t="shared" si="2"/>
        <v>0</v>
      </c>
      <c r="R15" s="52">
        <f t="shared" si="3"/>
        <v>-51.330376940133036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4570000</v>
      </c>
      <c r="C20" s="92">
        <v>0</v>
      </c>
      <c r="D20" s="92"/>
      <c r="E20" s="92">
        <f t="shared" si="8"/>
        <v>4570000</v>
      </c>
      <c r="F20" s="93">
        <v>4570000</v>
      </c>
      <c r="G20" s="94">
        <v>4570000</v>
      </c>
      <c r="H20" s="93"/>
      <c r="I20" s="94"/>
      <c r="J20" s="93">
        <v>801000</v>
      </c>
      <c r="K20" s="94"/>
      <c r="L20" s="93">
        <v>3132000</v>
      </c>
      <c r="M20" s="94"/>
      <c r="N20" s="93">
        <v>1149000</v>
      </c>
      <c r="O20" s="94"/>
      <c r="P20" s="93">
        <f t="shared" si="9"/>
        <v>5082000</v>
      </c>
      <c r="Q20" s="94">
        <f t="shared" si="10"/>
        <v>0</v>
      </c>
      <c r="R20" s="48">
        <f t="shared" si="11"/>
        <v>-63.314176245210732</v>
      </c>
      <c r="S20" s="49">
        <f t="shared" si="12"/>
        <v>0</v>
      </c>
      <c r="T20" s="48">
        <f t="shared" si="13"/>
        <v>111.20350109409189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4570000</v>
      </c>
      <c r="C24" s="95">
        <f>SUM(C17:C23)</f>
        <v>0</v>
      </c>
      <c r="D24" s="95"/>
      <c r="E24" s="95">
        <f t="shared" si="8"/>
        <v>4570000</v>
      </c>
      <c r="F24" s="96">
        <f t="shared" ref="F24:O24" si="15">SUM(F17:F23)</f>
        <v>4570000</v>
      </c>
      <c r="G24" s="97">
        <f t="shared" si="15"/>
        <v>4570000</v>
      </c>
      <c r="H24" s="96">
        <f t="shared" si="15"/>
        <v>0</v>
      </c>
      <c r="I24" s="97">
        <f t="shared" si="15"/>
        <v>0</v>
      </c>
      <c r="J24" s="96">
        <f t="shared" si="15"/>
        <v>801000</v>
      </c>
      <c r="K24" s="97">
        <f t="shared" si="15"/>
        <v>0</v>
      </c>
      <c r="L24" s="96">
        <f t="shared" si="15"/>
        <v>3132000</v>
      </c>
      <c r="M24" s="97">
        <f t="shared" si="15"/>
        <v>0</v>
      </c>
      <c r="N24" s="96">
        <f t="shared" si="15"/>
        <v>1149000</v>
      </c>
      <c r="O24" s="97">
        <f t="shared" si="15"/>
        <v>0</v>
      </c>
      <c r="P24" s="96">
        <f t="shared" si="9"/>
        <v>5082000</v>
      </c>
      <c r="Q24" s="97">
        <f t="shared" si="10"/>
        <v>0</v>
      </c>
      <c r="R24" s="52">
        <f t="shared" si="11"/>
        <v>-63.314176245210732</v>
      </c>
      <c r="S24" s="53">
        <f t="shared" si="12"/>
        <v>0</v>
      </c>
      <c r="T24" s="52">
        <f>IF(($E24-$E19-$E23)   =0,0,($P24   /($E24-$E19-$E23)   )*100)</f>
        <v>111.20350109409189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282000</v>
      </c>
      <c r="I32" s="94"/>
      <c r="J32" s="93">
        <v>178000</v>
      </c>
      <c r="K32" s="94"/>
      <c r="L32" s="93">
        <v>109000</v>
      </c>
      <c r="M32" s="94"/>
      <c r="N32" s="93">
        <v>146000</v>
      </c>
      <c r="O32" s="94"/>
      <c r="P32" s="93">
        <f>$H32      +$J32      +$L32      +$N32</f>
        <v>715000</v>
      </c>
      <c r="Q32" s="94">
        <f>$I32      +$K32      +$M32      +$O32</f>
        <v>0</v>
      </c>
      <c r="R32" s="48">
        <f>IF(($L32      =0),0,((($N32      -$L32      )/$L32      )*100))</f>
        <v>33.944954128440372</v>
      </c>
      <c r="S32" s="49">
        <f>IF(($M32      =0),0,((($O32      -$M32      )/$M32      )*100))</f>
        <v>0</v>
      </c>
      <c r="T32" s="48">
        <f>IF(($E32      =0),0,(($P32      /$E32      )*100))</f>
        <v>66.511627906976742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282000</v>
      </c>
      <c r="I33" s="97">
        <f t="shared" si="17"/>
        <v>0</v>
      </c>
      <c r="J33" s="96">
        <f t="shared" si="17"/>
        <v>178000</v>
      </c>
      <c r="K33" s="97">
        <f t="shared" si="17"/>
        <v>0</v>
      </c>
      <c r="L33" s="96">
        <f t="shared" si="17"/>
        <v>109000</v>
      </c>
      <c r="M33" s="97">
        <f t="shared" si="17"/>
        <v>0</v>
      </c>
      <c r="N33" s="96">
        <f t="shared" si="17"/>
        <v>146000</v>
      </c>
      <c r="O33" s="97">
        <f t="shared" si="17"/>
        <v>0</v>
      </c>
      <c r="P33" s="96">
        <f>$H33      +$J33      +$L33      +$N33</f>
        <v>715000</v>
      </c>
      <c r="Q33" s="97">
        <f>$I33      +$K33      +$M33      +$O33</f>
        <v>0</v>
      </c>
      <c r="R33" s="52">
        <f>IF(($L33      =0),0,((($N33      -$L33      )/$L33      )*100))</f>
        <v>33.944954128440372</v>
      </c>
      <c r="S33" s="53">
        <f>IF(($M33      =0),0,((($O33      -$M33      )/$M33      )*100))</f>
        <v>0</v>
      </c>
      <c r="T33" s="52">
        <f>IF($E33   =0,0,($P33   /$E33   )*100)</f>
        <v>66.511627906976742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918000</v>
      </c>
      <c r="C36" s="92">
        <v>0</v>
      </c>
      <c r="D36" s="92"/>
      <c r="E36" s="92">
        <f t="shared" si="18"/>
        <v>918000</v>
      </c>
      <c r="F36" s="93">
        <v>918000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918000</v>
      </c>
      <c r="C40" s="95">
        <f>SUM(C35:C39)</f>
        <v>0</v>
      </c>
      <c r="D40" s="95"/>
      <c r="E40" s="95">
        <f t="shared" si="18"/>
        <v>918000</v>
      </c>
      <c r="F40" s="96">
        <f t="shared" ref="F40:O40" si="25">SUM(F35:F39)</f>
        <v>918000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9663000</v>
      </c>
      <c r="C67" s="104">
        <f>SUM(C9:C14,C17:C23,C26:C29,C32,C35:C39,C42:C52,C55:C58,C61:C65)</f>
        <v>0</v>
      </c>
      <c r="D67" s="104"/>
      <c r="E67" s="104">
        <f t="shared" si="35"/>
        <v>9663000</v>
      </c>
      <c r="F67" s="105">
        <f t="shared" ref="F67:O67" si="43">SUM(F9:F14,F17:F23,F26:F29,F32,F35:F39,F42:F52,F55:F58,F61:F65)</f>
        <v>9663000</v>
      </c>
      <c r="G67" s="106">
        <f t="shared" si="43"/>
        <v>8745000</v>
      </c>
      <c r="H67" s="105">
        <f t="shared" si="43"/>
        <v>338000</v>
      </c>
      <c r="I67" s="106">
        <f t="shared" si="43"/>
        <v>0</v>
      </c>
      <c r="J67" s="105">
        <f t="shared" si="43"/>
        <v>1341000</v>
      </c>
      <c r="K67" s="106">
        <f t="shared" si="43"/>
        <v>0</v>
      </c>
      <c r="L67" s="105">
        <f t="shared" si="43"/>
        <v>5045000</v>
      </c>
      <c r="M67" s="106">
        <f t="shared" si="43"/>
        <v>0</v>
      </c>
      <c r="N67" s="105">
        <f t="shared" si="43"/>
        <v>2173000</v>
      </c>
      <c r="O67" s="106">
        <f t="shared" si="43"/>
        <v>0</v>
      </c>
      <c r="P67" s="105">
        <f t="shared" si="36"/>
        <v>8897000</v>
      </c>
      <c r="Q67" s="106">
        <f t="shared" si="37"/>
        <v>0</v>
      </c>
      <c r="R67" s="61">
        <f t="shared" si="38"/>
        <v>-56.927651139742316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101.73813607775872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15394000</v>
      </c>
      <c r="C69" s="92">
        <v>0</v>
      </c>
      <c r="D69" s="92"/>
      <c r="E69" s="92">
        <f>$B69      +$C69      +$D69</f>
        <v>15394000</v>
      </c>
      <c r="F69" s="93">
        <v>15394000</v>
      </c>
      <c r="G69" s="94">
        <v>15394000</v>
      </c>
      <c r="H69" s="93"/>
      <c r="I69" s="94"/>
      <c r="J69" s="93">
        <v>863000</v>
      </c>
      <c r="K69" s="94"/>
      <c r="L69" s="93">
        <v>6883000</v>
      </c>
      <c r="M69" s="94"/>
      <c r="N69" s="93">
        <v>1627000</v>
      </c>
      <c r="O69" s="94"/>
      <c r="P69" s="93">
        <f>$H69      +$J69      +$L69      +$N69</f>
        <v>9373000</v>
      </c>
      <c r="Q69" s="94">
        <f>$I69      +$K69      +$M69      +$O69</f>
        <v>0</v>
      </c>
      <c r="R69" s="48">
        <f>IF(($L69      =0),0,((($N69      -$L69      )/$L69      )*100))</f>
        <v>-76.362051431062042</v>
      </c>
      <c r="S69" s="49">
        <f>IF(($M69      =0),0,((($O69      -$M69      )/$M69      )*100))</f>
        <v>0</v>
      </c>
      <c r="T69" s="48">
        <f>IF(($E69      =0),0,(($P69      /$E69      )*100))</f>
        <v>60.887358711186181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15394000</v>
      </c>
      <c r="C70" s="101">
        <f>C69</f>
        <v>0</v>
      </c>
      <c r="D70" s="101"/>
      <c r="E70" s="101">
        <f>$B70      +$C70      +$D70</f>
        <v>15394000</v>
      </c>
      <c r="F70" s="102">
        <f t="shared" ref="F70:O70" si="44">F69</f>
        <v>15394000</v>
      </c>
      <c r="G70" s="103">
        <f t="shared" si="44"/>
        <v>15394000</v>
      </c>
      <c r="H70" s="102">
        <f t="shared" si="44"/>
        <v>0</v>
      </c>
      <c r="I70" s="103">
        <f t="shared" si="44"/>
        <v>0</v>
      </c>
      <c r="J70" s="102">
        <f t="shared" si="44"/>
        <v>863000</v>
      </c>
      <c r="K70" s="103">
        <f t="shared" si="44"/>
        <v>0</v>
      </c>
      <c r="L70" s="102">
        <f t="shared" si="44"/>
        <v>6883000</v>
      </c>
      <c r="M70" s="103">
        <f t="shared" si="44"/>
        <v>0</v>
      </c>
      <c r="N70" s="102">
        <f t="shared" si="44"/>
        <v>1627000</v>
      </c>
      <c r="O70" s="103">
        <f t="shared" si="44"/>
        <v>0</v>
      </c>
      <c r="P70" s="102">
        <f>$H70      +$J70      +$L70      +$N70</f>
        <v>9373000</v>
      </c>
      <c r="Q70" s="103">
        <f>$I70      +$K70      +$M70      +$O70</f>
        <v>0</v>
      </c>
      <c r="R70" s="57">
        <f>IF(($L70      =0),0,((($N70      -$L70      )/$L70      )*100))</f>
        <v>-76.362051431062042</v>
      </c>
      <c r="S70" s="58">
        <f>IF(($M70      =0),0,((($O70      -$M70      )/$M70      )*100))</f>
        <v>0</v>
      </c>
      <c r="T70" s="57">
        <f>IF($E70   =0,0,($P70   /$E70   )*100)</f>
        <v>60.887358711186181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15394000</v>
      </c>
      <c r="C71" s="104">
        <f>C69</f>
        <v>0</v>
      </c>
      <c r="D71" s="104"/>
      <c r="E71" s="104">
        <f>$B71      +$C71      +$D71</f>
        <v>15394000</v>
      </c>
      <c r="F71" s="105">
        <f t="shared" ref="F71:O71" si="45">F69</f>
        <v>15394000</v>
      </c>
      <c r="G71" s="106">
        <f t="shared" si="45"/>
        <v>15394000</v>
      </c>
      <c r="H71" s="105">
        <f t="shared" si="45"/>
        <v>0</v>
      </c>
      <c r="I71" s="106">
        <f t="shared" si="45"/>
        <v>0</v>
      </c>
      <c r="J71" s="105">
        <f t="shared" si="45"/>
        <v>863000</v>
      </c>
      <c r="K71" s="106">
        <f t="shared" si="45"/>
        <v>0</v>
      </c>
      <c r="L71" s="105">
        <f t="shared" si="45"/>
        <v>6883000</v>
      </c>
      <c r="M71" s="106">
        <f t="shared" si="45"/>
        <v>0</v>
      </c>
      <c r="N71" s="105">
        <f t="shared" si="45"/>
        <v>1627000</v>
      </c>
      <c r="O71" s="106">
        <f t="shared" si="45"/>
        <v>0</v>
      </c>
      <c r="P71" s="105">
        <f>$H71      +$J71      +$L71      +$N71</f>
        <v>9373000</v>
      </c>
      <c r="Q71" s="106">
        <f>$I71      +$K71      +$M71      +$O71</f>
        <v>0</v>
      </c>
      <c r="R71" s="61">
        <f>IF(($L71      =0),0,((($N71      -$L71      )/$L71      )*100))</f>
        <v>-76.362051431062042</v>
      </c>
      <c r="S71" s="62">
        <f>IF(($M71      =0),0,((($O71      -$M71      )/$M71      )*100))</f>
        <v>0</v>
      </c>
      <c r="T71" s="61">
        <f>IF($E71   =0,0,($P71   /$E71   )*100)</f>
        <v>60.887358711186181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25057000</v>
      </c>
      <c r="C72" s="104">
        <f>SUM(C9:C14,C17:C23,C26:C29,C32,C35:C39,C42:C52,C55:C58,C61:C65,C69)</f>
        <v>0</v>
      </c>
      <c r="D72" s="104"/>
      <c r="E72" s="104">
        <f>$B72      +$C72      +$D72</f>
        <v>25057000</v>
      </c>
      <c r="F72" s="105">
        <f t="shared" ref="F72:O72" si="46">SUM(F9:F14,F17:F23,F26:F29,F32,F35:F39,F42:F52,F55:F58,F61:F65,F69)</f>
        <v>25057000</v>
      </c>
      <c r="G72" s="106">
        <f t="shared" si="46"/>
        <v>24139000</v>
      </c>
      <c r="H72" s="105">
        <f t="shared" si="46"/>
        <v>338000</v>
      </c>
      <c r="I72" s="106">
        <f t="shared" si="46"/>
        <v>0</v>
      </c>
      <c r="J72" s="105">
        <f t="shared" si="46"/>
        <v>2204000</v>
      </c>
      <c r="K72" s="106">
        <f t="shared" si="46"/>
        <v>0</v>
      </c>
      <c r="L72" s="105">
        <f t="shared" si="46"/>
        <v>11928000</v>
      </c>
      <c r="M72" s="106">
        <f t="shared" si="46"/>
        <v>0</v>
      </c>
      <c r="N72" s="105">
        <f t="shared" si="46"/>
        <v>3800000</v>
      </c>
      <c r="O72" s="106">
        <f t="shared" si="46"/>
        <v>0</v>
      </c>
      <c r="P72" s="105">
        <f>$H72      +$J72      +$L72      +$N72</f>
        <v>18270000</v>
      </c>
      <c r="Q72" s="106">
        <f>$I72      +$K72      +$M72      +$O72</f>
        <v>0</v>
      </c>
      <c r="R72" s="61">
        <f>IF(($L72      =0),0,((($N72      -$L72      )/$L72      )*100))</f>
        <v>-68.142186452045607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75.686648162724225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e1I2ecKS0RgQCvf+WUIWWXBUvBtvtiBGkqlA7qlki1GCYZ7u2j+CMkADnHdq2CZqytiXGeJK71a/99zt7hXKg==" saltValue="V4K/6K1AQ6ErNsIeZUmh1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167000</v>
      </c>
      <c r="I10" s="94"/>
      <c r="J10" s="93">
        <v>127000</v>
      </c>
      <c r="K10" s="94"/>
      <c r="L10" s="93">
        <v>155000</v>
      </c>
      <c r="M10" s="94"/>
      <c r="N10" s="93">
        <v>718000</v>
      </c>
      <c r="O10" s="94"/>
      <c r="P10" s="93">
        <f t="shared" ref="P10:P15" si="1">$H10      +$J10      +$L10      +$N10</f>
        <v>1167000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363.22580645161293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70.727272727272734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1650000</v>
      </c>
      <c r="C15" s="95">
        <f>SUM(C9:C14)</f>
        <v>0</v>
      </c>
      <c r="D15" s="95"/>
      <c r="E15" s="95">
        <f t="shared" si="0"/>
        <v>1650000</v>
      </c>
      <c r="F15" s="96">
        <f t="shared" ref="F15:O15" si="7">SUM(F9:F14)</f>
        <v>1650000</v>
      </c>
      <c r="G15" s="97">
        <f t="shared" si="7"/>
        <v>1650000</v>
      </c>
      <c r="H15" s="96">
        <f t="shared" si="7"/>
        <v>167000</v>
      </c>
      <c r="I15" s="97">
        <f t="shared" si="7"/>
        <v>0</v>
      </c>
      <c r="J15" s="96">
        <f t="shared" si="7"/>
        <v>127000</v>
      </c>
      <c r="K15" s="97">
        <f t="shared" si="7"/>
        <v>0</v>
      </c>
      <c r="L15" s="96">
        <f t="shared" si="7"/>
        <v>155000</v>
      </c>
      <c r="M15" s="97">
        <f t="shared" si="7"/>
        <v>0</v>
      </c>
      <c r="N15" s="96">
        <f t="shared" si="7"/>
        <v>718000</v>
      </c>
      <c r="O15" s="97">
        <f t="shared" si="7"/>
        <v>0</v>
      </c>
      <c r="P15" s="96">
        <f t="shared" si="1"/>
        <v>1167000</v>
      </c>
      <c r="Q15" s="97">
        <f t="shared" si="2"/>
        <v>0</v>
      </c>
      <c r="R15" s="52">
        <f t="shared" si="3"/>
        <v>363.22580645161293</v>
      </c>
      <c r="S15" s="53">
        <f t="shared" si="4"/>
        <v>0</v>
      </c>
      <c r="T15" s="52">
        <f>IF((SUM($E9:$E13))=0,0,(P15/(SUM($E9:$E13))*100))</f>
        <v>70.727272727272734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4500000</v>
      </c>
      <c r="C24" s="95">
        <f>SUM(C17:C23)</f>
        <v>0</v>
      </c>
      <c r="D24" s="95"/>
      <c r="E24" s="95">
        <f t="shared" si="8"/>
        <v>4500000</v>
      </c>
      <c r="F24" s="96">
        <f t="shared" ref="F24:O24" si="15">SUM(F17:F23)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2416000</v>
      </c>
      <c r="C29" s="92">
        <v>0</v>
      </c>
      <c r="D29" s="92"/>
      <c r="E29" s="92">
        <f>$B29      +$C29      +$D29</f>
        <v>2416000</v>
      </c>
      <c r="F29" s="93">
        <v>2416000</v>
      </c>
      <c r="G29" s="94">
        <v>2416000</v>
      </c>
      <c r="H29" s="93"/>
      <c r="I29" s="94"/>
      <c r="J29" s="93">
        <v>1208000</v>
      </c>
      <c r="K29" s="94"/>
      <c r="L29" s="93">
        <v>1095000</v>
      </c>
      <c r="M29" s="94"/>
      <c r="N29" s="93"/>
      <c r="O29" s="94"/>
      <c r="P29" s="93">
        <f>$H29      +$J29      +$L29      +$N29</f>
        <v>2303000</v>
      </c>
      <c r="Q29" s="94">
        <f>$I29      +$K29      +$M29      +$O29</f>
        <v>0</v>
      </c>
      <c r="R29" s="48">
        <f>IF(($L29      =0),0,((($N29      -$L29      )/$L29      )*100))</f>
        <v>-100</v>
      </c>
      <c r="S29" s="49">
        <f>IF(($M29      =0),0,((($O29      -$M29      )/$M29      )*100))</f>
        <v>0</v>
      </c>
      <c r="T29" s="48">
        <f>IF(($E29      =0),0,(($P29      /$E29      )*100))</f>
        <v>95.322847682119203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2416000</v>
      </c>
      <c r="C30" s="95">
        <f>SUM(C26:C29)</f>
        <v>0</v>
      </c>
      <c r="D30" s="95"/>
      <c r="E30" s="95">
        <f>$B30      +$C30      +$D30</f>
        <v>2416000</v>
      </c>
      <c r="F30" s="96">
        <f t="shared" ref="F30:O30" si="16">SUM(F26:F29)</f>
        <v>2416000</v>
      </c>
      <c r="G30" s="97">
        <f t="shared" si="16"/>
        <v>2416000</v>
      </c>
      <c r="H30" s="96">
        <f t="shared" si="16"/>
        <v>0</v>
      </c>
      <c r="I30" s="97">
        <f t="shared" si="16"/>
        <v>0</v>
      </c>
      <c r="J30" s="96">
        <f t="shared" si="16"/>
        <v>1208000</v>
      </c>
      <c r="K30" s="97">
        <f t="shared" si="16"/>
        <v>0</v>
      </c>
      <c r="L30" s="96">
        <f t="shared" si="16"/>
        <v>1095000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2303000</v>
      </c>
      <c r="Q30" s="97">
        <f>$I30      +$K30      +$M30      +$O30</f>
        <v>0</v>
      </c>
      <c r="R30" s="52">
        <f>IF(($L30      =0),0,((($N30      -$L30      )/$L30      )*100))</f>
        <v>-100</v>
      </c>
      <c r="S30" s="53">
        <f>IF(($M30      =0),0,((($O30      -$M30      )/$M30      )*100))</f>
        <v>0</v>
      </c>
      <c r="T30" s="52">
        <f>IF($E30   =0,0,($P30   /$E30   )*100)</f>
        <v>95.322847682119203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1468000</v>
      </c>
      <c r="C32" s="92">
        <v>0</v>
      </c>
      <c r="D32" s="92"/>
      <c r="E32" s="92">
        <f>$B32      +$C32      +$D32</f>
        <v>1468000</v>
      </c>
      <c r="F32" s="93">
        <v>1468000</v>
      </c>
      <c r="G32" s="94">
        <v>1468000</v>
      </c>
      <c r="H32" s="93">
        <v>604000</v>
      </c>
      <c r="I32" s="94"/>
      <c r="J32" s="93">
        <v>863000</v>
      </c>
      <c r="K32" s="94"/>
      <c r="L32" s="93"/>
      <c r="M32" s="94"/>
      <c r="N32" s="93">
        <v>1000</v>
      </c>
      <c r="O32" s="94"/>
      <c r="P32" s="93">
        <f>$H32      +$J32      +$L32      +$N32</f>
        <v>1468000</v>
      </c>
      <c r="Q32" s="94">
        <f>$I32      +$K32      +$M32      +$O32</f>
        <v>0</v>
      </c>
      <c r="R32" s="48">
        <f>IF(($L32      =0),0,((($N32      -$L32      )/$L32      )*100))</f>
        <v>0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1468000</v>
      </c>
      <c r="C33" s="95">
        <f>C32</f>
        <v>0</v>
      </c>
      <c r="D33" s="95"/>
      <c r="E33" s="95">
        <f>$B33      +$C33      +$D33</f>
        <v>1468000</v>
      </c>
      <c r="F33" s="96">
        <f t="shared" ref="F33:O33" si="17">F32</f>
        <v>1468000</v>
      </c>
      <c r="G33" s="97">
        <f t="shared" si="17"/>
        <v>1468000</v>
      </c>
      <c r="H33" s="96">
        <f t="shared" si="17"/>
        <v>604000</v>
      </c>
      <c r="I33" s="97">
        <f t="shared" si="17"/>
        <v>0</v>
      </c>
      <c r="J33" s="96">
        <f t="shared" si="17"/>
        <v>863000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1000</v>
      </c>
      <c r="O33" s="97">
        <f t="shared" si="17"/>
        <v>0</v>
      </c>
      <c r="P33" s="96">
        <f>$H33      +$J33      +$L33      +$N33</f>
        <v>1468000</v>
      </c>
      <c r="Q33" s="97">
        <f>$I33      +$K33      +$M33      +$O33</f>
        <v>0</v>
      </c>
      <c r="R33" s="52">
        <f>IF(($L33      =0),0,((($N33      -$L33      )/$L33      )*100))</f>
        <v>0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10034000</v>
      </c>
      <c r="C67" s="104">
        <f>SUM(C9:C14,C17:C23,C26:C29,C32,C35:C39,C42:C52,C55:C58,C61:C65)</f>
        <v>0</v>
      </c>
      <c r="D67" s="104"/>
      <c r="E67" s="104">
        <f t="shared" si="35"/>
        <v>10034000</v>
      </c>
      <c r="F67" s="105">
        <f t="shared" ref="F67:O67" si="43">SUM(F9:F14,F17:F23,F26:F29,F32,F35:F39,F42:F52,F55:F58,F61:F65)</f>
        <v>10034000</v>
      </c>
      <c r="G67" s="106">
        <f t="shared" si="43"/>
        <v>5534000</v>
      </c>
      <c r="H67" s="105">
        <f t="shared" si="43"/>
        <v>771000</v>
      </c>
      <c r="I67" s="106">
        <f t="shared" si="43"/>
        <v>0</v>
      </c>
      <c r="J67" s="105">
        <f t="shared" si="43"/>
        <v>2198000</v>
      </c>
      <c r="K67" s="106">
        <f t="shared" si="43"/>
        <v>0</v>
      </c>
      <c r="L67" s="105">
        <f t="shared" si="43"/>
        <v>1250000</v>
      </c>
      <c r="M67" s="106">
        <f t="shared" si="43"/>
        <v>0</v>
      </c>
      <c r="N67" s="105">
        <f t="shared" si="43"/>
        <v>719000</v>
      </c>
      <c r="O67" s="106">
        <f t="shared" si="43"/>
        <v>0</v>
      </c>
      <c r="P67" s="105">
        <f t="shared" si="36"/>
        <v>4938000</v>
      </c>
      <c r="Q67" s="106">
        <f t="shared" si="37"/>
        <v>0</v>
      </c>
      <c r="R67" s="61">
        <f t="shared" si="38"/>
        <v>-42.480000000000004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89.230213227322011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10034000</v>
      </c>
      <c r="C72" s="104">
        <f>SUM(C9:C14,C17:C23,C26:C29,C32,C35:C39,C42:C52,C55:C58,C61:C65,C69)</f>
        <v>0</v>
      </c>
      <c r="D72" s="104"/>
      <c r="E72" s="104">
        <f>$B72      +$C72      +$D72</f>
        <v>10034000</v>
      </c>
      <c r="F72" s="105">
        <f t="shared" ref="F72:O72" si="46">SUM(F9:F14,F17:F23,F26:F29,F32,F35:F39,F42:F52,F55:F58,F61:F65,F69)</f>
        <v>10034000</v>
      </c>
      <c r="G72" s="106">
        <f t="shared" si="46"/>
        <v>5534000</v>
      </c>
      <c r="H72" s="105">
        <f t="shared" si="46"/>
        <v>771000</v>
      </c>
      <c r="I72" s="106">
        <f t="shared" si="46"/>
        <v>0</v>
      </c>
      <c r="J72" s="105">
        <f t="shared" si="46"/>
        <v>2198000</v>
      </c>
      <c r="K72" s="106">
        <f t="shared" si="46"/>
        <v>0</v>
      </c>
      <c r="L72" s="105">
        <f t="shared" si="46"/>
        <v>1250000</v>
      </c>
      <c r="M72" s="106">
        <f t="shared" si="46"/>
        <v>0</v>
      </c>
      <c r="N72" s="105">
        <f t="shared" si="46"/>
        <v>719000</v>
      </c>
      <c r="O72" s="106">
        <f t="shared" si="46"/>
        <v>0</v>
      </c>
      <c r="P72" s="105">
        <f>$H72      +$J72      +$L72      +$N72</f>
        <v>4938000</v>
      </c>
      <c r="Q72" s="106">
        <f>$I72      +$K72      +$M72      +$O72</f>
        <v>0</v>
      </c>
      <c r="R72" s="61">
        <f>IF(($L72      =0),0,((($N72      -$L72      )/$L72      )*100))</f>
        <v>-42.480000000000004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89.230213227322011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YzHSEpczENmeDjYI0azWaoeh6gNaTwis+zqUb5afGsg0vGZ+Ftz7rVwG0+1pZ54alsmSQ+wV61X6hU7fPJTTg==" saltValue="w7qf9zryJ5WM7bSeprUxF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129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1668000</v>
      </c>
      <c r="I10" s="94">
        <v>1617062</v>
      </c>
      <c r="J10" s="93">
        <v>883000</v>
      </c>
      <c r="K10" s="94">
        <v>932938</v>
      </c>
      <c r="L10" s="93">
        <v>80000</v>
      </c>
      <c r="M10" s="94"/>
      <c r="N10" s="93"/>
      <c r="O10" s="94"/>
      <c r="P10" s="93">
        <f t="shared" ref="P10:P15" si="1">$H10      +$J10      +$L10      +$N10</f>
        <v>2631000</v>
      </c>
      <c r="Q10" s="94">
        <f t="shared" ref="Q10:Q15" si="2">$I10      +$K10      +$M10      +$O10</f>
        <v>2550000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92.315789473684205</v>
      </c>
      <c r="U10" s="50">
        <f t="shared" ref="U10:U14" si="6">IF(($E10      =0),0,(($Q10      /$E10      )*100))</f>
        <v>89.473684210526315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1668000</v>
      </c>
      <c r="I15" s="97">
        <f t="shared" si="7"/>
        <v>1617062</v>
      </c>
      <c r="J15" s="96">
        <f t="shared" si="7"/>
        <v>883000</v>
      </c>
      <c r="K15" s="97">
        <f t="shared" si="7"/>
        <v>932938</v>
      </c>
      <c r="L15" s="96">
        <f t="shared" si="7"/>
        <v>80000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2631000</v>
      </c>
      <c r="Q15" s="97">
        <f t="shared" si="2"/>
        <v>2550000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92.315789473684205</v>
      </c>
      <c r="U15" s="54">
        <f>IF((SUM($E9:$E13))=0,0,(Q15/(SUM($E9:$E13))*100))</f>
        <v>89.473684210526315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6362000</v>
      </c>
      <c r="C20" s="92">
        <v>0</v>
      </c>
      <c r="D20" s="92"/>
      <c r="E20" s="92">
        <f t="shared" si="8"/>
        <v>6362000</v>
      </c>
      <c r="F20" s="93">
        <v>6362000</v>
      </c>
      <c r="G20" s="94">
        <v>6362000</v>
      </c>
      <c r="H20" s="93"/>
      <c r="I20" s="94"/>
      <c r="J20" s="93"/>
      <c r="K20" s="94"/>
      <c r="L20" s="93">
        <v>3466000</v>
      </c>
      <c r="M20" s="94"/>
      <c r="N20" s="93">
        <v>2209000</v>
      </c>
      <c r="O20" s="94"/>
      <c r="P20" s="93">
        <f t="shared" si="9"/>
        <v>5675000</v>
      </c>
      <c r="Q20" s="94">
        <f t="shared" si="10"/>
        <v>0</v>
      </c>
      <c r="R20" s="48">
        <f t="shared" si="11"/>
        <v>-36.266589728793996</v>
      </c>
      <c r="S20" s="49">
        <f t="shared" si="12"/>
        <v>0</v>
      </c>
      <c r="T20" s="48">
        <f t="shared" si="13"/>
        <v>89.201508959446713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6362000</v>
      </c>
      <c r="C24" s="95">
        <f>SUM(C17:C23)</f>
        <v>0</v>
      </c>
      <c r="D24" s="95"/>
      <c r="E24" s="95">
        <f t="shared" si="8"/>
        <v>6362000</v>
      </c>
      <c r="F24" s="96">
        <f t="shared" ref="F24:O24" si="15">SUM(F17:F23)</f>
        <v>6362000</v>
      </c>
      <c r="G24" s="97">
        <f t="shared" si="15"/>
        <v>6362000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3466000</v>
      </c>
      <c r="M24" s="97">
        <f t="shared" si="15"/>
        <v>0</v>
      </c>
      <c r="N24" s="96">
        <f t="shared" si="15"/>
        <v>2209000</v>
      </c>
      <c r="O24" s="97">
        <f t="shared" si="15"/>
        <v>0</v>
      </c>
      <c r="P24" s="96">
        <f t="shared" si="9"/>
        <v>5675000</v>
      </c>
      <c r="Q24" s="97">
        <f t="shared" si="10"/>
        <v>0</v>
      </c>
      <c r="R24" s="52">
        <f t="shared" si="11"/>
        <v>-36.266589728793996</v>
      </c>
      <c r="S24" s="53">
        <f t="shared" si="12"/>
        <v>0</v>
      </c>
      <c r="T24" s="52">
        <f>IF(($E24-$E19-$E23)   =0,0,($P24   /($E24-$E19-$E23)   )*100)</f>
        <v>89.201508959446713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2775000</v>
      </c>
      <c r="C32" s="92">
        <v>0</v>
      </c>
      <c r="D32" s="92"/>
      <c r="E32" s="92">
        <f>$B32      +$C32      +$D32</f>
        <v>2775000</v>
      </c>
      <c r="F32" s="93">
        <v>2775000</v>
      </c>
      <c r="G32" s="94">
        <v>2775000</v>
      </c>
      <c r="H32" s="93">
        <v>271000</v>
      </c>
      <c r="I32" s="94">
        <v>694000</v>
      </c>
      <c r="J32" s="93">
        <v>668000</v>
      </c>
      <c r="K32" s="94">
        <v>1248000</v>
      </c>
      <c r="L32" s="93">
        <v>1051000</v>
      </c>
      <c r="M32" s="94"/>
      <c r="N32" s="93">
        <v>785000</v>
      </c>
      <c r="O32" s="94"/>
      <c r="P32" s="93">
        <f>$H32      +$J32      +$L32      +$N32</f>
        <v>2775000</v>
      </c>
      <c r="Q32" s="94">
        <f>$I32      +$K32      +$M32      +$O32</f>
        <v>1942000</v>
      </c>
      <c r="R32" s="48">
        <f>IF(($L32      =0),0,((($N32      -$L32      )/$L32      )*100))</f>
        <v>-25.309229305423408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69.981981981981974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2775000</v>
      </c>
      <c r="C33" s="95">
        <f>C32</f>
        <v>0</v>
      </c>
      <c r="D33" s="95"/>
      <c r="E33" s="95">
        <f>$B33      +$C33      +$D33</f>
        <v>2775000</v>
      </c>
      <c r="F33" s="96">
        <f t="shared" ref="F33:O33" si="17">F32</f>
        <v>2775000</v>
      </c>
      <c r="G33" s="97">
        <f t="shared" si="17"/>
        <v>2775000</v>
      </c>
      <c r="H33" s="96">
        <f t="shared" si="17"/>
        <v>271000</v>
      </c>
      <c r="I33" s="97">
        <f t="shared" si="17"/>
        <v>694000</v>
      </c>
      <c r="J33" s="96">
        <f t="shared" si="17"/>
        <v>668000</v>
      </c>
      <c r="K33" s="97">
        <f t="shared" si="17"/>
        <v>1248000</v>
      </c>
      <c r="L33" s="96">
        <f t="shared" si="17"/>
        <v>1051000</v>
      </c>
      <c r="M33" s="97">
        <f t="shared" si="17"/>
        <v>0</v>
      </c>
      <c r="N33" s="96">
        <f t="shared" si="17"/>
        <v>785000</v>
      </c>
      <c r="O33" s="97">
        <f t="shared" si="17"/>
        <v>0</v>
      </c>
      <c r="P33" s="96">
        <f>$H33      +$J33      +$L33      +$N33</f>
        <v>2775000</v>
      </c>
      <c r="Q33" s="97">
        <f>$I33      +$K33      +$M33      +$O33</f>
        <v>1942000</v>
      </c>
      <c r="R33" s="52">
        <f>IF(($L33      =0),0,((($N33      -$L33      )/$L33      )*100))</f>
        <v>-25.309229305423408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69.981981981981974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27285000</v>
      </c>
      <c r="C36" s="92">
        <v>0</v>
      </c>
      <c r="D36" s="92"/>
      <c r="E36" s="92">
        <f t="shared" si="18"/>
        <v>27285000</v>
      </c>
      <c r="F36" s="93">
        <v>27285000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27285000</v>
      </c>
      <c r="C40" s="95">
        <f>SUM(C35:C39)</f>
        <v>0</v>
      </c>
      <c r="D40" s="95"/>
      <c r="E40" s="95">
        <f t="shared" si="18"/>
        <v>27285000</v>
      </c>
      <c r="F40" s="96">
        <f t="shared" ref="F40:O40" si="25">SUM(F35:F39)</f>
        <v>27285000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39272000</v>
      </c>
      <c r="C67" s="104">
        <f>SUM(C9:C14,C17:C23,C26:C29,C32,C35:C39,C42:C52,C55:C58,C61:C65)</f>
        <v>0</v>
      </c>
      <c r="D67" s="104"/>
      <c r="E67" s="104">
        <f t="shared" si="35"/>
        <v>39272000</v>
      </c>
      <c r="F67" s="105">
        <f t="shared" ref="F67:O67" si="43">SUM(F9:F14,F17:F23,F26:F29,F32,F35:F39,F42:F52,F55:F58,F61:F65)</f>
        <v>39272000</v>
      </c>
      <c r="G67" s="106">
        <f t="shared" si="43"/>
        <v>11987000</v>
      </c>
      <c r="H67" s="105">
        <f t="shared" si="43"/>
        <v>1939000</v>
      </c>
      <c r="I67" s="106">
        <f t="shared" si="43"/>
        <v>2311062</v>
      </c>
      <c r="J67" s="105">
        <f t="shared" si="43"/>
        <v>1551000</v>
      </c>
      <c r="K67" s="106">
        <f t="shared" si="43"/>
        <v>2180938</v>
      </c>
      <c r="L67" s="105">
        <f t="shared" si="43"/>
        <v>4597000</v>
      </c>
      <c r="M67" s="106">
        <f t="shared" si="43"/>
        <v>0</v>
      </c>
      <c r="N67" s="105">
        <f t="shared" si="43"/>
        <v>2994000</v>
      </c>
      <c r="O67" s="106">
        <f t="shared" si="43"/>
        <v>0</v>
      </c>
      <c r="P67" s="105">
        <f t="shared" si="36"/>
        <v>11081000</v>
      </c>
      <c r="Q67" s="106">
        <f t="shared" si="37"/>
        <v>4492000</v>
      </c>
      <c r="R67" s="61">
        <f t="shared" si="38"/>
        <v>-34.870567761583644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92.441811962959875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37.473930090931844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31606000</v>
      </c>
      <c r="C69" s="92">
        <v>9508000</v>
      </c>
      <c r="D69" s="92"/>
      <c r="E69" s="92">
        <f>$B69      +$C69      +$D69</f>
        <v>41114000</v>
      </c>
      <c r="F69" s="93">
        <v>41114000</v>
      </c>
      <c r="G69" s="94">
        <v>41114000</v>
      </c>
      <c r="H69" s="93">
        <v>3839000</v>
      </c>
      <c r="I69" s="94">
        <v>3839117</v>
      </c>
      <c r="J69" s="93">
        <v>10837000</v>
      </c>
      <c r="K69" s="94">
        <v>18952482</v>
      </c>
      <c r="L69" s="93">
        <v>4267000</v>
      </c>
      <c r="M69" s="94"/>
      <c r="N69" s="93">
        <v>15014000</v>
      </c>
      <c r="O69" s="94"/>
      <c r="P69" s="93">
        <f>$H69      +$J69      +$L69      +$N69</f>
        <v>33957000</v>
      </c>
      <c r="Q69" s="94">
        <f>$I69      +$K69      +$M69      +$O69</f>
        <v>22791599</v>
      </c>
      <c r="R69" s="48">
        <f>IF(($L69      =0),0,((($N69      -$L69      )/$L69      )*100))</f>
        <v>251.863135692524</v>
      </c>
      <c r="S69" s="49">
        <f>IF(($M69      =0),0,((($O69      -$M69      )/$M69      )*100))</f>
        <v>0</v>
      </c>
      <c r="T69" s="48">
        <f>IF(($E69      =0),0,(($P69      /$E69      )*100))</f>
        <v>82.59230432456097</v>
      </c>
      <c r="U69" s="50">
        <f>IF(($E69      =0),0,(($Q69      /$E69      )*100))</f>
        <v>55.435129153086535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31606000</v>
      </c>
      <c r="C70" s="101">
        <f>C69</f>
        <v>9508000</v>
      </c>
      <c r="D70" s="101"/>
      <c r="E70" s="101">
        <f>$B70      +$C70      +$D70</f>
        <v>41114000</v>
      </c>
      <c r="F70" s="102">
        <f t="shared" ref="F70:O70" si="44">F69</f>
        <v>41114000</v>
      </c>
      <c r="G70" s="103">
        <f t="shared" si="44"/>
        <v>41114000</v>
      </c>
      <c r="H70" s="102">
        <f t="shared" si="44"/>
        <v>3839000</v>
      </c>
      <c r="I70" s="103">
        <f t="shared" si="44"/>
        <v>3839117</v>
      </c>
      <c r="J70" s="102">
        <f t="shared" si="44"/>
        <v>10837000</v>
      </c>
      <c r="K70" s="103">
        <f t="shared" si="44"/>
        <v>18952482</v>
      </c>
      <c r="L70" s="102">
        <f t="shared" si="44"/>
        <v>4267000</v>
      </c>
      <c r="M70" s="103">
        <f t="shared" si="44"/>
        <v>0</v>
      </c>
      <c r="N70" s="102">
        <f t="shared" si="44"/>
        <v>15014000</v>
      </c>
      <c r="O70" s="103">
        <f t="shared" si="44"/>
        <v>0</v>
      </c>
      <c r="P70" s="102">
        <f>$H70      +$J70      +$L70      +$N70</f>
        <v>33957000</v>
      </c>
      <c r="Q70" s="103">
        <f>$I70      +$K70      +$M70      +$O70</f>
        <v>22791599</v>
      </c>
      <c r="R70" s="57">
        <f>IF(($L70      =0),0,((($N70      -$L70      )/$L70      )*100))</f>
        <v>251.863135692524</v>
      </c>
      <c r="S70" s="58">
        <f>IF(($M70      =0),0,((($O70      -$M70      )/$M70      )*100))</f>
        <v>0</v>
      </c>
      <c r="T70" s="57">
        <f>IF($E70   =0,0,($P70   /$E70   )*100)</f>
        <v>82.59230432456097</v>
      </c>
      <c r="U70" s="59">
        <f>IF($E70   =0,0,($Q70   /$E70 )*100)</f>
        <v>55.435129153086535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31606000</v>
      </c>
      <c r="C71" s="104">
        <f>C69</f>
        <v>9508000</v>
      </c>
      <c r="D71" s="104"/>
      <c r="E71" s="104">
        <f>$B71      +$C71      +$D71</f>
        <v>41114000</v>
      </c>
      <c r="F71" s="105">
        <f t="shared" ref="F71:O71" si="45">F69</f>
        <v>41114000</v>
      </c>
      <c r="G71" s="106">
        <f t="shared" si="45"/>
        <v>41114000</v>
      </c>
      <c r="H71" s="105">
        <f t="shared" si="45"/>
        <v>3839000</v>
      </c>
      <c r="I71" s="106">
        <f t="shared" si="45"/>
        <v>3839117</v>
      </c>
      <c r="J71" s="105">
        <f t="shared" si="45"/>
        <v>10837000</v>
      </c>
      <c r="K71" s="106">
        <f t="shared" si="45"/>
        <v>18952482</v>
      </c>
      <c r="L71" s="105">
        <f t="shared" si="45"/>
        <v>4267000</v>
      </c>
      <c r="M71" s="106">
        <f t="shared" si="45"/>
        <v>0</v>
      </c>
      <c r="N71" s="105">
        <f t="shared" si="45"/>
        <v>15014000</v>
      </c>
      <c r="O71" s="106">
        <f t="shared" si="45"/>
        <v>0</v>
      </c>
      <c r="P71" s="105">
        <f>$H71      +$J71      +$L71      +$N71</f>
        <v>33957000</v>
      </c>
      <c r="Q71" s="106">
        <f>$I71      +$K71      +$M71      +$O71</f>
        <v>22791599</v>
      </c>
      <c r="R71" s="61">
        <f>IF(($L71      =0),0,((($N71      -$L71      )/$L71      )*100))</f>
        <v>251.863135692524</v>
      </c>
      <c r="S71" s="62">
        <f>IF(($M71      =0),0,((($O71      -$M71      )/$M71      )*100))</f>
        <v>0</v>
      </c>
      <c r="T71" s="61">
        <f>IF($E71   =0,0,($P71   /$E71   )*100)</f>
        <v>82.59230432456097</v>
      </c>
      <c r="U71" s="65">
        <f>IF($E71   =0,0,($Q71   /$E71   )*100)</f>
        <v>55.435129153086535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70878000</v>
      </c>
      <c r="C72" s="104">
        <f>SUM(C9:C14,C17:C23,C26:C29,C32,C35:C39,C42:C52,C55:C58,C61:C65,C69)</f>
        <v>9508000</v>
      </c>
      <c r="D72" s="104"/>
      <c r="E72" s="104">
        <f>$B72      +$C72      +$D72</f>
        <v>80386000</v>
      </c>
      <c r="F72" s="105">
        <f t="shared" ref="F72:O72" si="46">SUM(F9:F14,F17:F23,F26:F29,F32,F35:F39,F42:F52,F55:F58,F61:F65,F69)</f>
        <v>80386000</v>
      </c>
      <c r="G72" s="106">
        <f t="shared" si="46"/>
        <v>53101000</v>
      </c>
      <c r="H72" s="105">
        <f t="shared" si="46"/>
        <v>5778000</v>
      </c>
      <c r="I72" s="106">
        <f t="shared" si="46"/>
        <v>6150179</v>
      </c>
      <c r="J72" s="105">
        <f t="shared" si="46"/>
        <v>12388000</v>
      </c>
      <c r="K72" s="106">
        <f t="shared" si="46"/>
        <v>21133420</v>
      </c>
      <c r="L72" s="105">
        <f t="shared" si="46"/>
        <v>8864000</v>
      </c>
      <c r="M72" s="106">
        <f t="shared" si="46"/>
        <v>0</v>
      </c>
      <c r="N72" s="105">
        <f t="shared" si="46"/>
        <v>18008000</v>
      </c>
      <c r="O72" s="106">
        <f t="shared" si="46"/>
        <v>0</v>
      </c>
      <c r="P72" s="105">
        <f>$H72      +$J72      +$L72      +$N72</f>
        <v>45038000</v>
      </c>
      <c r="Q72" s="106">
        <f>$I72      +$K72      +$M72      +$O72</f>
        <v>27283599</v>
      </c>
      <c r="R72" s="61">
        <f>IF(($L72      =0),0,((($N72      -$L72      )/$L72      )*100))</f>
        <v>103.15884476534296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84.815728517353719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51.380574753771114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oZWNEfacGz0tw8viielqD1JEybKlYCXdETc9VH48oNAqy5oKCrOBBqVTHQP8+hMMesvRvXFzz0hksktbFdiKw==" saltValue="KS4OnXpBKzGhiEv8ETrWY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130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>
        <v>573000</v>
      </c>
      <c r="M10" s="94">
        <v>573922</v>
      </c>
      <c r="N10" s="93">
        <v>1542000</v>
      </c>
      <c r="O10" s="94">
        <v>2067532</v>
      </c>
      <c r="P10" s="93">
        <f t="shared" ref="P10:P15" si="1">$H10      +$J10      +$L10      +$N10</f>
        <v>2928000</v>
      </c>
      <c r="Q10" s="94">
        <f t="shared" ref="Q10:Q15" si="2">$I10      +$K10      +$M10      +$O10</f>
        <v>2924407</v>
      </c>
      <c r="R10" s="48">
        <f t="shared" ref="R10:R15" si="3">IF(($L10      =0),0,((($N10      -$L10      )/$L10      )*100))</f>
        <v>169.10994764397907</v>
      </c>
      <c r="S10" s="49">
        <f t="shared" ref="S10:S15" si="4">IF(($M10      =0),0,((($O10      -$M10      )/$M10      )*100))</f>
        <v>260.24616585529043</v>
      </c>
      <c r="T10" s="48">
        <f t="shared" ref="T10:T14" si="5">IF(($E10      =0),0,(($P10      /$E10      )*100))</f>
        <v>94.451612903225808</v>
      </c>
      <c r="U10" s="50">
        <f t="shared" ref="U10:U14" si="6">IF(($E10      =0),0,(($Q10      /$E10      )*100))</f>
        <v>94.335709677419359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20000000</v>
      </c>
      <c r="D13" s="92"/>
      <c r="E13" s="92">
        <f t="shared" si="0"/>
        <v>63000000</v>
      </c>
      <c r="F13" s="93">
        <v>63000000</v>
      </c>
      <c r="G13" s="94">
        <v>63000000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>
        <v>27763000</v>
      </c>
      <c r="O13" s="94">
        <v>27725029</v>
      </c>
      <c r="P13" s="93">
        <f t="shared" si="1"/>
        <v>55742000</v>
      </c>
      <c r="Q13" s="94">
        <f t="shared" si="2"/>
        <v>55647324</v>
      </c>
      <c r="R13" s="48">
        <f t="shared" si="3"/>
        <v>2067.2911787665885</v>
      </c>
      <c r="S13" s="49">
        <f t="shared" si="4"/>
        <v>2608.4507482545287</v>
      </c>
      <c r="T13" s="48">
        <f t="shared" si="5"/>
        <v>88.479365079365081</v>
      </c>
      <c r="U13" s="50">
        <f t="shared" si="6"/>
        <v>88.329085714285711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48500000</v>
      </c>
      <c r="C15" s="95">
        <f>SUM(C9:C14)</f>
        <v>20000000</v>
      </c>
      <c r="D15" s="95"/>
      <c r="E15" s="95">
        <f t="shared" si="0"/>
        <v>68500000</v>
      </c>
      <c r="F15" s="96">
        <f t="shared" ref="F15:O15" si="7">SUM(F9:F14)</f>
        <v>68500000</v>
      </c>
      <c r="G15" s="97">
        <f t="shared" si="7"/>
        <v>66100000</v>
      </c>
      <c r="H15" s="96">
        <f t="shared" si="7"/>
        <v>16638000</v>
      </c>
      <c r="I15" s="97">
        <f t="shared" si="7"/>
        <v>11120861</v>
      </c>
      <c r="J15" s="96">
        <f t="shared" si="7"/>
        <v>10873000</v>
      </c>
      <c r="K15" s="97">
        <f t="shared" si="7"/>
        <v>16060738</v>
      </c>
      <c r="L15" s="96">
        <f t="shared" si="7"/>
        <v>1854000</v>
      </c>
      <c r="M15" s="97">
        <f t="shared" si="7"/>
        <v>1597571</v>
      </c>
      <c r="N15" s="96">
        <f t="shared" si="7"/>
        <v>29305000</v>
      </c>
      <c r="O15" s="97">
        <f t="shared" si="7"/>
        <v>29792561</v>
      </c>
      <c r="P15" s="96">
        <f t="shared" si="1"/>
        <v>58670000</v>
      </c>
      <c r="Q15" s="97">
        <f t="shared" si="2"/>
        <v>58571731</v>
      </c>
      <c r="R15" s="52">
        <f t="shared" si="3"/>
        <v>1480.636461704423</v>
      </c>
      <c r="S15" s="53">
        <f t="shared" si="4"/>
        <v>1764.8661624428585</v>
      </c>
      <c r="T15" s="52">
        <f>IF((SUM($E9:$E13))=0,0,(P15/(SUM($E9:$E13))*100))</f>
        <v>88.759455370650528</v>
      </c>
      <c r="U15" s="54">
        <f>IF((SUM($E9:$E13))=0,0,(Q15/(SUM($E9:$E13))*100))</f>
        <v>88.610788199697438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1786000</v>
      </c>
      <c r="H32" s="93">
        <v>348000</v>
      </c>
      <c r="I32" s="94">
        <v>283600</v>
      </c>
      <c r="J32" s="93">
        <v>542000</v>
      </c>
      <c r="K32" s="94">
        <v>390289</v>
      </c>
      <c r="L32" s="93">
        <v>651000</v>
      </c>
      <c r="M32" s="94">
        <v>435030</v>
      </c>
      <c r="N32" s="93">
        <v>214000</v>
      </c>
      <c r="O32" s="94">
        <v>646953</v>
      </c>
      <c r="P32" s="93">
        <f>$H32      +$J32      +$L32      +$N32</f>
        <v>1755000</v>
      </c>
      <c r="Q32" s="94">
        <f>$I32      +$K32      +$M32      +$O32</f>
        <v>1755872</v>
      </c>
      <c r="R32" s="48">
        <f>IF(($L32      =0),0,((($N32      -$L32      )/$L32      )*100))</f>
        <v>-67.12749615975423</v>
      </c>
      <c r="S32" s="49">
        <f>IF(($M32      =0),0,((($O32      -$M32      )/$M32      )*100))</f>
        <v>48.714571408868352</v>
      </c>
      <c r="T32" s="48">
        <f>IF(($E32      =0),0,(($P32      /$E32      )*100))</f>
        <v>98.264277715565512</v>
      </c>
      <c r="U32" s="50">
        <f>IF(($E32      =0),0,(($Q32      /$E32      )*100))</f>
        <v>98.313101903695411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1786000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651000</v>
      </c>
      <c r="M33" s="97">
        <f t="shared" si="17"/>
        <v>435030</v>
      </c>
      <c r="N33" s="96">
        <f t="shared" si="17"/>
        <v>214000</v>
      </c>
      <c r="O33" s="97">
        <f t="shared" si="17"/>
        <v>646953</v>
      </c>
      <c r="P33" s="96">
        <f>$H33      +$J33      +$L33      +$N33</f>
        <v>1755000</v>
      </c>
      <c r="Q33" s="97">
        <f>$I33      +$K33      +$M33      +$O33</f>
        <v>1755872</v>
      </c>
      <c r="R33" s="52">
        <f>IF(($L33      =0),0,((($N33      -$L33      )/$L33      )*100))</f>
        <v>-67.12749615975423</v>
      </c>
      <c r="S33" s="53">
        <f>IF(($M33      =0),0,((($O33      -$M33      )/$M33      )*100))</f>
        <v>48.714571408868352</v>
      </c>
      <c r="T33" s="52">
        <f>IF($E33   =0,0,($P33   /$E33   )*100)</f>
        <v>98.264277715565512</v>
      </c>
      <c r="U33" s="54">
        <f>IF($E33   =0,0,($Q33   /$E33   )*100)</f>
        <v>98.313101903695411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-26707000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51284000</v>
      </c>
      <c r="C40" s="95">
        <f>SUM(C35:C39)</f>
        <v>-26707000</v>
      </c>
      <c r="D40" s="95"/>
      <c r="E40" s="95">
        <f t="shared" si="18"/>
        <v>24577000</v>
      </c>
      <c r="F40" s="96">
        <f t="shared" ref="F40:O40" si="25">SUM(F35:F39)</f>
        <v>24577000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564000</v>
      </c>
      <c r="I51" s="94">
        <v>230582</v>
      </c>
      <c r="J51" s="93">
        <v>526000</v>
      </c>
      <c r="K51" s="94">
        <v>858957</v>
      </c>
      <c r="L51" s="93">
        <v>5404000</v>
      </c>
      <c r="M51" s="94">
        <v>-249975</v>
      </c>
      <c r="N51" s="93">
        <v>2160000</v>
      </c>
      <c r="O51" s="94">
        <v>7660662</v>
      </c>
      <c r="P51" s="93">
        <f t="shared" si="27"/>
        <v>8654000</v>
      </c>
      <c r="Q51" s="94">
        <f t="shared" si="28"/>
        <v>8500226</v>
      </c>
      <c r="R51" s="48">
        <f t="shared" si="29"/>
        <v>-60.029607698001485</v>
      </c>
      <c r="S51" s="49">
        <f t="shared" si="30"/>
        <v>-3164.5712571257127</v>
      </c>
      <c r="T51" s="48">
        <f t="shared" si="31"/>
        <v>86.539999999999992</v>
      </c>
      <c r="U51" s="50">
        <f t="shared" si="32"/>
        <v>85.002259999999993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5404000</v>
      </c>
      <c r="M53" s="97">
        <f t="shared" si="33"/>
        <v>-249975</v>
      </c>
      <c r="N53" s="96">
        <f t="shared" si="33"/>
        <v>2160000</v>
      </c>
      <c r="O53" s="97">
        <f t="shared" si="33"/>
        <v>7660662</v>
      </c>
      <c r="P53" s="96">
        <f t="shared" si="27"/>
        <v>8654000</v>
      </c>
      <c r="Q53" s="97">
        <f t="shared" si="28"/>
        <v>8500226</v>
      </c>
      <c r="R53" s="52">
        <f t="shared" si="29"/>
        <v>-60.029607698001485</v>
      </c>
      <c r="S53" s="53">
        <f t="shared" si="30"/>
        <v>-3164.5712571257127</v>
      </c>
      <c r="T53" s="52">
        <f>IF((+$E43+$E45+$E47+$E48+$E51) =0,0,(P53   /(+$E43+$E45+$E47+$E48+$E51) )*100)</f>
        <v>86.539999999999992</v>
      </c>
      <c r="U53" s="54">
        <f>IF((+$E43+$E45+$E47+$E48+$E51) =0,0,(Q53   /(+$E43+$E45+$E47+$E48+$E51) )*100)</f>
        <v>85.002259999999993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111570000</v>
      </c>
      <c r="C67" s="104">
        <f>SUM(C9:C14,C17:C23,C26:C29,C32,C35:C39,C42:C52,C55:C58,C61:C65)</f>
        <v>-6707000</v>
      </c>
      <c r="D67" s="104"/>
      <c r="E67" s="104">
        <f t="shared" si="35"/>
        <v>104863000</v>
      </c>
      <c r="F67" s="105">
        <f t="shared" ref="F67:O67" si="43">SUM(F9:F14,F17:F23,F26:F29,F32,F35:F39,F42:F52,F55:F58,F61:F65)</f>
        <v>104863000</v>
      </c>
      <c r="G67" s="106">
        <f t="shared" si="43"/>
        <v>77886000</v>
      </c>
      <c r="H67" s="105">
        <f t="shared" si="43"/>
        <v>17550000</v>
      </c>
      <c r="I67" s="106">
        <f t="shared" si="43"/>
        <v>11635043</v>
      </c>
      <c r="J67" s="105">
        <f t="shared" si="43"/>
        <v>11941000</v>
      </c>
      <c r="K67" s="106">
        <f t="shared" si="43"/>
        <v>17309984</v>
      </c>
      <c r="L67" s="105">
        <f t="shared" si="43"/>
        <v>7909000</v>
      </c>
      <c r="M67" s="106">
        <f t="shared" si="43"/>
        <v>1782626</v>
      </c>
      <c r="N67" s="105">
        <f t="shared" si="43"/>
        <v>31679000</v>
      </c>
      <c r="O67" s="106">
        <f t="shared" si="43"/>
        <v>38100176</v>
      </c>
      <c r="P67" s="105">
        <f t="shared" si="36"/>
        <v>69079000</v>
      </c>
      <c r="Q67" s="106">
        <f t="shared" si="37"/>
        <v>68827829</v>
      </c>
      <c r="R67" s="61">
        <f t="shared" si="38"/>
        <v>300.54368441016561</v>
      </c>
      <c r="S67" s="62">
        <f t="shared" si="39"/>
        <v>2037.3061988325087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88.69244793672803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88.369962509308479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5000000</v>
      </c>
      <c r="D69" s="92"/>
      <c r="E69" s="92">
        <f>$B69      +$C69      +$D69</f>
        <v>97551000</v>
      </c>
      <c r="F69" s="93">
        <v>97551000</v>
      </c>
      <c r="G69" s="94">
        <v>97551000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>
        <v>16257000</v>
      </c>
      <c r="M69" s="94">
        <v>6398771</v>
      </c>
      <c r="N69" s="93">
        <v>13077000</v>
      </c>
      <c r="O69" s="94">
        <v>29222890</v>
      </c>
      <c r="P69" s="93">
        <f>$H69      +$J69      +$L69      +$N69</f>
        <v>97551000</v>
      </c>
      <c r="Q69" s="94">
        <f>$I69      +$K69      +$M69      +$O69</f>
        <v>88005446</v>
      </c>
      <c r="R69" s="48">
        <f>IF(($L69      =0),0,((($N69      -$L69      )/$L69      )*100))</f>
        <v>-19.560804576490128</v>
      </c>
      <c r="S69" s="49">
        <f>IF(($M69      =0),0,((($O69      -$M69      )/$M69      )*100))</f>
        <v>356.69535603008768</v>
      </c>
      <c r="T69" s="48">
        <f>IF(($E69      =0),0,(($P69      /$E69      )*100))</f>
        <v>100</v>
      </c>
      <c r="U69" s="50">
        <f>IF(($E69      =0),0,(($Q69      /$E69      )*100))</f>
        <v>90.214806613976279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92551000</v>
      </c>
      <c r="C70" s="101">
        <f>C69</f>
        <v>5000000</v>
      </c>
      <c r="D70" s="101"/>
      <c r="E70" s="101">
        <f>$B70      +$C70      +$D70</f>
        <v>97551000</v>
      </c>
      <c r="F70" s="102">
        <f t="shared" ref="F70:O70" si="44">F69</f>
        <v>97551000</v>
      </c>
      <c r="G70" s="103">
        <f t="shared" si="44"/>
        <v>97551000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16257000</v>
      </c>
      <c r="M70" s="103">
        <f t="shared" si="44"/>
        <v>6398771</v>
      </c>
      <c r="N70" s="102">
        <f t="shared" si="44"/>
        <v>13077000</v>
      </c>
      <c r="O70" s="103">
        <f t="shared" si="44"/>
        <v>29222890</v>
      </c>
      <c r="P70" s="102">
        <f>$H70      +$J70      +$L70      +$N70</f>
        <v>97551000</v>
      </c>
      <c r="Q70" s="103">
        <f>$I70      +$K70      +$M70      +$O70</f>
        <v>88005446</v>
      </c>
      <c r="R70" s="57">
        <f>IF(($L70      =0),0,((($N70      -$L70      )/$L70      )*100))</f>
        <v>-19.560804576490128</v>
      </c>
      <c r="S70" s="58">
        <f>IF(($M70      =0),0,((($O70      -$M70      )/$M70      )*100))</f>
        <v>356.69535603008768</v>
      </c>
      <c r="T70" s="57">
        <f>IF($E70   =0,0,($P70   /$E70   )*100)</f>
        <v>100</v>
      </c>
      <c r="U70" s="59">
        <f>IF($E70   =0,0,($Q70   /$E70 )*100)</f>
        <v>90.214806613976279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5000000</v>
      </c>
      <c r="D71" s="104"/>
      <c r="E71" s="104">
        <f>$B71      +$C71      +$D71</f>
        <v>97551000</v>
      </c>
      <c r="F71" s="105">
        <f t="shared" ref="F71:O71" si="45">F69</f>
        <v>97551000</v>
      </c>
      <c r="G71" s="106">
        <f t="shared" si="45"/>
        <v>97551000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16257000</v>
      </c>
      <c r="M71" s="106">
        <f t="shared" si="45"/>
        <v>6398771</v>
      </c>
      <c r="N71" s="105">
        <f t="shared" si="45"/>
        <v>13077000</v>
      </c>
      <c r="O71" s="106">
        <f t="shared" si="45"/>
        <v>29222890</v>
      </c>
      <c r="P71" s="105">
        <f>$H71      +$J71      +$L71      +$N71</f>
        <v>97551000</v>
      </c>
      <c r="Q71" s="106">
        <f>$I71      +$K71      +$M71      +$O71</f>
        <v>88005446</v>
      </c>
      <c r="R71" s="61">
        <f>IF(($L71      =0),0,((($N71      -$L71      )/$L71      )*100))</f>
        <v>-19.560804576490128</v>
      </c>
      <c r="S71" s="62">
        <f>IF(($M71      =0),0,((($O71      -$M71      )/$M71      )*100))</f>
        <v>356.69535603008768</v>
      </c>
      <c r="T71" s="61">
        <f>IF($E71   =0,0,($P71   /$E71   )*100)</f>
        <v>100</v>
      </c>
      <c r="U71" s="65">
        <f>IF($E71   =0,0,($Q71   /$E71   )*100)</f>
        <v>90.214806613976279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204121000</v>
      </c>
      <c r="C72" s="104">
        <f>SUM(C9:C14,C17:C23,C26:C29,C32,C35:C39,C42:C52,C55:C58,C61:C65,C69)</f>
        <v>-1707000</v>
      </c>
      <c r="D72" s="104"/>
      <c r="E72" s="104">
        <f>$B72      +$C72      +$D72</f>
        <v>202414000</v>
      </c>
      <c r="F72" s="105">
        <f t="shared" ref="F72:O72" si="46">SUM(F9:F14,F17:F23,F26:F29,F32,F35:F39,F42:F52,F55:F58,F61:F65,F69)</f>
        <v>202414000</v>
      </c>
      <c r="G72" s="106">
        <f t="shared" si="46"/>
        <v>175437000</v>
      </c>
      <c r="H72" s="105">
        <f t="shared" si="46"/>
        <v>47939000</v>
      </c>
      <c r="I72" s="106">
        <f t="shared" si="46"/>
        <v>24298746</v>
      </c>
      <c r="J72" s="105">
        <f t="shared" si="46"/>
        <v>49769000</v>
      </c>
      <c r="K72" s="106">
        <f t="shared" si="46"/>
        <v>57030066</v>
      </c>
      <c r="L72" s="105">
        <f t="shared" si="46"/>
        <v>24166000</v>
      </c>
      <c r="M72" s="106">
        <f t="shared" si="46"/>
        <v>8181397</v>
      </c>
      <c r="N72" s="105">
        <f t="shared" si="46"/>
        <v>44756000</v>
      </c>
      <c r="O72" s="106">
        <f t="shared" si="46"/>
        <v>67323066</v>
      </c>
      <c r="P72" s="105">
        <f>$H72      +$J72      +$L72      +$N72</f>
        <v>166630000</v>
      </c>
      <c r="Q72" s="106">
        <f>$I72      +$K72      +$M72      +$O72</f>
        <v>156833275</v>
      </c>
      <c r="R72" s="61">
        <f>IF(($L72      =0),0,((($N72      -$L72      )/$L72      )*100))</f>
        <v>85.202350409666465</v>
      </c>
      <c r="S72" s="62">
        <f>IF(($M72      =0),0,((($O72      -$M72      )/$M72      )*100))</f>
        <v>722.87983335853278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94.979964317675297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89.395780251600286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ddj42fq6YNC5mwcdq06eeWOh/pZbCDBBK/ahW0cARw65jpWvOuXF1o5SIqGxrkqgcbZZWsqaxA3ireQCCQbVQ==" saltValue="rKdZsgEk+J6aPBHHFcipxQ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50000</v>
      </c>
      <c r="I10" s="94"/>
      <c r="J10" s="93"/>
      <c r="K10" s="94"/>
      <c r="L10" s="93">
        <v>1586000</v>
      </c>
      <c r="M10" s="94"/>
      <c r="N10" s="93"/>
      <c r="O10" s="94"/>
      <c r="P10" s="93">
        <f t="shared" ref="P10:P15" si="1">$H10      +$J10      +$L10      +$N10</f>
        <v>1636000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52.774193548387096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50000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1586000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1636000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52.774193548387096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1386000</v>
      </c>
      <c r="C32" s="92">
        <v>0</v>
      </c>
      <c r="D32" s="92"/>
      <c r="E32" s="92">
        <f>$B32      +$C32      +$D32</f>
        <v>1386000</v>
      </c>
      <c r="F32" s="93">
        <v>1386000</v>
      </c>
      <c r="G32" s="94">
        <v>1386000</v>
      </c>
      <c r="H32" s="93">
        <v>311000</v>
      </c>
      <c r="I32" s="94"/>
      <c r="J32" s="93">
        <v>590000</v>
      </c>
      <c r="K32" s="94"/>
      <c r="L32" s="93">
        <v>207000</v>
      </c>
      <c r="M32" s="94"/>
      <c r="N32" s="93"/>
      <c r="O32" s="94"/>
      <c r="P32" s="93">
        <f>$H32      +$J32      +$L32      +$N32</f>
        <v>1108000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79.942279942279939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1386000</v>
      </c>
      <c r="C33" s="95">
        <f>C32</f>
        <v>0</v>
      </c>
      <c r="D33" s="95"/>
      <c r="E33" s="95">
        <f>$B33      +$C33      +$D33</f>
        <v>1386000</v>
      </c>
      <c r="F33" s="96">
        <f t="shared" ref="F33:O33" si="17">F32</f>
        <v>1386000</v>
      </c>
      <c r="G33" s="97">
        <f t="shared" si="17"/>
        <v>1386000</v>
      </c>
      <c r="H33" s="96">
        <f t="shared" si="17"/>
        <v>311000</v>
      </c>
      <c r="I33" s="97">
        <f t="shared" si="17"/>
        <v>0</v>
      </c>
      <c r="J33" s="96">
        <f t="shared" si="17"/>
        <v>590000</v>
      </c>
      <c r="K33" s="97">
        <f t="shared" si="17"/>
        <v>0</v>
      </c>
      <c r="L33" s="96">
        <f t="shared" si="17"/>
        <v>207000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1108000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79.942279942279939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20461000</v>
      </c>
      <c r="C36" s="92">
        <v>0</v>
      </c>
      <c r="D36" s="92"/>
      <c r="E36" s="92">
        <f t="shared" si="18"/>
        <v>20461000</v>
      </c>
      <c r="F36" s="93">
        <v>20461000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20461000</v>
      </c>
      <c r="C40" s="95">
        <f>SUM(C35:C39)</f>
        <v>0</v>
      </c>
      <c r="D40" s="95"/>
      <c r="E40" s="95">
        <f t="shared" si="18"/>
        <v>20461000</v>
      </c>
      <c r="F40" s="96">
        <f t="shared" ref="F40:O40" si="25">SUM(F35:F39)</f>
        <v>20461000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30000000</v>
      </c>
      <c r="H51" s="93">
        <v>7256000</v>
      </c>
      <c r="I51" s="94"/>
      <c r="J51" s="93">
        <v>6649000</v>
      </c>
      <c r="K51" s="94"/>
      <c r="L51" s="93">
        <v>6170000</v>
      </c>
      <c r="M51" s="94"/>
      <c r="N51" s="93">
        <v>8000000</v>
      </c>
      <c r="O51" s="94"/>
      <c r="P51" s="93">
        <f t="shared" si="27"/>
        <v>28075000</v>
      </c>
      <c r="Q51" s="94">
        <f t="shared" si="28"/>
        <v>0</v>
      </c>
      <c r="R51" s="48">
        <f t="shared" si="29"/>
        <v>29.659643435980549</v>
      </c>
      <c r="S51" s="49">
        <f t="shared" si="30"/>
        <v>0</v>
      </c>
      <c r="T51" s="48">
        <f t="shared" si="31"/>
        <v>93.583333333333329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30000000</v>
      </c>
      <c r="H53" s="96">
        <f t="shared" si="33"/>
        <v>7256000</v>
      </c>
      <c r="I53" s="97">
        <f t="shared" si="33"/>
        <v>0</v>
      </c>
      <c r="J53" s="96">
        <f t="shared" si="33"/>
        <v>6649000</v>
      </c>
      <c r="K53" s="97">
        <f t="shared" si="33"/>
        <v>0</v>
      </c>
      <c r="L53" s="96">
        <f t="shared" si="33"/>
        <v>6170000</v>
      </c>
      <c r="M53" s="97">
        <f t="shared" si="33"/>
        <v>0</v>
      </c>
      <c r="N53" s="96">
        <f t="shared" si="33"/>
        <v>8000000</v>
      </c>
      <c r="O53" s="97">
        <f t="shared" si="33"/>
        <v>0</v>
      </c>
      <c r="P53" s="96">
        <f t="shared" si="27"/>
        <v>28075000</v>
      </c>
      <c r="Q53" s="97">
        <f t="shared" si="28"/>
        <v>0</v>
      </c>
      <c r="R53" s="52">
        <f t="shared" si="29"/>
        <v>29.659643435980549</v>
      </c>
      <c r="S53" s="53">
        <f t="shared" si="30"/>
        <v>0</v>
      </c>
      <c r="T53" s="52">
        <f>IF((+$E43+$E45+$E47+$E48+$E51) =0,0,(P53   /(+$E43+$E45+$E47+$E48+$E51) )*100)</f>
        <v>93.583333333333329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54947000</v>
      </c>
      <c r="C67" s="104">
        <f>SUM(C9:C14,C17:C23,C26:C29,C32,C35:C39,C42:C52,C55:C58,C61:C65)</f>
        <v>0</v>
      </c>
      <c r="D67" s="104"/>
      <c r="E67" s="104">
        <f t="shared" si="35"/>
        <v>54947000</v>
      </c>
      <c r="F67" s="105">
        <f t="shared" ref="F67:O67" si="43">SUM(F9:F14,F17:F23,F26:F29,F32,F35:F39,F42:F52,F55:F58,F61:F65)</f>
        <v>54947000</v>
      </c>
      <c r="G67" s="106">
        <f t="shared" si="43"/>
        <v>34486000</v>
      </c>
      <c r="H67" s="105">
        <f t="shared" si="43"/>
        <v>7617000</v>
      </c>
      <c r="I67" s="106">
        <f t="shared" si="43"/>
        <v>0</v>
      </c>
      <c r="J67" s="105">
        <f t="shared" si="43"/>
        <v>7239000</v>
      </c>
      <c r="K67" s="106">
        <f t="shared" si="43"/>
        <v>0</v>
      </c>
      <c r="L67" s="105">
        <f t="shared" si="43"/>
        <v>7963000</v>
      </c>
      <c r="M67" s="106">
        <f t="shared" si="43"/>
        <v>0</v>
      </c>
      <c r="N67" s="105">
        <f t="shared" si="43"/>
        <v>8000000</v>
      </c>
      <c r="O67" s="106">
        <f t="shared" si="43"/>
        <v>0</v>
      </c>
      <c r="P67" s="105">
        <f t="shared" si="36"/>
        <v>30819000</v>
      </c>
      <c r="Q67" s="106">
        <f t="shared" si="37"/>
        <v>0</v>
      </c>
      <c r="R67" s="61">
        <f t="shared" si="38"/>
        <v>0.46464900163255057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89.366699530244148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39632000</v>
      </c>
      <c r="C69" s="92">
        <v>0</v>
      </c>
      <c r="D69" s="92"/>
      <c r="E69" s="92">
        <f>$B69      +$C69      +$D69</f>
        <v>39632000</v>
      </c>
      <c r="F69" s="93">
        <v>39632000</v>
      </c>
      <c r="G69" s="94">
        <v>39632000</v>
      </c>
      <c r="H69" s="93">
        <v>8618000</v>
      </c>
      <c r="I69" s="94"/>
      <c r="J69" s="93">
        <v>18974000</v>
      </c>
      <c r="K69" s="94"/>
      <c r="L69" s="93">
        <v>2624000</v>
      </c>
      <c r="M69" s="94"/>
      <c r="N69" s="93">
        <v>7680000</v>
      </c>
      <c r="O69" s="94"/>
      <c r="P69" s="93">
        <f>$H69      +$J69      +$L69      +$N69</f>
        <v>37896000</v>
      </c>
      <c r="Q69" s="94">
        <f>$I69      +$K69      +$M69      +$O69</f>
        <v>0</v>
      </c>
      <c r="R69" s="48">
        <f>IF(($L69      =0),0,((($N69      -$L69      )/$L69      )*100))</f>
        <v>192.6829268292683</v>
      </c>
      <c r="S69" s="49">
        <f>IF(($M69      =0),0,((($O69      -$M69      )/$M69      )*100))</f>
        <v>0</v>
      </c>
      <c r="T69" s="48">
        <f>IF(($E69      =0),0,(($P69      /$E69      )*100))</f>
        <v>95.619701251513931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39632000</v>
      </c>
      <c r="C70" s="101">
        <f>C69</f>
        <v>0</v>
      </c>
      <c r="D70" s="101"/>
      <c r="E70" s="101">
        <f>$B70      +$C70      +$D70</f>
        <v>39632000</v>
      </c>
      <c r="F70" s="102">
        <f t="shared" ref="F70:O70" si="44">F69</f>
        <v>39632000</v>
      </c>
      <c r="G70" s="103">
        <f t="shared" si="44"/>
        <v>39632000</v>
      </c>
      <c r="H70" s="102">
        <f t="shared" si="44"/>
        <v>8618000</v>
      </c>
      <c r="I70" s="103">
        <f t="shared" si="44"/>
        <v>0</v>
      </c>
      <c r="J70" s="102">
        <f t="shared" si="44"/>
        <v>18974000</v>
      </c>
      <c r="K70" s="103">
        <f t="shared" si="44"/>
        <v>0</v>
      </c>
      <c r="L70" s="102">
        <f t="shared" si="44"/>
        <v>2624000</v>
      </c>
      <c r="M70" s="103">
        <f t="shared" si="44"/>
        <v>0</v>
      </c>
      <c r="N70" s="102">
        <f t="shared" si="44"/>
        <v>7680000</v>
      </c>
      <c r="O70" s="103">
        <f t="shared" si="44"/>
        <v>0</v>
      </c>
      <c r="P70" s="102">
        <f>$H70      +$J70      +$L70      +$N70</f>
        <v>37896000</v>
      </c>
      <c r="Q70" s="103">
        <f>$I70      +$K70      +$M70      +$O70</f>
        <v>0</v>
      </c>
      <c r="R70" s="57">
        <f>IF(($L70      =0),0,((($N70      -$L70      )/$L70      )*100))</f>
        <v>192.6829268292683</v>
      </c>
      <c r="S70" s="58">
        <f>IF(($M70      =0),0,((($O70      -$M70      )/$M70      )*100))</f>
        <v>0</v>
      </c>
      <c r="T70" s="57">
        <f>IF($E70   =0,0,($P70   /$E70   )*100)</f>
        <v>95.619701251513931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39632000</v>
      </c>
      <c r="C71" s="104">
        <f>C69</f>
        <v>0</v>
      </c>
      <c r="D71" s="104"/>
      <c r="E71" s="104">
        <f>$B71      +$C71      +$D71</f>
        <v>39632000</v>
      </c>
      <c r="F71" s="105">
        <f t="shared" ref="F71:O71" si="45">F69</f>
        <v>39632000</v>
      </c>
      <c r="G71" s="106">
        <f t="shared" si="45"/>
        <v>39632000</v>
      </c>
      <c r="H71" s="105">
        <f t="shared" si="45"/>
        <v>8618000</v>
      </c>
      <c r="I71" s="106">
        <f t="shared" si="45"/>
        <v>0</v>
      </c>
      <c r="J71" s="105">
        <f t="shared" si="45"/>
        <v>18974000</v>
      </c>
      <c r="K71" s="106">
        <f t="shared" si="45"/>
        <v>0</v>
      </c>
      <c r="L71" s="105">
        <f t="shared" si="45"/>
        <v>2624000</v>
      </c>
      <c r="M71" s="106">
        <f t="shared" si="45"/>
        <v>0</v>
      </c>
      <c r="N71" s="105">
        <f t="shared" si="45"/>
        <v>7680000</v>
      </c>
      <c r="O71" s="106">
        <f t="shared" si="45"/>
        <v>0</v>
      </c>
      <c r="P71" s="105">
        <f>$H71      +$J71      +$L71      +$N71</f>
        <v>37896000</v>
      </c>
      <c r="Q71" s="106">
        <f>$I71      +$K71      +$M71      +$O71</f>
        <v>0</v>
      </c>
      <c r="R71" s="61">
        <f>IF(($L71      =0),0,((($N71      -$L71      )/$L71      )*100))</f>
        <v>192.6829268292683</v>
      </c>
      <c r="S71" s="62">
        <f>IF(($M71      =0),0,((($O71      -$M71      )/$M71      )*100))</f>
        <v>0</v>
      </c>
      <c r="T71" s="61">
        <f>IF($E71   =0,0,($P71   /$E71   )*100)</f>
        <v>95.619701251513931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94579000</v>
      </c>
      <c r="C72" s="104">
        <f>SUM(C9:C14,C17:C23,C26:C29,C32,C35:C39,C42:C52,C55:C58,C61:C65,C69)</f>
        <v>0</v>
      </c>
      <c r="D72" s="104"/>
      <c r="E72" s="104">
        <f>$B72      +$C72      +$D72</f>
        <v>94579000</v>
      </c>
      <c r="F72" s="105">
        <f t="shared" ref="F72:O72" si="46">SUM(F9:F14,F17:F23,F26:F29,F32,F35:F39,F42:F52,F55:F58,F61:F65,F69)</f>
        <v>94579000</v>
      </c>
      <c r="G72" s="106">
        <f t="shared" si="46"/>
        <v>74118000</v>
      </c>
      <c r="H72" s="105">
        <f t="shared" si="46"/>
        <v>16235000</v>
      </c>
      <c r="I72" s="106">
        <f t="shared" si="46"/>
        <v>0</v>
      </c>
      <c r="J72" s="105">
        <f t="shared" si="46"/>
        <v>26213000</v>
      </c>
      <c r="K72" s="106">
        <f t="shared" si="46"/>
        <v>0</v>
      </c>
      <c r="L72" s="105">
        <f t="shared" si="46"/>
        <v>10587000</v>
      </c>
      <c r="M72" s="106">
        <f t="shared" si="46"/>
        <v>0</v>
      </c>
      <c r="N72" s="105">
        <f t="shared" si="46"/>
        <v>15680000</v>
      </c>
      <c r="O72" s="106">
        <f t="shared" si="46"/>
        <v>0</v>
      </c>
      <c r="P72" s="105">
        <f>$H72      +$J72      +$L72      +$N72</f>
        <v>68715000</v>
      </c>
      <c r="Q72" s="106">
        <f>$I72      +$K72      +$M72      +$O72</f>
        <v>0</v>
      </c>
      <c r="R72" s="61">
        <f>IF(($L72      =0),0,((($N72      -$L72      )/$L72      )*100))</f>
        <v>48.106167941815436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92.71027280822473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CUdyIW3wjcfwwCJCE28VN8uTlSPaHmRwDMVgUmFoa/SU2kEmZosYLWQWTgcWKJk21uYqT74LXBgoTXxWBMXcg==" saltValue="AkmuAy4l0gXjvaY2zFNJB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132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>
        <v>237000</v>
      </c>
      <c r="M10" s="94">
        <v>1797199</v>
      </c>
      <c r="N10" s="93">
        <v>708000</v>
      </c>
      <c r="O10" s="94">
        <v>1251448</v>
      </c>
      <c r="P10" s="93">
        <f t="shared" ref="P10:P15" si="1">$H10      +$J10      +$L10      +$N10</f>
        <v>2506000</v>
      </c>
      <c r="Q10" s="94">
        <f t="shared" ref="Q10:Q15" si="2">$I10      +$K10      +$M10      +$O10</f>
        <v>3048647</v>
      </c>
      <c r="R10" s="48">
        <f t="shared" ref="R10:R15" si="3">IF(($L10      =0),0,((($N10      -$L10      )/$L10      )*100))</f>
        <v>198.73417721518987</v>
      </c>
      <c r="S10" s="49">
        <f t="shared" ref="S10:S15" si="4">IF(($M10      =0),0,((($O10      -$M10      )/$M10      )*100))</f>
        <v>-30.366754043375277</v>
      </c>
      <c r="T10" s="48">
        <f t="shared" ref="T10:T14" si="5">IF(($E10      =0),0,(($P10      /$E10      )*100))</f>
        <v>83.533333333333331</v>
      </c>
      <c r="U10" s="50">
        <f t="shared" ref="U10:U14" si="6">IF(($E10      =0),0,(($Q10      /$E10      )*100))</f>
        <v>101.62156666666667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4000000</v>
      </c>
      <c r="C15" s="95">
        <f>SUM(C9:C14)</f>
        <v>0</v>
      </c>
      <c r="D15" s="95"/>
      <c r="E15" s="95">
        <f t="shared" si="0"/>
        <v>4000000</v>
      </c>
      <c r="F15" s="96">
        <f t="shared" ref="F15:O15" si="7">SUM(F9:F14)</f>
        <v>4000000</v>
      </c>
      <c r="G15" s="97">
        <f t="shared" si="7"/>
        <v>3000000</v>
      </c>
      <c r="H15" s="96">
        <f t="shared" si="7"/>
        <v>395000</v>
      </c>
      <c r="I15" s="97">
        <f t="shared" si="7"/>
        <v>0</v>
      </c>
      <c r="J15" s="96">
        <f t="shared" si="7"/>
        <v>1166000</v>
      </c>
      <c r="K15" s="97">
        <f t="shared" si="7"/>
        <v>0</v>
      </c>
      <c r="L15" s="96">
        <f t="shared" si="7"/>
        <v>237000</v>
      </c>
      <c r="M15" s="97">
        <f t="shared" si="7"/>
        <v>1797199</v>
      </c>
      <c r="N15" s="96">
        <f t="shared" si="7"/>
        <v>708000</v>
      </c>
      <c r="O15" s="97">
        <f t="shared" si="7"/>
        <v>1251448</v>
      </c>
      <c r="P15" s="96">
        <f t="shared" si="1"/>
        <v>2506000</v>
      </c>
      <c r="Q15" s="97">
        <f t="shared" si="2"/>
        <v>3048647</v>
      </c>
      <c r="R15" s="52">
        <f t="shared" si="3"/>
        <v>198.73417721518987</v>
      </c>
      <c r="S15" s="53">
        <f t="shared" si="4"/>
        <v>-30.366754043375277</v>
      </c>
      <c r="T15" s="52">
        <f>IF((SUM($E9:$E13))=0,0,(P15/(SUM($E9:$E13))*100))</f>
        <v>83.533333333333331</v>
      </c>
      <c r="U15" s="54">
        <f>IF((SUM($E9:$E13))=0,0,(Q15/(SUM($E9:$E13))*100))</f>
        <v>101.62156666666667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2204000</v>
      </c>
      <c r="H32" s="93">
        <v>309000</v>
      </c>
      <c r="I32" s="94"/>
      <c r="J32" s="93">
        <v>1153000</v>
      </c>
      <c r="K32" s="94"/>
      <c r="L32" s="93">
        <v>742000</v>
      </c>
      <c r="M32" s="94">
        <v>-33161564</v>
      </c>
      <c r="N32" s="93"/>
      <c r="O32" s="94">
        <v>144217</v>
      </c>
      <c r="P32" s="93">
        <f>$H32      +$J32      +$L32      +$N32</f>
        <v>2204000</v>
      </c>
      <c r="Q32" s="94">
        <f>$I32      +$K32      +$M32      +$O32</f>
        <v>-33017347</v>
      </c>
      <c r="R32" s="48">
        <f>IF(($L32      =0),0,((($N32      -$L32      )/$L32      )*100))</f>
        <v>-100</v>
      </c>
      <c r="S32" s="49">
        <f>IF(($M32      =0),0,((($O32      -$M32      )/$M32      )*100))</f>
        <v>-100.43489203343967</v>
      </c>
      <c r="T32" s="48">
        <f>IF(($E32      =0),0,(($P32      /$E32      )*100))</f>
        <v>100</v>
      </c>
      <c r="U32" s="50">
        <f>IF(($E32      =0),0,(($Q32      /$E32      )*100))</f>
        <v>-1498.0647459165154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2204000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742000</v>
      </c>
      <c r="M33" s="97">
        <f t="shared" si="17"/>
        <v>-33161564</v>
      </c>
      <c r="N33" s="96">
        <f t="shared" si="17"/>
        <v>0</v>
      </c>
      <c r="O33" s="97">
        <f t="shared" si="17"/>
        <v>144217</v>
      </c>
      <c r="P33" s="96">
        <f>$H33      +$J33      +$L33      +$N33</f>
        <v>2204000</v>
      </c>
      <c r="Q33" s="97">
        <f>$I33      +$K33      +$M33      +$O33</f>
        <v>-33017347</v>
      </c>
      <c r="R33" s="52">
        <f>IF(($L33      =0),0,((($N33      -$L33      )/$L33      )*100))</f>
        <v>-100</v>
      </c>
      <c r="S33" s="53">
        <f>IF(($M33      =0),0,((($O33      -$M33      )/$M33      )*100))</f>
        <v>-100.43489203343967</v>
      </c>
      <c r="T33" s="52">
        <f>IF($E33   =0,0,($P33   /$E33   )*100)</f>
        <v>100</v>
      </c>
      <c r="U33" s="54">
        <f>IF($E33   =0,0,($Q33   /$E33   )*100)</f>
        <v>-1498.0647459165154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>
        <v>200000</v>
      </c>
      <c r="O35" s="94"/>
      <c r="P35" s="93">
        <f t="shared" ref="P35:P40" si="19">$H35      +$J35      +$L35      +$N35</f>
        <v>200000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100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252000</v>
      </c>
      <c r="K38" s="94"/>
      <c r="L38" s="93"/>
      <c r="M38" s="94">
        <v>290074</v>
      </c>
      <c r="N38" s="93">
        <v>2705000</v>
      </c>
      <c r="O38" s="94">
        <v>2314734</v>
      </c>
      <c r="P38" s="93">
        <f t="shared" si="19"/>
        <v>2957000</v>
      </c>
      <c r="Q38" s="94">
        <f t="shared" si="20"/>
        <v>2604808</v>
      </c>
      <c r="R38" s="48">
        <f t="shared" si="21"/>
        <v>0</v>
      </c>
      <c r="S38" s="49">
        <f t="shared" si="22"/>
        <v>697.98051531678129</v>
      </c>
      <c r="T38" s="48">
        <f t="shared" si="23"/>
        <v>73.924999999999997</v>
      </c>
      <c r="U38" s="50">
        <f t="shared" si="24"/>
        <v>65.120199999999997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4200000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290074</v>
      </c>
      <c r="N40" s="96">
        <f t="shared" si="25"/>
        <v>2905000</v>
      </c>
      <c r="O40" s="97">
        <f t="shared" si="25"/>
        <v>2314734</v>
      </c>
      <c r="P40" s="96">
        <f t="shared" si="19"/>
        <v>3157000</v>
      </c>
      <c r="Q40" s="97">
        <f t="shared" si="20"/>
        <v>2604808</v>
      </c>
      <c r="R40" s="52">
        <f t="shared" si="21"/>
        <v>0</v>
      </c>
      <c r="S40" s="53">
        <f t="shared" si="22"/>
        <v>697.98051531678129</v>
      </c>
      <c r="T40" s="52">
        <f>IF((+$E35+$E38) =0,0,(P40   /(+$E35+$E38) )*100)</f>
        <v>75.166666666666671</v>
      </c>
      <c r="U40" s="54">
        <f>IF((+$E35+$E38) =0,0,(Q40   /(+$E35+$E38) )*100)</f>
        <v>62.019238095238094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13000000</v>
      </c>
      <c r="D44" s="92"/>
      <c r="E44" s="92">
        <f t="shared" si="26"/>
        <v>57493000</v>
      </c>
      <c r="F44" s="93">
        <v>57493000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>
        <v>2407000</v>
      </c>
      <c r="M51" s="94">
        <v>4968816</v>
      </c>
      <c r="N51" s="93">
        <v>9153000</v>
      </c>
      <c r="O51" s="94">
        <v>16040230</v>
      </c>
      <c r="P51" s="93">
        <f t="shared" si="27"/>
        <v>14122000</v>
      </c>
      <c r="Q51" s="94">
        <f t="shared" si="28"/>
        <v>21009046</v>
      </c>
      <c r="R51" s="48">
        <f t="shared" si="29"/>
        <v>280.26589115081015</v>
      </c>
      <c r="S51" s="49">
        <f t="shared" si="30"/>
        <v>222.81795099677672</v>
      </c>
      <c r="T51" s="48">
        <f t="shared" si="31"/>
        <v>94.146666666666661</v>
      </c>
      <c r="U51" s="50">
        <f t="shared" si="32"/>
        <v>140.06030666666666</v>
      </c>
      <c r="V51" s="93">
        <v>7073000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59493000</v>
      </c>
      <c r="C53" s="95">
        <f>SUM(C42:C52)</f>
        <v>13000000</v>
      </c>
      <c r="D53" s="95"/>
      <c r="E53" s="95">
        <f t="shared" si="26"/>
        <v>72493000</v>
      </c>
      <c r="F53" s="96">
        <f t="shared" ref="F53:O53" si="33">SUM(F42:F52)</f>
        <v>72493000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2407000</v>
      </c>
      <c r="M53" s="97">
        <f t="shared" si="33"/>
        <v>4968816</v>
      </c>
      <c r="N53" s="96">
        <f t="shared" si="33"/>
        <v>9153000</v>
      </c>
      <c r="O53" s="97">
        <f t="shared" si="33"/>
        <v>16040230</v>
      </c>
      <c r="P53" s="96">
        <f t="shared" si="27"/>
        <v>14122000</v>
      </c>
      <c r="Q53" s="97">
        <f t="shared" si="28"/>
        <v>21009046</v>
      </c>
      <c r="R53" s="52">
        <f t="shared" si="29"/>
        <v>280.26589115081015</v>
      </c>
      <c r="S53" s="53">
        <f t="shared" si="30"/>
        <v>222.81795099677672</v>
      </c>
      <c r="T53" s="52">
        <f>IF((+$E43+$E45+$E47+$E48+$E51) =0,0,(P53   /(+$E43+$E45+$E47+$E48+$E51) )*100)</f>
        <v>94.146666666666661</v>
      </c>
      <c r="U53" s="54">
        <f>IF((+$E43+$E45+$E47+$E48+$E51) =0,0,(Q53   /(+$E43+$E45+$E47+$E48+$E51) )*100)</f>
        <v>140.06030666666666</v>
      </c>
      <c r="V53" s="96">
        <f>SUM(V42:V52)</f>
        <v>7073000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70289000</v>
      </c>
      <c r="C67" s="104">
        <f>SUM(C9:C14,C17:C23,C26:C29,C32,C35:C39,C42:C52,C55:C58,C61:C65)</f>
        <v>13000000</v>
      </c>
      <c r="D67" s="104"/>
      <c r="E67" s="104">
        <f t="shared" si="35"/>
        <v>83289000</v>
      </c>
      <c r="F67" s="105">
        <f t="shared" ref="F67:O67" si="43">SUM(F9:F14,F17:F23,F26:F29,F32,F35:F39,F42:F52,F55:F58,F61:F65)</f>
        <v>83289000</v>
      </c>
      <c r="G67" s="106">
        <f t="shared" si="43"/>
        <v>24404000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3386000</v>
      </c>
      <c r="M67" s="106">
        <f t="shared" si="43"/>
        <v>-26105475</v>
      </c>
      <c r="N67" s="105">
        <f t="shared" si="43"/>
        <v>12766000</v>
      </c>
      <c r="O67" s="106">
        <f t="shared" si="43"/>
        <v>19750629</v>
      </c>
      <c r="P67" s="105">
        <f t="shared" si="36"/>
        <v>21989000</v>
      </c>
      <c r="Q67" s="106">
        <f t="shared" si="37"/>
        <v>-6354846</v>
      </c>
      <c r="R67" s="61">
        <f t="shared" si="38"/>
        <v>277.02303603071471</v>
      </c>
      <c r="S67" s="62">
        <f t="shared" si="39"/>
        <v>-175.65703746053271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90.104081298147847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-26.040181937387313</v>
      </c>
      <c r="V67" s="105">
        <f>SUM(V9:V14,V17:V23,V26:V29,V32,V35:V39,V42:V52,V55:V58,V61:V65)</f>
        <v>7073000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-7500000</v>
      </c>
      <c r="D69" s="92"/>
      <c r="E69" s="92">
        <f>$B69      +$C69      +$D69</f>
        <v>62975000</v>
      </c>
      <c r="F69" s="93">
        <v>62975000</v>
      </c>
      <c r="G69" s="94">
        <v>62975000</v>
      </c>
      <c r="H69" s="93">
        <v>9584000</v>
      </c>
      <c r="I69" s="94"/>
      <c r="J69" s="93">
        <v>17877000</v>
      </c>
      <c r="K69" s="94"/>
      <c r="L69" s="93">
        <v>6842000</v>
      </c>
      <c r="M69" s="94">
        <v>22894394</v>
      </c>
      <c r="N69" s="93">
        <v>7412000</v>
      </c>
      <c r="O69" s="94">
        <v>18430351</v>
      </c>
      <c r="P69" s="93">
        <f>$H69      +$J69      +$L69      +$N69</f>
        <v>41715000</v>
      </c>
      <c r="Q69" s="94">
        <f>$I69      +$K69      +$M69      +$O69</f>
        <v>41324745</v>
      </c>
      <c r="R69" s="48">
        <f>IF(($L69      =0),0,((($N69      -$L69      )/$L69      )*100))</f>
        <v>8.3308973984215147</v>
      </c>
      <c r="S69" s="49">
        <f>IF(($M69      =0),0,((($O69      -$M69      )/$M69      )*100))</f>
        <v>-19.498410833673955</v>
      </c>
      <c r="T69" s="48">
        <f>IF(($E69      =0),0,(($P69      /$E69      )*100))</f>
        <v>66.240571655418819</v>
      </c>
      <c r="U69" s="50">
        <f>IF(($E69      =0),0,(($Q69      /$E69      )*100))</f>
        <v>65.620873362445423</v>
      </c>
      <c r="V69" s="93">
        <v>20739000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70475000</v>
      </c>
      <c r="C70" s="101">
        <f>C69</f>
        <v>-7500000</v>
      </c>
      <c r="D70" s="101"/>
      <c r="E70" s="101">
        <f>$B70      +$C70      +$D70</f>
        <v>62975000</v>
      </c>
      <c r="F70" s="102">
        <f t="shared" ref="F70:O70" si="44">F69</f>
        <v>62975000</v>
      </c>
      <c r="G70" s="103">
        <f t="shared" si="44"/>
        <v>62975000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6842000</v>
      </c>
      <c r="M70" s="103">
        <f t="shared" si="44"/>
        <v>22894394</v>
      </c>
      <c r="N70" s="102">
        <f t="shared" si="44"/>
        <v>7412000</v>
      </c>
      <c r="O70" s="103">
        <f t="shared" si="44"/>
        <v>18430351</v>
      </c>
      <c r="P70" s="102">
        <f>$H70      +$J70      +$L70      +$N70</f>
        <v>41715000</v>
      </c>
      <c r="Q70" s="103">
        <f>$I70      +$K70      +$M70      +$O70</f>
        <v>41324745</v>
      </c>
      <c r="R70" s="57">
        <f>IF(($L70      =0),0,((($N70      -$L70      )/$L70      )*100))</f>
        <v>8.3308973984215147</v>
      </c>
      <c r="S70" s="58">
        <f>IF(($M70      =0),0,((($O70      -$M70      )/$M70      )*100))</f>
        <v>-19.498410833673955</v>
      </c>
      <c r="T70" s="57">
        <f>IF($E70   =0,0,($P70   /$E70   )*100)</f>
        <v>66.240571655418819</v>
      </c>
      <c r="U70" s="59">
        <f>IF($E70   =0,0,($Q70   /$E70 )*100)</f>
        <v>65.620873362445423</v>
      </c>
      <c r="V70" s="102">
        <f>V69</f>
        <v>20739000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-7500000</v>
      </c>
      <c r="D71" s="104"/>
      <c r="E71" s="104">
        <f>$B71      +$C71      +$D71</f>
        <v>62975000</v>
      </c>
      <c r="F71" s="105">
        <f t="shared" ref="F71:O71" si="45">F69</f>
        <v>62975000</v>
      </c>
      <c r="G71" s="106">
        <f t="shared" si="45"/>
        <v>62975000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6842000</v>
      </c>
      <c r="M71" s="106">
        <f t="shared" si="45"/>
        <v>22894394</v>
      </c>
      <c r="N71" s="105">
        <f t="shared" si="45"/>
        <v>7412000</v>
      </c>
      <c r="O71" s="106">
        <f t="shared" si="45"/>
        <v>18430351</v>
      </c>
      <c r="P71" s="105">
        <f>$H71      +$J71      +$L71      +$N71</f>
        <v>41715000</v>
      </c>
      <c r="Q71" s="106">
        <f>$I71      +$K71      +$M71      +$O71</f>
        <v>41324745</v>
      </c>
      <c r="R71" s="61">
        <f>IF(($L71      =0),0,((($N71      -$L71      )/$L71      )*100))</f>
        <v>8.3308973984215147</v>
      </c>
      <c r="S71" s="62">
        <f>IF(($M71      =0),0,((($O71      -$M71      )/$M71      )*100))</f>
        <v>-19.498410833673955</v>
      </c>
      <c r="T71" s="61">
        <f>IF($E71   =0,0,($P71   /$E71   )*100)</f>
        <v>66.240571655418819</v>
      </c>
      <c r="U71" s="65">
        <f>IF($E71   =0,0,($Q71   /$E71   )*100)</f>
        <v>65.620873362445423</v>
      </c>
      <c r="V71" s="105">
        <f>V69</f>
        <v>20739000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140764000</v>
      </c>
      <c r="C72" s="104">
        <f>SUM(C9:C14,C17:C23,C26:C29,C32,C35:C39,C42:C52,C55:C58,C61:C65,C69)</f>
        <v>5500000</v>
      </c>
      <c r="D72" s="104"/>
      <c r="E72" s="104">
        <f>$B72      +$C72      +$D72</f>
        <v>146264000</v>
      </c>
      <c r="F72" s="105">
        <f t="shared" ref="F72:O72" si="46">SUM(F9:F14,F17:F23,F26:F29,F32,F35:F39,F42:F52,F55:F58,F61:F65,F69)</f>
        <v>146264000</v>
      </c>
      <c r="G72" s="106">
        <f t="shared" si="46"/>
        <v>87379000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10228000</v>
      </c>
      <c r="M72" s="106">
        <f t="shared" si="46"/>
        <v>-3211081</v>
      </c>
      <c r="N72" s="105">
        <f t="shared" si="46"/>
        <v>20178000</v>
      </c>
      <c r="O72" s="106">
        <f t="shared" si="46"/>
        <v>38180980</v>
      </c>
      <c r="P72" s="105">
        <f>$H72      +$J72      +$L72      +$N72</f>
        <v>63704000</v>
      </c>
      <c r="Q72" s="106">
        <f>$I72      +$K72      +$M72      +$O72</f>
        <v>34969899</v>
      </c>
      <c r="R72" s="61">
        <f>IF(($L72      =0),0,((($N72      -$L72      )/$L72      )*100))</f>
        <v>97.281971059835755</v>
      </c>
      <c r="S72" s="62">
        <f>IF(($M72      =0),0,((($O72      -$M72      )/$M72      )*100))</f>
        <v>-1289.0382086281847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72.905389166733428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40.020942102793576</v>
      </c>
      <c r="V72" s="105">
        <f>SUM(V9:V14,V17:V23,V26:V29,V32,V35:V39,V42:V52,V55:V58,V61:V65,V69)</f>
        <v>27812000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YJEi5tYwmiTCaOfBUIOuNGabxMYIeXd/DHZ24NImWrk8q3dMDSJdvXsFh/FZx4Hq8P+hvwEJiyou6BPGkWnhg==" saltValue="ZqNWI1zkBWIyj5PXSoFCu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774000</v>
      </c>
      <c r="K10" s="94"/>
      <c r="L10" s="93">
        <v>182000</v>
      </c>
      <c r="M10" s="94"/>
      <c r="N10" s="93">
        <v>1894000</v>
      </c>
      <c r="O10" s="94"/>
      <c r="P10" s="93">
        <f t="shared" ref="P10:P15" si="1">$H10      +$J10      +$L10      +$N10</f>
        <v>2850000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940.65934065934073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0</v>
      </c>
      <c r="I15" s="97">
        <f t="shared" si="7"/>
        <v>0</v>
      </c>
      <c r="J15" s="96">
        <f t="shared" si="7"/>
        <v>774000</v>
      </c>
      <c r="K15" s="97">
        <f t="shared" si="7"/>
        <v>0</v>
      </c>
      <c r="L15" s="96">
        <f t="shared" si="7"/>
        <v>182000</v>
      </c>
      <c r="M15" s="97">
        <f t="shared" si="7"/>
        <v>0</v>
      </c>
      <c r="N15" s="96">
        <f t="shared" si="7"/>
        <v>1894000</v>
      </c>
      <c r="O15" s="97">
        <f t="shared" si="7"/>
        <v>0</v>
      </c>
      <c r="P15" s="96">
        <f t="shared" si="1"/>
        <v>2850000</v>
      </c>
      <c r="Q15" s="97">
        <f t="shared" si="2"/>
        <v>0</v>
      </c>
      <c r="R15" s="52">
        <f t="shared" si="3"/>
        <v>940.65934065934073</v>
      </c>
      <c r="S15" s="53">
        <f t="shared" si="4"/>
        <v>0</v>
      </c>
      <c r="T15" s="52">
        <f>IF((SUM($E9:$E13))=0,0,(P15/(SUM($E9:$E13))*100))</f>
        <v>100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4020000</v>
      </c>
      <c r="C19" s="92">
        <v>0</v>
      </c>
      <c r="D19" s="92"/>
      <c r="E19" s="92">
        <f t="shared" si="8"/>
        <v>4020000</v>
      </c>
      <c r="F19" s="93">
        <v>4020000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4020000</v>
      </c>
      <c r="C24" s="95">
        <f>SUM(C17:C23)</f>
        <v>0</v>
      </c>
      <c r="D24" s="95"/>
      <c r="E24" s="95">
        <f t="shared" si="8"/>
        <v>4020000</v>
      </c>
      <c r="F24" s="96">
        <f t="shared" ref="F24:O24" si="15">SUM(F17:F23)</f>
        <v>4020000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2596000</v>
      </c>
      <c r="C29" s="92">
        <v>0</v>
      </c>
      <c r="D29" s="92"/>
      <c r="E29" s="92">
        <f>$B29      +$C29      +$D29</f>
        <v>2596000</v>
      </c>
      <c r="F29" s="93">
        <v>2596000</v>
      </c>
      <c r="G29" s="94">
        <v>2596000</v>
      </c>
      <c r="H29" s="93"/>
      <c r="I29" s="94">
        <v>-1817000</v>
      </c>
      <c r="J29" s="93"/>
      <c r="K29" s="94"/>
      <c r="L29" s="93">
        <v>291000</v>
      </c>
      <c r="M29" s="94">
        <v>-779000</v>
      </c>
      <c r="N29" s="93"/>
      <c r="O29" s="94"/>
      <c r="P29" s="93">
        <f>$H29      +$J29      +$L29      +$N29</f>
        <v>291000</v>
      </c>
      <c r="Q29" s="94">
        <f>$I29      +$K29      +$M29      +$O29</f>
        <v>-2596000</v>
      </c>
      <c r="R29" s="48">
        <f>IF(($L29      =0),0,((($N29      -$L29      )/$L29      )*100))</f>
        <v>-100</v>
      </c>
      <c r="S29" s="49">
        <f>IF(($M29      =0),0,((($O29      -$M29      )/$M29      )*100))</f>
        <v>-100</v>
      </c>
      <c r="T29" s="48">
        <f>IF(($E29      =0),0,(($P29      /$E29      )*100))</f>
        <v>11.209553158705701</v>
      </c>
      <c r="U29" s="50">
        <f>IF(($E29      =0),0,(($Q29      /$E29      )*100))</f>
        <v>-100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2596000</v>
      </c>
      <c r="C30" s="95">
        <f>SUM(C26:C29)</f>
        <v>0</v>
      </c>
      <c r="D30" s="95"/>
      <c r="E30" s="95">
        <f>$B30      +$C30      +$D30</f>
        <v>2596000</v>
      </c>
      <c r="F30" s="96">
        <f t="shared" ref="F30:O30" si="16">SUM(F26:F29)</f>
        <v>2596000</v>
      </c>
      <c r="G30" s="97">
        <f t="shared" si="16"/>
        <v>2596000</v>
      </c>
      <c r="H30" s="96">
        <f t="shared" si="16"/>
        <v>0</v>
      </c>
      <c r="I30" s="97">
        <f t="shared" si="16"/>
        <v>-1817000</v>
      </c>
      <c r="J30" s="96">
        <f t="shared" si="16"/>
        <v>0</v>
      </c>
      <c r="K30" s="97">
        <f t="shared" si="16"/>
        <v>0</v>
      </c>
      <c r="L30" s="96">
        <f t="shared" si="16"/>
        <v>291000</v>
      </c>
      <c r="M30" s="97">
        <f t="shared" si="16"/>
        <v>-779000</v>
      </c>
      <c r="N30" s="96">
        <f t="shared" si="16"/>
        <v>0</v>
      </c>
      <c r="O30" s="97">
        <f t="shared" si="16"/>
        <v>0</v>
      </c>
      <c r="P30" s="96">
        <f>$H30      +$J30      +$L30      +$N30</f>
        <v>291000</v>
      </c>
      <c r="Q30" s="97">
        <f>$I30      +$K30      +$M30      +$O30</f>
        <v>-2596000</v>
      </c>
      <c r="R30" s="52">
        <f>IF(($L30      =0),0,((($N30      -$L30      )/$L30      )*100))</f>
        <v>-100</v>
      </c>
      <c r="S30" s="53">
        <f>IF(($M30      =0),0,((($O30      -$M30      )/$M30      )*100))</f>
        <v>-100</v>
      </c>
      <c r="T30" s="52">
        <f>IF($E30   =0,0,($P30   /$E30   )*100)</f>
        <v>11.209553158705701</v>
      </c>
      <c r="U30" s="54">
        <f>IF($E30   =0,0,($Q30   /$E30   )*100)</f>
        <v>-100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2140000</v>
      </c>
      <c r="C32" s="92">
        <v>0</v>
      </c>
      <c r="D32" s="92"/>
      <c r="E32" s="92">
        <f>$B32      +$C32      +$D32</f>
        <v>2140000</v>
      </c>
      <c r="F32" s="93">
        <v>2140000</v>
      </c>
      <c r="G32" s="94">
        <v>2140000</v>
      </c>
      <c r="H32" s="93">
        <v>342000</v>
      </c>
      <c r="I32" s="94">
        <v>-535000</v>
      </c>
      <c r="J32" s="93"/>
      <c r="K32" s="94">
        <v>-963000</v>
      </c>
      <c r="L32" s="93"/>
      <c r="M32" s="94">
        <v>314591</v>
      </c>
      <c r="N32" s="93">
        <v>1798000</v>
      </c>
      <c r="O32" s="94"/>
      <c r="P32" s="93">
        <f>$H32      +$J32      +$L32      +$N32</f>
        <v>2140000</v>
      </c>
      <c r="Q32" s="94">
        <f>$I32      +$K32      +$M32      +$O32</f>
        <v>-1183409</v>
      </c>
      <c r="R32" s="48">
        <f>IF(($L32      =0),0,((($N32      -$L32      )/$L32      )*100))</f>
        <v>0</v>
      </c>
      <c r="S32" s="49">
        <f>IF(($M32      =0),0,((($O32      -$M32      )/$M32      )*100))</f>
        <v>-100</v>
      </c>
      <c r="T32" s="48">
        <f>IF(($E32      =0),0,(($P32      /$E32      )*100))</f>
        <v>100</v>
      </c>
      <c r="U32" s="50">
        <f>IF(($E32      =0),0,(($Q32      /$E32      )*100))</f>
        <v>-55.299485981308415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2140000</v>
      </c>
      <c r="C33" s="95">
        <f>C32</f>
        <v>0</v>
      </c>
      <c r="D33" s="95"/>
      <c r="E33" s="95">
        <f>$B33      +$C33      +$D33</f>
        <v>2140000</v>
      </c>
      <c r="F33" s="96">
        <f t="shared" ref="F33:O33" si="17">F32</f>
        <v>2140000</v>
      </c>
      <c r="G33" s="97">
        <f t="shared" si="17"/>
        <v>2140000</v>
      </c>
      <c r="H33" s="96">
        <f t="shared" si="17"/>
        <v>342000</v>
      </c>
      <c r="I33" s="97">
        <f t="shared" si="17"/>
        <v>-535000</v>
      </c>
      <c r="J33" s="96">
        <f t="shared" si="17"/>
        <v>0</v>
      </c>
      <c r="K33" s="97">
        <f t="shared" si="17"/>
        <v>-963000</v>
      </c>
      <c r="L33" s="96">
        <f t="shared" si="17"/>
        <v>0</v>
      </c>
      <c r="M33" s="97">
        <f t="shared" si="17"/>
        <v>314591</v>
      </c>
      <c r="N33" s="96">
        <f t="shared" si="17"/>
        <v>1798000</v>
      </c>
      <c r="O33" s="97">
        <f t="shared" si="17"/>
        <v>0</v>
      </c>
      <c r="P33" s="96">
        <f>$H33      +$J33      +$L33      +$N33</f>
        <v>2140000</v>
      </c>
      <c r="Q33" s="97">
        <f>$I33      +$K33      +$M33      +$O33</f>
        <v>-1183409</v>
      </c>
      <c r="R33" s="52">
        <f>IF(($L33      =0),0,((($N33      -$L33      )/$L33      )*100))</f>
        <v>0</v>
      </c>
      <c r="S33" s="53">
        <f>IF(($M33      =0),0,((($O33      -$M33      )/$M33      )*100))</f>
        <v>-100</v>
      </c>
      <c r="T33" s="52">
        <f>IF($E33   =0,0,($P33   /$E33   )*100)</f>
        <v>100</v>
      </c>
      <c r="U33" s="54">
        <f>IF($E33   =0,0,($Q33   /$E33   )*100)</f>
        <v>-55.299485981308415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90000000</v>
      </c>
      <c r="C44" s="92">
        <v>-35000000</v>
      </c>
      <c r="D44" s="92"/>
      <c r="E44" s="92">
        <f t="shared" si="26"/>
        <v>55000000</v>
      </c>
      <c r="F44" s="93">
        <v>55000000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76529000</v>
      </c>
      <c r="C52" s="92">
        <v>-56278000</v>
      </c>
      <c r="D52" s="92"/>
      <c r="E52" s="92">
        <f t="shared" si="26"/>
        <v>20251000</v>
      </c>
      <c r="F52" s="93">
        <v>20251000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166529000</v>
      </c>
      <c r="C53" s="95">
        <f>SUM(C42:C52)</f>
        <v>-91278000</v>
      </c>
      <c r="D53" s="95"/>
      <c r="E53" s="95">
        <f t="shared" si="26"/>
        <v>75251000</v>
      </c>
      <c r="F53" s="96">
        <f t="shared" ref="F53:O53" si="33">SUM(F42:F52)</f>
        <v>75251000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178135000</v>
      </c>
      <c r="C67" s="104">
        <f>SUM(C9:C14,C17:C23,C26:C29,C32,C35:C39,C42:C52,C55:C58,C61:C65)</f>
        <v>-91278000</v>
      </c>
      <c r="D67" s="104"/>
      <c r="E67" s="104">
        <f t="shared" si="35"/>
        <v>86857000</v>
      </c>
      <c r="F67" s="105">
        <f t="shared" ref="F67:O67" si="43">SUM(F9:F14,F17:F23,F26:F29,F32,F35:F39,F42:F52,F55:F58,F61:F65)</f>
        <v>86857000</v>
      </c>
      <c r="G67" s="106">
        <f t="shared" si="43"/>
        <v>7586000</v>
      </c>
      <c r="H67" s="105">
        <f t="shared" si="43"/>
        <v>342000</v>
      </c>
      <c r="I67" s="106">
        <f t="shared" si="43"/>
        <v>-2352000</v>
      </c>
      <c r="J67" s="105">
        <f t="shared" si="43"/>
        <v>774000</v>
      </c>
      <c r="K67" s="106">
        <f t="shared" si="43"/>
        <v>-963000</v>
      </c>
      <c r="L67" s="105">
        <f t="shared" si="43"/>
        <v>473000</v>
      </c>
      <c r="M67" s="106">
        <f t="shared" si="43"/>
        <v>-464409</v>
      </c>
      <c r="N67" s="105">
        <f t="shared" si="43"/>
        <v>3692000</v>
      </c>
      <c r="O67" s="106">
        <f t="shared" si="43"/>
        <v>0</v>
      </c>
      <c r="P67" s="105">
        <f t="shared" si="36"/>
        <v>5281000</v>
      </c>
      <c r="Q67" s="106">
        <f t="shared" si="37"/>
        <v>-3779409</v>
      </c>
      <c r="R67" s="61">
        <f t="shared" si="38"/>
        <v>680.54968287526424</v>
      </c>
      <c r="S67" s="62">
        <f t="shared" si="39"/>
        <v>-100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69.615080411283941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-49.820841022936989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317573000</v>
      </c>
      <c r="C69" s="92">
        <v>0</v>
      </c>
      <c r="D69" s="92"/>
      <c r="E69" s="92">
        <f>$B69      +$C69      +$D69</f>
        <v>317573000</v>
      </c>
      <c r="F69" s="93">
        <v>317573000</v>
      </c>
      <c r="G69" s="94">
        <v>317573000</v>
      </c>
      <c r="H69" s="93">
        <v>73748000</v>
      </c>
      <c r="I69" s="94">
        <v>-147478000</v>
      </c>
      <c r="J69" s="93">
        <v>96768000</v>
      </c>
      <c r="K69" s="94">
        <v>-96768000</v>
      </c>
      <c r="L69" s="93">
        <v>51763000</v>
      </c>
      <c r="M69" s="94">
        <v>-73327000</v>
      </c>
      <c r="N69" s="93">
        <v>95294000</v>
      </c>
      <c r="O69" s="94">
        <v>139621626</v>
      </c>
      <c r="P69" s="93">
        <f>$H69      +$J69      +$L69      +$N69</f>
        <v>317573000</v>
      </c>
      <c r="Q69" s="94">
        <f>$I69      +$K69      +$M69      +$O69</f>
        <v>-177951374</v>
      </c>
      <c r="R69" s="48">
        <f>IF(($L69      =0),0,((($N69      -$L69      )/$L69      )*100))</f>
        <v>84.096748642853001</v>
      </c>
      <c r="S69" s="49">
        <f>IF(($M69      =0),0,((($O69      -$M69      )/$M69      )*100))</f>
        <v>-290.40957082657138</v>
      </c>
      <c r="T69" s="48">
        <f>IF(($E69      =0),0,(($P69      /$E69      )*100))</f>
        <v>100</v>
      </c>
      <c r="U69" s="50">
        <f>IF(($E69      =0),0,(($Q69      /$E69      )*100))</f>
        <v>-56.034793260132318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317573000</v>
      </c>
      <c r="C70" s="101">
        <f>C69</f>
        <v>0</v>
      </c>
      <c r="D70" s="101"/>
      <c r="E70" s="101">
        <f>$B70      +$C70      +$D70</f>
        <v>317573000</v>
      </c>
      <c r="F70" s="102">
        <f t="shared" ref="F70:O70" si="44">F69</f>
        <v>317573000</v>
      </c>
      <c r="G70" s="103">
        <f t="shared" si="44"/>
        <v>317573000</v>
      </c>
      <c r="H70" s="102">
        <f t="shared" si="44"/>
        <v>73748000</v>
      </c>
      <c r="I70" s="103">
        <f t="shared" si="44"/>
        <v>-147478000</v>
      </c>
      <c r="J70" s="102">
        <f t="shared" si="44"/>
        <v>96768000</v>
      </c>
      <c r="K70" s="103">
        <f t="shared" si="44"/>
        <v>-96768000</v>
      </c>
      <c r="L70" s="102">
        <f t="shared" si="44"/>
        <v>51763000</v>
      </c>
      <c r="M70" s="103">
        <f t="shared" si="44"/>
        <v>-73327000</v>
      </c>
      <c r="N70" s="102">
        <f t="shared" si="44"/>
        <v>95294000</v>
      </c>
      <c r="O70" s="103">
        <f t="shared" si="44"/>
        <v>139621626</v>
      </c>
      <c r="P70" s="102">
        <f>$H70      +$J70      +$L70      +$N70</f>
        <v>317573000</v>
      </c>
      <c r="Q70" s="103">
        <f>$I70      +$K70      +$M70      +$O70</f>
        <v>-177951374</v>
      </c>
      <c r="R70" s="57">
        <f>IF(($L70      =0),0,((($N70      -$L70      )/$L70      )*100))</f>
        <v>84.096748642853001</v>
      </c>
      <c r="S70" s="58">
        <f>IF(($M70      =0),0,((($O70      -$M70      )/$M70      )*100))</f>
        <v>-290.40957082657138</v>
      </c>
      <c r="T70" s="57">
        <f>IF($E70   =0,0,($P70   /$E70   )*100)</f>
        <v>100</v>
      </c>
      <c r="U70" s="59">
        <f>IF($E70   =0,0,($Q70   /$E70 )*100)</f>
        <v>-56.034793260132318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317573000</v>
      </c>
      <c r="C71" s="104">
        <f>C69</f>
        <v>0</v>
      </c>
      <c r="D71" s="104"/>
      <c r="E71" s="104">
        <f>$B71      +$C71      +$D71</f>
        <v>317573000</v>
      </c>
      <c r="F71" s="105">
        <f t="shared" ref="F71:O71" si="45">F69</f>
        <v>317573000</v>
      </c>
      <c r="G71" s="106">
        <f t="shared" si="45"/>
        <v>317573000</v>
      </c>
      <c r="H71" s="105">
        <f t="shared" si="45"/>
        <v>73748000</v>
      </c>
      <c r="I71" s="106">
        <f t="shared" si="45"/>
        <v>-147478000</v>
      </c>
      <c r="J71" s="105">
        <f t="shared" si="45"/>
        <v>96768000</v>
      </c>
      <c r="K71" s="106">
        <f t="shared" si="45"/>
        <v>-96768000</v>
      </c>
      <c r="L71" s="105">
        <f t="shared" si="45"/>
        <v>51763000</v>
      </c>
      <c r="M71" s="106">
        <f t="shared" si="45"/>
        <v>-73327000</v>
      </c>
      <c r="N71" s="105">
        <f t="shared" si="45"/>
        <v>95294000</v>
      </c>
      <c r="O71" s="106">
        <f t="shared" si="45"/>
        <v>139621626</v>
      </c>
      <c r="P71" s="105">
        <f>$H71      +$J71      +$L71      +$N71</f>
        <v>317573000</v>
      </c>
      <c r="Q71" s="106">
        <f>$I71      +$K71      +$M71      +$O71</f>
        <v>-177951374</v>
      </c>
      <c r="R71" s="61">
        <f>IF(($L71      =0),0,((($N71      -$L71      )/$L71      )*100))</f>
        <v>84.096748642853001</v>
      </c>
      <c r="S71" s="62">
        <f>IF(($M71      =0),0,((($O71      -$M71      )/$M71      )*100))</f>
        <v>-290.40957082657138</v>
      </c>
      <c r="T71" s="61">
        <f>IF($E71   =0,0,($P71   /$E71   )*100)</f>
        <v>100</v>
      </c>
      <c r="U71" s="65">
        <f>IF($E71   =0,0,($Q71   /$E71   )*100)</f>
        <v>-56.034793260132318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495708000</v>
      </c>
      <c r="C72" s="104">
        <f>SUM(C9:C14,C17:C23,C26:C29,C32,C35:C39,C42:C52,C55:C58,C61:C65,C69)</f>
        <v>-91278000</v>
      </c>
      <c r="D72" s="104"/>
      <c r="E72" s="104">
        <f>$B72      +$C72      +$D72</f>
        <v>404430000</v>
      </c>
      <c r="F72" s="105">
        <f t="shared" ref="F72:O72" si="46">SUM(F9:F14,F17:F23,F26:F29,F32,F35:F39,F42:F52,F55:F58,F61:F65,F69)</f>
        <v>404430000</v>
      </c>
      <c r="G72" s="106">
        <f t="shared" si="46"/>
        <v>325159000</v>
      </c>
      <c r="H72" s="105">
        <f t="shared" si="46"/>
        <v>74090000</v>
      </c>
      <c r="I72" s="106">
        <f t="shared" si="46"/>
        <v>-149830000</v>
      </c>
      <c r="J72" s="105">
        <f t="shared" si="46"/>
        <v>97542000</v>
      </c>
      <c r="K72" s="106">
        <f t="shared" si="46"/>
        <v>-97731000</v>
      </c>
      <c r="L72" s="105">
        <f t="shared" si="46"/>
        <v>52236000</v>
      </c>
      <c r="M72" s="106">
        <f t="shared" si="46"/>
        <v>-73791409</v>
      </c>
      <c r="N72" s="105">
        <f t="shared" si="46"/>
        <v>98986000</v>
      </c>
      <c r="O72" s="106">
        <f t="shared" si="46"/>
        <v>139621626</v>
      </c>
      <c r="P72" s="105">
        <f>$H72      +$J72      +$L72      +$N72</f>
        <v>322854000</v>
      </c>
      <c r="Q72" s="106">
        <f>$I72      +$K72      +$M72      +$O72</f>
        <v>-181730783</v>
      </c>
      <c r="R72" s="61">
        <f>IF(($L72      =0),0,((($N72      -$L72      )/$L72      )*100))</f>
        <v>89.497664445975957</v>
      </c>
      <c r="S72" s="62">
        <f>IF(($M72      =0),0,((($O72      -$M72      )/$M72      )*100))</f>
        <v>-289.21122105149124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99.291116038614959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-55.889820979889834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sZ+1fDqN/WRAOKn6G6kOSU0hO0LtbLP/jzwIDyhW7FYijfEwNUnvF+adVouTiy6F/BZvIx6RZ95x8yPUgXx3Q==" saltValue="LQx4OWMadpXkAilIfcEgxA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134000</v>
      </c>
      <c r="K10" s="94"/>
      <c r="L10" s="93">
        <v>1169000</v>
      </c>
      <c r="M10" s="94"/>
      <c r="N10" s="93"/>
      <c r="O10" s="94"/>
      <c r="P10" s="93">
        <f t="shared" ref="P10:P15" si="1">$H10      +$J10      +$L10      +$N10</f>
        <v>1303000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-100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62.047619047619051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0</v>
      </c>
      <c r="I15" s="97">
        <f t="shared" si="7"/>
        <v>0</v>
      </c>
      <c r="J15" s="96">
        <f t="shared" si="7"/>
        <v>134000</v>
      </c>
      <c r="K15" s="97">
        <f t="shared" si="7"/>
        <v>0</v>
      </c>
      <c r="L15" s="96">
        <f t="shared" si="7"/>
        <v>1169000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1303000</v>
      </c>
      <c r="Q15" s="97">
        <f t="shared" si="2"/>
        <v>0</v>
      </c>
      <c r="R15" s="52">
        <f t="shared" si="3"/>
        <v>-100</v>
      </c>
      <c r="S15" s="53">
        <f t="shared" si="4"/>
        <v>0</v>
      </c>
      <c r="T15" s="52">
        <f>IF((SUM($E9:$E13))=0,0,(P15/(SUM($E9:$E13))*100))</f>
        <v>62.047619047619051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3031000</v>
      </c>
      <c r="C24" s="95">
        <f>SUM(C17:C23)</f>
        <v>0</v>
      </c>
      <c r="D24" s="95"/>
      <c r="E24" s="95">
        <f t="shared" si="8"/>
        <v>3031000</v>
      </c>
      <c r="F24" s="96">
        <f t="shared" ref="F24:O24" si="15">SUM(F17:F23)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2498000</v>
      </c>
      <c r="C29" s="92">
        <v>0</v>
      </c>
      <c r="D29" s="92"/>
      <c r="E29" s="92">
        <f>$B29      +$C29      +$D29</f>
        <v>2498000</v>
      </c>
      <c r="F29" s="93">
        <v>2498000</v>
      </c>
      <c r="G29" s="94">
        <v>2498000</v>
      </c>
      <c r="H29" s="93"/>
      <c r="I29" s="94"/>
      <c r="J29" s="93">
        <v>366000</v>
      </c>
      <c r="K29" s="94"/>
      <c r="L29" s="93">
        <v>484000</v>
      </c>
      <c r="M29" s="94"/>
      <c r="N29" s="93">
        <v>1617000</v>
      </c>
      <c r="O29" s="94"/>
      <c r="P29" s="93">
        <f>$H29      +$J29      +$L29      +$N29</f>
        <v>2467000</v>
      </c>
      <c r="Q29" s="94">
        <f>$I29      +$K29      +$M29      +$O29</f>
        <v>0</v>
      </c>
      <c r="R29" s="48">
        <f>IF(($L29      =0),0,((($N29      -$L29      )/$L29      )*100))</f>
        <v>234.09090909090909</v>
      </c>
      <c r="S29" s="49">
        <f>IF(($M29      =0),0,((($O29      -$M29      )/$M29      )*100))</f>
        <v>0</v>
      </c>
      <c r="T29" s="48">
        <f>IF(($E29      =0),0,(($P29      /$E29      )*100))</f>
        <v>98.759007205764618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2498000</v>
      </c>
      <c r="C30" s="95">
        <f>SUM(C26:C29)</f>
        <v>0</v>
      </c>
      <c r="D30" s="95"/>
      <c r="E30" s="95">
        <f>$B30      +$C30      +$D30</f>
        <v>2498000</v>
      </c>
      <c r="F30" s="96">
        <f t="shared" ref="F30:O30" si="16">SUM(F26:F29)</f>
        <v>2498000</v>
      </c>
      <c r="G30" s="97">
        <f t="shared" si="16"/>
        <v>2498000</v>
      </c>
      <c r="H30" s="96">
        <f t="shared" si="16"/>
        <v>0</v>
      </c>
      <c r="I30" s="97">
        <f t="shared" si="16"/>
        <v>0</v>
      </c>
      <c r="J30" s="96">
        <f t="shared" si="16"/>
        <v>366000</v>
      </c>
      <c r="K30" s="97">
        <f t="shared" si="16"/>
        <v>0</v>
      </c>
      <c r="L30" s="96">
        <f t="shared" si="16"/>
        <v>484000</v>
      </c>
      <c r="M30" s="97">
        <f t="shared" si="16"/>
        <v>0</v>
      </c>
      <c r="N30" s="96">
        <f t="shared" si="16"/>
        <v>1617000</v>
      </c>
      <c r="O30" s="97">
        <f t="shared" si="16"/>
        <v>0</v>
      </c>
      <c r="P30" s="96">
        <f>$H30      +$J30      +$L30      +$N30</f>
        <v>2467000</v>
      </c>
      <c r="Q30" s="97">
        <f>$I30      +$K30      +$M30      +$O30</f>
        <v>0</v>
      </c>
      <c r="R30" s="52">
        <f>IF(($L30      =0),0,((($N30      -$L30      )/$L30      )*100))</f>
        <v>234.09090909090909</v>
      </c>
      <c r="S30" s="53">
        <f>IF(($M30      =0),0,((($O30      -$M30      )/$M30      )*100))</f>
        <v>0</v>
      </c>
      <c r="T30" s="52">
        <f>IF($E30   =0,0,($P30   /$E30   )*100)</f>
        <v>98.759007205764618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1835000</v>
      </c>
      <c r="C32" s="92">
        <v>0</v>
      </c>
      <c r="D32" s="92"/>
      <c r="E32" s="92">
        <f>$B32      +$C32      +$D32</f>
        <v>1835000</v>
      </c>
      <c r="F32" s="93">
        <v>1835000</v>
      </c>
      <c r="G32" s="94">
        <v>1835000</v>
      </c>
      <c r="H32" s="93"/>
      <c r="I32" s="94"/>
      <c r="J32" s="93">
        <v>668000</v>
      </c>
      <c r="K32" s="94"/>
      <c r="L32" s="93">
        <v>257000</v>
      </c>
      <c r="M32" s="94"/>
      <c r="N32" s="93"/>
      <c r="O32" s="94"/>
      <c r="P32" s="93">
        <f>$H32      +$J32      +$L32      +$N32</f>
        <v>925000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50.408719346049047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1835000</v>
      </c>
      <c r="C33" s="95">
        <f>C32</f>
        <v>0</v>
      </c>
      <c r="D33" s="95"/>
      <c r="E33" s="95">
        <f>$B33      +$C33      +$D33</f>
        <v>1835000</v>
      </c>
      <c r="F33" s="96">
        <f t="shared" ref="F33:O33" si="17">F32</f>
        <v>1835000</v>
      </c>
      <c r="G33" s="97">
        <f t="shared" si="17"/>
        <v>1835000</v>
      </c>
      <c r="H33" s="96">
        <f t="shared" si="17"/>
        <v>0</v>
      </c>
      <c r="I33" s="97">
        <f t="shared" si="17"/>
        <v>0</v>
      </c>
      <c r="J33" s="96">
        <f t="shared" si="17"/>
        <v>668000</v>
      </c>
      <c r="K33" s="97">
        <f t="shared" si="17"/>
        <v>0</v>
      </c>
      <c r="L33" s="96">
        <f t="shared" si="17"/>
        <v>257000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925000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50.408719346049047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458318000</v>
      </c>
      <c r="C43" s="92">
        <v>-54183000</v>
      </c>
      <c r="D43" s="92"/>
      <c r="E43" s="92">
        <f t="shared" si="26"/>
        <v>404135000</v>
      </c>
      <c r="F43" s="93">
        <v>404135000</v>
      </c>
      <c r="G43" s="94">
        <v>404135000</v>
      </c>
      <c r="H43" s="93"/>
      <c r="I43" s="94"/>
      <c r="J43" s="93">
        <v>21643000</v>
      </c>
      <c r="K43" s="94"/>
      <c r="L43" s="93">
        <v>35175000</v>
      </c>
      <c r="M43" s="94"/>
      <c r="N43" s="93">
        <v>49824000</v>
      </c>
      <c r="O43" s="94"/>
      <c r="P43" s="93">
        <f t="shared" si="27"/>
        <v>106642000</v>
      </c>
      <c r="Q43" s="94">
        <f t="shared" si="28"/>
        <v>0</v>
      </c>
      <c r="R43" s="48">
        <f t="shared" si="29"/>
        <v>41.646055437100216</v>
      </c>
      <c r="S43" s="49">
        <f t="shared" si="30"/>
        <v>0</v>
      </c>
      <c r="T43" s="48">
        <f t="shared" si="31"/>
        <v>26.387716975763048</v>
      </c>
      <c r="U43" s="50">
        <f t="shared" si="32"/>
        <v>0</v>
      </c>
      <c r="V43" s="93">
        <v>70810000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66868000</v>
      </c>
      <c r="C51" s="92">
        <v>-10000000</v>
      </c>
      <c r="D51" s="92"/>
      <c r="E51" s="92">
        <f t="shared" si="26"/>
        <v>56868000</v>
      </c>
      <c r="F51" s="93">
        <v>56868000</v>
      </c>
      <c r="G51" s="94">
        <v>56868000</v>
      </c>
      <c r="H51" s="93"/>
      <c r="I51" s="94"/>
      <c r="J51" s="93"/>
      <c r="K51" s="94"/>
      <c r="L51" s="93">
        <v>12694000</v>
      </c>
      <c r="M51" s="94"/>
      <c r="N51" s="93">
        <v>38575000</v>
      </c>
      <c r="O51" s="94"/>
      <c r="P51" s="93">
        <f t="shared" si="27"/>
        <v>51269000</v>
      </c>
      <c r="Q51" s="94">
        <f t="shared" si="28"/>
        <v>0</v>
      </c>
      <c r="R51" s="48">
        <f t="shared" si="29"/>
        <v>203.88372459429652</v>
      </c>
      <c r="S51" s="49">
        <f t="shared" si="30"/>
        <v>0</v>
      </c>
      <c r="T51" s="48">
        <f t="shared" si="31"/>
        <v>90.154392628543292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525186000</v>
      </c>
      <c r="C53" s="95">
        <f>SUM(C42:C52)</f>
        <v>-64183000</v>
      </c>
      <c r="D53" s="95"/>
      <c r="E53" s="95">
        <f t="shared" si="26"/>
        <v>461003000</v>
      </c>
      <c r="F53" s="96">
        <f t="shared" ref="F53:O53" si="33">SUM(F42:F52)</f>
        <v>461003000</v>
      </c>
      <c r="G53" s="97">
        <f t="shared" si="33"/>
        <v>461003000</v>
      </c>
      <c r="H53" s="96">
        <f t="shared" si="33"/>
        <v>0</v>
      </c>
      <c r="I53" s="97">
        <f t="shared" si="33"/>
        <v>0</v>
      </c>
      <c r="J53" s="96">
        <f t="shared" si="33"/>
        <v>21643000</v>
      </c>
      <c r="K53" s="97">
        <f t="shared" si="33"/>
        <v>0</v>
      </c>
      <c r="L53" s="96">
        <f t="shared" si="33"/>
        <v>47869000</v>
      </c>
      <c r="M53" s="97">
        <f t="shared" si="33"/>
        <v>0</v>
      </c>
      <c r="N53" s="96">
        <f t="shared" si="33"/>
        <v>88399000</v>
      </c>
      <c r="O53" s="97">
        <f t="shared" si="33"/>
        <v>0</v>
      </c>
      <c r="P53" s="96">
        <f t="shared" si="27"/>
        <v>157911000</v>
      </c>
      <c r="Q53" s="97">
        <f t="shared" si="28"/>
        <v>0</v>
      </c>
      <c r="R53" s="52">
        <f t="shared" si="29"/>
        <v>84.668574651653472</v>
      </c>
      <c r="S53" s="53">
        <f t="shared" si="30"/>
        <v>0</v>
      </c>
      <c r="T53" s="52">
        <f>IF((+$E43+$E45+$E47+$E48+$E51) =0,0,(P53   /(+$E43+$E45+$E47+$E48+$E51) )*100)</f>
        <v>34.253790105487383</v>
      </c>
      <c r="U53" s="54">
        <f>IF((+$E43+$E45+$E47+$E48+$E51) =0,0,(Q53   /(+$E43+$E45+$E47+$E48+$E51) )*100)</f>
        <v>0</v>
      </c>
      <c r="V53" s="96">
        <f>SUM(V42:V52)</f>
        <v>70810000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534650000</v>
      </c>
      <c r="C67" s="104">
        <f>SUM(C9:C14,C17:C23,C26:C29,C32,C35:C39,C42:C52,C55:C58,C61:C65)</f>
        <v>-64183000</v>
      </c>
      <c r="D67" s="104"/>
      <c r="E67" s="104">
        <f t="shared" si="35"/>
        <v>470467000</v>
      </c>
      <c r="F67" s="105">
        <f t="shared" ref="F67:O67" si="43">SUM(F9:F14,F17:F23,F26:F29,F32,F35:F39,F42:F52,F55:F58,F61:F65)</f>
        <v>470467000</v>
      </c>
      <c r="G67" s="106">
        <f t="shared" si="43"/>
        <v>467436000</v>
      </c>
      <c r="H67" s="105">
        <f t="shared" si="43"/>
        <v>0</v>
      </c>
      <c r="I67" s="106">
        <f t="shared" si="43"/>
        <v>0</v>
      </c>
      <c r="J67" s="105">
        <f t="shared" si="43"/>
        <v>22811000</v>
      </c>
      <c r="K67" s="106">
        <f t="shared" si="43"/>
        <v>0</v>
      </c>
      <c r="L67" s="105">
        <f t="shared" si="43"/>
        <v>49779000</v>
      </c>
      <c r="M67" s="106">
        <f t="shared" si="43"/>
        <v>0</v>
      </c>
      <c r="N67" s="105">
        <f t="shared" si="43"/>
        <v>90016000</v>
      </c>
      <c r="O67" s="106">
        <f t="shared" si="43"/>
        <v>0</v>
      </c>
      <c r="P67" s="105">
        <f t="shared" si="36"/>
        <v>162606000</v>
      </c>
      <c r="Q67" s="106">
        <f t="shared" si="37"/>
        <v>0</v>
      </c>
      <c r="R67" s="61">
        <f t="shared" si="38"/>
        <v>80.831274232105912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34.78679434189921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70810000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146579000</v>
      </c>
      <c r="C69" s="92">
        <v>0</v>
      </c>
      <c r="D69" s="92"/>
      <c r="E69" s="92">
        <f>$B69      +$C69      +$D69</f>
        <v>146579000</v>
      </c>
      <c r="F69" s="93">
        <v>146579000</v>
      </c>
      <c r="G69" s="94">
        <v>146579000</v>
      </c>
      <c r="H69" s="93">
        <v>33707000</v>
      </c>
      <c r="I69" s="94"/>
      <c r="J69" s="93">
        <v>82644000</v>
      </c>
      <c r="K69" s="94"/>
      <c r="L69" s="93">
        <v>15538000</v>
      </c>
      <c r="M69" s="94"/>
      <c r="N69" s="93">
        <v>14690000</v>
      </c>
      <c r="O69" s="94"/>
      <c r="P69" s="93">
        <f>$H69      +$J69      +$L69      +$N69</f>
        <v>146579000</v>
      </c>
      <c r="Q69" s="94">
        <f>$I69      +$K69      +$M69      +$O69</f>
        <v>0</v>
      </c>
      <c r="R69" s="48">
        <f>IF(($L69      =0),0,((($N69      -$L69      )/$L69      )*100))</f>
        <v>-5.4575878491440344</v>
      </c>
      <c r="S69" s="49">
        <f>IF(($M69      =0),0,((($O69      -$M69      )/$M69      )*100))</f>
        <v>0</v>
      </c>
      <c r="T69" s="48">
        <f>IF(($E69      =0),0,(($P69      /$E69      )*100))</f>
        <v>100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146579000</v>
      </c>
      <c r="C70" s="101">
        <f>C69</f>
        <v>0</v>
      </c>
      <c r="D70" s="101"/>
      <c r="E70" s="101">
        <f>$B70      +$C70      +$D70</f>
        <v>146579000</v>
      </c>
      <c r="F70" s="102">
        <f t="shared" ref="F70:O70" si="44">F69</f>
        <v>146579000</v>
      </c>
      <c r="G70" s="103">
        <f t="shared" si="44"/>
        <v>146579000</v>
      </c>
      <c r="H70" s="102">
        <f t="shared" si="44"/>
        <v>33707000</v>
      </c>
      <c r="I70" s="103">
        <f t="shared" si="44"/>
        <v>0</v>
      </c>
      <c r="J70" s="102">
        <f t="shared" si="44"/>
        <v>82644000</v>
      </c>
      <c r="K70" s="103">
        <f t="shared" si="44"/>
        <v>0</v>
      </c>
      <c r="L70" s="102">
        <f t="shared" si="44"/>
        <v>15538000</v>
      </c>
      <c r="M70" s="103">
        <f t="shared" si="44"/>
        <v>0</v>
      </c>
      <c r="N70" s="102">
        <f t="shared" si="44"/>
        <v>14690000</v>
      </c>
      <c r="O70" s="103">
        <f t="shared" si="44"/>
        <v>0</v>
      </c>
      <c r="P70" s="102">
        <f>$H70      +$J70      +$L70      +$N70</f>
        <v>146579000</v>
      </c>
      <c r="Q70" s="103">
        <f>$I70      +$K70      +$M70      +$O70</f>
        <v>0</v>
      </c>
      <c r="R70" s="57">
        <f>IF(($L70      =0),0,((($N70      -$L70      )/$L70      )*100))</f>
        <v>-5.4575878491440344</v>
      </c>
      <c r="S70" s="58">
        <f>IF(($M70      =0),0,((($O70      -$M70      )/$M70      )*100))</f>
        <v>0</v>
      </c>
      <c r="T70" s="57">
        <f>IF($E70   =0,0,($P70   /$E70   )*100)</f>
        <v>100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146579000</v>
      </c>
      <c r="C71" s="104">
        <f>C69</f>
        <v>0</v>
      </c>
      <c r="D71" s="104"/>
      <c r="E71" s="104">
        <f>$B71      +$C71      +$D71</f>
        <v>146579000</v>
      </c>
      <c r="F71" s="105">
        <f t="shared" ref="F71:O71" si="45">F69</f>
        <v>146579000</v>
      </c>
      <c r="G71" s="106">
        <f t="shared" si="45"/>
        <v>146579000</v>
      </c>
      <c r="H71" s="105">
        <f t="shared" si="45"/>
        <v>33707000</v>
      </c>
      <c r="I71" s="106">
        <f t="shared" si="45"/>
        <v>0</v>
      </c>
      <c r="J71" s="105">
        <f t="shared" si="45"/>
        <v>82644000</v>
      </c>
      <c r="K71" s="106">
        <f t="shared" si="45"/>
        <v>0</v>
      </c>
      <c r="L71" s="105">
        <f t="shared" si="45"/>
        <v>15538000</v>
      </c>
      <c r="M71" s="106">
        <f t="shared" si="45"/>
        <v>0</v>
      </c>
      <c r="N71" s="105">
        <f t="shared" si="45"/>
        <v>14690000</v>
      </c>
      <c r="O71" s="106">
        <f t="shared" si="45"/>
        <v>0</v>
      </c>
      <c r="P71" s="105">
        <f>$H71      +$J71      +$L71      +$N71</f>
        <v>146579000</v>
      </c>
      <c r="Q71" s="106">
        <f>$I71      +$K71      +$M71      +$O71</f>
        <v>0</v>
      </c>
      <c r="R71" s="61">
        <f>IF(($L71      =0),0,((($N71      -$L71      )/$L71      )*100))</f>
        <v>-5.4575878491440344</v>
      </c>
      <c r="S71" s="62">
        <f>IF(($M71      =0),0,((($O71      -$M71      )/$M71      )*100))</f>
        <v>0</v>
      </c>
      <c r="T71" s="61">
        <f>IF($E71   =0,0,($P71   /$E71   )*100)</f>
        <v>100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681229000</v>
      </c>
      <c r="C72" s="104">
        <f>SUM(C9:C14,C17:C23,C26:C29,C32,C35:C39,C42:C52,C55:C58,C61:C65,C69)</f>
        <v>-64183000</v>
      </c>
      <c r="D72" s="104"/>
      <c r="E72" s="104">
        <f>$B72      +$C72      +$D72</f>
        <v>617046000</v>
      </c>
      <c r="F72" s="105">
        <f t="shared" ref="F72:O72" si="46">SUM(F9:F14,F17:F23,F26:F29,F32,F35:F39,F42:F52,F55:F58,F61:F65,F69)</f>
        <v>617046000</v>
      </c>
      <c r="G72" s="106">
        <f t="shared" si="46"/>
        <v>614015000</v>
      </c>
      <c r="H72" s="105">
        <f t="shared" si="46"/>
        <v>33707000</v>
      </c>
      <c r="I72" s="106">
        <f t="shared" si="46"/>
        <v>0</v>
      </c>
      <c r="J72" s="105">
        <f t="shared" si="46"/>
        <v>105455000</v>
      </c>
      <c r="K72" s="106">
        <f t="shared" si="46"/>
        <v>0</v>
      </c>
      <c r="L72" s="105">
        <f t="shared" si="46"/>
        <v>65317000</v>
      </c>
      <c r="M72" s="106">
        <f t="shared" si="46"/>
        <v>0</v>
      </c>
      <c r="N72" s="105">
        <f t="shared" si="46"/>
        <v>104706000</v>
      </c>
      <c r="O72" s="106">
        <f t="shared" si="46"/>
        <v>0</v>
      </c>
      <c r="P72" s="105">
        <f>$H72      +$J72      +$L72      +$N72</f>
        <v>309185000</v>
      </c>
      <c r="Q72" s="106">
        <f>$I72      +$K72      +$M72      +$O72</f>
        <v>0</v>
      </c>
      <c r="R72" s="61">
        <f>IF(($L72      =0),0,((($N72      -$L72      )/$L72      )*100))</f>
        <v>60.304361804736892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50.354633030137698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70810000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1Jz/xxbJIJRw/W6A1teYVHHbKIdG22zR5kpZK1c4HSAb7aU88aD0FgZuEYWgK/NHRUscspzzIGNfBR1VrEgFw==" saltValue="jtrIEY9yGGUC2PWN6qkDV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1000000</v>
      </c>
      <c r="C10" s="92">
        <v>0</v>
      </c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237000</v>
      </c>
      <c r="I10" s="94"/>
      <c r="J10" s="93">
        <v>127000</v>
      </c>
      <c r="K10" s="94">
        <v>404389</v>
      </c>
      <c r="L10" s="93">
        <v>210000</v>
      </c>
      <c r="M10" s="94"/>
      <c r="N10" s="93">
        <v>385000</v>
      </c>
      <c r="O10" s="94"/>
      <c r="P10" s="93">
        <f t="shared" ref="P10:P15" si="1">$H10      +$J10      +$L10      +$N10</f>
        <v>959000</v>
      </c>
      <c r="Q10" s="94">
        <f t="shared" ref="Q10:Q15" si="2">$I10      +$K10      +$M10      +$O10</f>
        <v>404389</v>
      </c>
      <c r="R10" s="48">
        <f t="shared" ref="R10:R15" si="3">IF(($L10      =0),0,((($N10      -$L10      )/$L10      )*100))</f>
        <v>83.333333333333343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95.899999999999991</v>
      </c>
      <c r="U10" s="50">
        <f t="shared" ref="U10:U14" si="6">IF(($E10      =0),0,(($Q10      /$E10      )*100))</f>
        <v>40.438899999999997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237000</v>
      </c>
      <c r="I15" s="97">
        <f t="shared" si="7"/>
        <v>0</v>
      </c>
      <c r="J15" s="96">
        <f t="shared" si="7"/>
        <v>127000</v>
      </c>
      <c r="K15" s="97">
        <f t="shared" si="7"/>
        <v>404389</v>
      </c>
      <c r="L15" s="96">
        <f t="shared" si="7"/>
        <v>210000</v>
      </c>
      <c r="M15" s="97">
        <f t="shared" si="7"/>
        <v>0</v>
      </c>
      <c r="N15" s="96">
        <f t="shared" si="7"/>
        <v>385000</v>
      </c>
      <c r="O15" s="97">
        <f t="shared" si="7"/>
        <v>0</v>
      </c>
      <c r="P15" s="96">
        <f t="shared" si="1"/>
        <v>959000</v>
      </c>
      <c r="Q15" s="97">
        <f t="shared" si="2"/>
        <v>404389</v>
      </c>
      <c r="R15" s="52">
        <f t="shared" si="3"/>
        <v>83.333333333333343</v>
      </c>
      <c r="S15" s="53">
        <f t="shared" si="4"/>
        <v>0</v>
      </c>
      <c r="T15" s="52">
        <f>IF((SUM($E9:$E13))=0,0,(P15/(SUM($E9:$E13))*100))</f>
        <v>95.899999999999991</v>
      </c>
      <c r="U15" s="54">
        <f>IF((SUM($E9:$E13))=0,0,(Q15/(SUM($E9:$E13))*100))</f>
        <v>40.438899999999997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2514000</v>
      </c>
      <c r="C29" s="92">
        <v>0</v>
      </c>
      <c r="D29" s="92"/>
      <c r="E29" s="92">
        <f>$B29      +$C29      +$D29</f>
        <v>2514000</v>
      </c>
      <c r="F29" s="93">
        <v>2514000</v>
      </c>
      <c r="G29" s="94">
        <v>2514000</v>
      </c>
      <c r="H29" s="93">
        <v>771000</v>
      </c>
      <c r="I29" s="94"/>
      <c r="J29" s="93">
        <v>663000</v>
      </c>
      <c r="K29" s="94">
        <v>1432963</v>
      </c>
      <c r="L29" s="93">
        <v>725000</v>
      </c>
      <c r="M29" s="94"/>
      <c r="N29" s="93">
        <v>166000</v>
      </c>
      <c r="O29" s="94"/>
      <c r="P29" s="93">
        <f>$H29      +$J29      +$L29      +$N29</f>
        <v>2325000</v>
      </c>
      <c r="Q29" s="94">
        <f>$I29      +$K29      +$M29      +$O29</f>
        <v>1432963</v>
      </c>
      <c r="R29" s="48">
        <f>IF(($L29      =0),0,((($N29      -$L29      )/$L29      )*100))</f>
        <v>-77.103448275862078</v>
      </c>
      <c r="S29" s="49">
        <f>IF(($M29      =0),0,((($O29      -$M29      )/$M29      )*100))</f>
        <v>0</v>
      </c>
      <c r="T29" s="48">
        <f>IF(($E29      =0),0,(($P29      /$E29      )*100))</f>
        <v>92.482100238663492</v>
      </c>
      <c r="U29" s="50">
        <f>IF(($E29      =0),0,(($Q29      /$E29      )*100))</f>
        <v>56.999323786793951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2514000</v>
      </c>
      <c r="C30" s="95">
        <f>SUM(C26:C29)</f>
        <v>0</v>
      </c>
      <c r="D30" s="95"/>
      <c r="E30" s="95">
        <f>$B30      +$C30      +$D30</f>
        <v>2514000</v>
      </c>
      <c r="F30" s="96">
        <f t="shared" ref="F30:O30" si="16">SUM(F26:F29)</f>
        <v>2514000</v>
      </c>
      <c r="G30" s="97">
        <f t="shared" si="16"/>
        <v>2514000</v>
      </c>
      <c r="H30" s="96">
        <f t="shared" si="16"/>
        <v>771000</v>
      </c>
      <c r="I30" s="97">
        <f t="shared" si="16"/>
        <v>0</v>
      </c>
      <c r="J30" s="96">
        <f t="shared" si="16"/>
        <v>663000</v>
      </c>
      <c r="K30" s="97">
        <f t="shared" si="16"/>
        <v>1432963</v>
      </c>
      <c r="L30" s="96">
        <f t="shared" si="16"/>
        <v>725000</v>
      </c>
      <c r="M30" s="97">
        <f t="shared" si="16"/>
        <v>0</v>
      </c>
      <c r="N30" s="96">
        <f t="shared" si="16"/>
        <v>166000</v>
      </c>
      <c r="O30" s="97">
        <f t="shared" si="16"/>
        <v>0</v>
      </c>
      <c r="P30" s="96">
        <f>$H30      +$J30      +$L30      +$N30</f>
        <v>2325000</v>
      </c>
      <c r="Q30" s="97">
        <f>$I30      +$K30      +$M30      +$O30</f>
        <v>1432963</v>
      </c>
      <c r="R30" s="52">
        <f>IF(($L30      =0),0,((($N30      -$L30      )/$L30      )*100))</f>
        <v>-77.103448275862078</v>
      </c>
      <c r="S30" s="53">
        <f>IF(($M30      =0),0,((($O30      -$M30      )/$M30      )*100))</f>
        <v>0</v>
      </c>
      <c r="T30" s="52">
        <f>IF($E30   =0,0,($P30   /$E30   )*100)</f>
        <v>92.482100238663492</v>
      </c>
      <c r="U30" s="54">
        <f>IF($E30   =0,0,($Q30   /$E30   )*100)</f>
        <v>56.999323786793951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2122000</v>
      </c>
      <c r="C32" s="92">
        <v>0</v>
      </c>
      <c r="D32" s="92"/>
      <c r="E32" s="92">
        <f>$B32      +$C32      +$D32</f>
        <v>2122000</v>
      </c>
      <c r="F32" s="93">
        <v>2122000</v>
      </c>
      <c r="G32" s="94">
        <v>2122000</v>
      </c>
      <c r="H32" s="93">
        <v>59000</v>
      </c>
      <c r="I32" s="94"/>
      <c r="J32" s="93">
        <v>1389000</v>
      </c>
      <c r="K32" s="94">
        <v>1206626</v>
      </c>
      <c r="L32" s="93">
        <v>536000</v>
      </c>
      <c r="M32" s="94"/>
      <c r="N32" s="93">
        <v>138000</v>
      </c>
      <c r="O32" s="94"/>
      <c r="P32" s="93">
        <f>$H32      +$J32      +$L32      +$N32</f>
        <v>2122000</v>
      </c>
      <c r="Q32" s="94">
        <f>$I32      +$K32      +$M32      +$O32</f>
        <v>1206626</v>
      </c>
      <c r="R32" s="48">
        <f>IF(($L32      =0),0,((($N32      -$L32      )/$L32      )*100))</f>
        <v>-74.253731343283576</v>
      </c>
      <c r="S32" s="49">
        <f>IF(($M32      =0),0,((($O32      -$M32      )/$M32      )*100))</f>
        <v>0</v>
      </c>
      <c r="T32" s="48">
        <f>IF(($E32      =0),0,(($P32      /$E32      )*100))</f>
        <v>100</v>
      </c>
      <c r="U32" s="50">
        <f>IF(($E32      =0),0,(($Q32      /$E32      )*100))</f>
        <v>56.862676720075399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2122000</v>
      </c>
      <c r="C33" s="95">
        <f>C32</f>
        <v>0</v>
      </c>
      <c r="D33" s="95"/>
      <c r="E33" s="95">
        <f>$B33      +$C33      +$D33</f>
        <v>2122000</v>
      </c>
      <c r="F33" s="96">
        <f t="shared" ref="F33:O33" si="17">F32</f>
        <v>2122000</v>
      </c>
      <c r="G33" s="97">
        <f t="shared" si="17"/>
        <v>2122000</v>
      </c>
      <c r="H33" s="96">
        <f t="shared" si="17"/>
        <v>59000</v>
      </c>
      <c r="I33" s="97">
        <f t="shared" si="17"/>
        <v>0</v>
      </c>
      <c r="J33" s="96">
        <f t="shared" si="17"/>
        <v>1389000</v>
      </c>
      <c r="K33" s="97">
        <f t="shared" si="17"/>
        <v>1206626</v>
      </c>
      <c r="L33" s="96">
        <f t="shared" si="17"/>
        <v>536000</v>
      </c>
      <c r="M33" s="97">
        <f t="shared" si="17"/>
        <v>0</v>
      </c>
      <c r="N33" s="96">
        <f t="shared" si="17"/>
        <v>138000</v>
      </c>
      <c r="O33" s="97">
        <f t="shared" si="17"/>
        <v>0</v>
      </c>
      <c r="P33" s="96">
        <f>$H33      +$J33      +$L33      +$N33</f>
        <v>2122000</v>
      </c>
      <c r="Q33" s="97">
        <f>$I33      +$K33      +$M33      +$O33</f>
        <v>1206626</v>
      </c>
      <c r="R33" s="52">
        <f>IF(($L33      =0),0,((($N33      -$L33      )/$L33      )*100))</f>
        <v>-74.253731343283576</v>
      </c>
      <c r="S33" s="53">
        <f>IF(($M33      =0),0,((($O33      -$M33      )/$M33      )*100))</f>
        <v>0</v>
      </c>
      <c r="T33" s="52">
        <f>IF($E33   =0,0,($P33   /$E33   )*100)</f>
        <v>100</v>
      </c>
      <c r="U33" s="54">
        <f>IF($E33   =0,0,($Q33   /$E33   )*100)</f>
        <v>56.862676720075399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5636000</v>
      </c>
      <c r="C67" s="104">
        <f>SUM(C9:C14,C17:C23,C26:C29,C32,C35:C39,C42:C52,C55:C58,C61:C65)</f>
        <v>0</v>
      </c>
      <c r="D67" s="104"/>
      <c r="E67" s="104">
        <f t="shared" si="35"/>
        <v>5636000</v>
      </c>
      <c r="F67" s="105">
        <f t="shared" ref="F67:O67" si="43">SUM(F9:F14,F17:F23,F26:F29,F32,F35:F39,F42:F52,F55:F58,F61:F65)</f>
        <v>5636000</v>
      </c>
      <c r="G67" s="106">
        <f t="shared" si="43"/>
        <v>5636000</v>
      </c>
      <c r="H67" s="105">
        <f t="shared" si="43"/>
        <v>1067000</v>
      </c>
      <c r="I67" s="106">
        <f t="shared" si="43"/>
        <v>0</v>
      </c>
      <c r="J67" s="105">
        <f t="shared" si="43"/>
        <v>2179000</v>
      </c>
      <c r="K67" s="106">
        <f t="shared" si="43"/>
        <v>3043978</v>
      </c>
      <c r="L67" s="105">
        <f t="shared" si="43"/>
        <v>1471000</v>
      </c>
      <c r="M67" s="106">
        <f t="shared" si="43"/>
        <v>0</v>
      </c>
      <c r="N67" s="105">
        <f t="shared" si="43"/>
        <v>689000</v>
      </c>
      <c r="O67" s="106">
        <f t="shared" si="43"/>
        <v>0</v>
      </c>
      <c r="P67" s="105">
        <f t="shared" si="36"/>
        <v>5406000</v>
      </c>
      <c r="Q67" s="106">
        <f t="shared" si="37"/>
        <v>3043978</v>
      </c>
      <c r="R67" s="61">
        <f t="shared" si="38"/>
        <v>-53.16111488783141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95.919091554293828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54.009545777146919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IF(($L69      =0),0,((($N69      -$L69      )/$L69      )*100))</f>
        <v>0</v>
      </c>
      <c r="S69" s="49">
        <f>IF(($M69      =0),0,((($O69      -$M69      )/$M69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IF(($L70      =0),0,((($N70      -$L70      )/$L70      )*100))</f>
        <v>0</v>
      </c>
      <c r="S70" s="58">
        <f>IF(($M70      =0),0,((($O70      -$M70      )/$M70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IF(($L71      =0),0,((($N71      -$L71      )/$L71      )*100))</f>
        <v>0</v>
      </c>
      <c r="S71" s="62">
        <f>IF(($M71      =0),0,((($O71      -$M71      )/$M71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5636000</v>
      </c>
      <c r="C72" s="104">
        <f>SUM(C9:C14,C17:C23,C26:C29,C32,C35:C39,C42:C52,C55:C58,C61:C65,C69)</f>
        <v>0</v>
      </c>
      <c r="D72" s="104"/>
      <c r="E72" s="104">
        <f>$B72      +$C72      +$D72</f>
        <v>5636000</v>
      </c>
      <c r="F72" s="105">
        <f t="shared" ref="F72:O72" si="46">SUM(F9:F14,F17:F23,F26:F29,F32,F35:F39,F42:F52,F55:F58,F61:F65,F69)</f>
        <v>5636000</v>
      </c>
      <c r="G72" s="106">
        <f t="shared" si="46"/>
        <v>5636000</v>
      </c>
      <c r="H72" s="105">
        <f t="shared" si="46"/>
        <v>1067000</v>
      </c>
      <c r="I72" s="106">
        <f t="shared" si="46"/>
        <v>0</v>
      </c>
      <c r="J72" s="105">
        <f t="shared" si="46"/>
        <v>2179000</v>
      </c>
      <c r="K72" s="106">
        <f t="shared" si="46"/>
        <v>3043978</v>
      </c>
      <c r="L72" s="105">
        <f t="shared" si="46"/>
        <v>1471000</v>
      </c>
      <c r="M72" s="106">
        <f t="shared" si="46"/>
        <v>0</v>
      </c>
      <c r="N72" s="105">
        <f t="shared" si="46"/>
        <v>689000</v>
      </c>
      <c r="O72" s="106">
        <f t="shared" si="46"/>
        <v>0</v>
      </c>
      <c r="P72" s="105">
        <f>$H72      +$J72      +$L72      +$N72</f>
        <v>5406000</v>
      </c>
      <c r="Q72" s="106">
        <f>$I72      +$K72      +$M72      +$O72</f>
        <v>3043978</v>
      </c>
      <c r="R72" s="61">
        <f>IF(($L72      =0),0,((($N72      -$L72      )/$L72      )*100))</f>
        <v>-53.16111488783141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95.919091554293828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54.009545777146919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UnXQdgIkKlKPVBos80g5SxzrzHSrBHMB19oHODFeNnzsYRpj1w6G59rFCTh2xay/tUyj6U5kFYlw3nbPdLpDg==" saltValue="Z+uudKlaLPrgClNoVQgQL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2850000</v>
      </c>
      <c r="C10" s="92">
        <v>0</v>
      </c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90000</v>
      </c>
      <c r="I10" s="94">
        <v>80000</v>
      </c>
      <c r="J10" s="93">
        <v>140000</v>
      </c>
      <c r="K10" s="94">
        <v>130000</v>
      </c>
      <c r="L10" s="93">
        <v>2200000</v>
      </c>
      <c r="M10" s="94">
        <v>2238619</v>
      </c>
      <c r="N10" s="93">
        <v>420000</v>
      </c>
      <c r="O10" s="94">
        <v>540000</v>
      </c>
      <c r="P10" s="93">
        <f t="shared" ref="P10:P15" si="1">$H10      +$J10      +$L10      +$N10</f>
        <v>2850000</v>
      </c>
      <c r="Q10" s="94">
        <f t="shared" ref="Q10:Q15" si="2">$I10      +$K10      +$M10      +$O10</f>
        <v>2988619</v>
      </c>
      <c r="R10" s="48">
        <f t="shared" ref="R10:R15" si="3">IF(($L10      =0),0,((($N10      -$L10      )/$L10      )*100))</f>
        <v>-80.909090909090907</v>
      </c>
      <c r="S10" s="49">
        <f t="shared" ref="S10:S15" si="4">IF(($M10      =0),0,((($O10      -$M10      )/$M10      )*100))</f>
        <v>-75.877985490161564</v>
      </c>
      <c r="T10" s="48">
        <f t="shared" ref="T10:T14" si="5">IF(($E10      =0),0,(($P10      /$E10      )*100))</f>
        <v>100</v>
      </c>
      <c r="U10" s="50">
        <f t="shared" ref="U10:U14" si="6">IF(($E10      =0),0,(($Q10      /$E10      )*100))</f>
        <v>104.8638245614035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90000</v>
      </c>
      <c r="I15" s="97">
        <f t="shared" si="7"/>
        <v>80000</v>
      </c>
      <c r="J15" s="96">
        <f t="shared" si="7"/>
        <v>140000</v>
      </c>
      <c r="K15" s="97">
        <f t="shared" si="7"/>
        <v>130000</v>
      </c>
      <c r="L15" s="96">
        <f t="shared" si="7"/>
        <v>2200000</v>
      </c>
      <c r="M15" s="97">
        <f t="shared" si="7"/>
        <v>2238619</v>
      </c>
      <c r="N15" s="96">
        <f t="shared" si="7"/>
        <v>420000</v>
      </c>
      <c r="O15" s="97">
        <f t="shared" si="7"/>
        <v>540000</v>
      </c>
      <c r="P15" s="96">
        <f t="shared" si="1"/>
        <v>2850000</v>
      </c>
      <c r="Q15" s="97">
        <f t="shared" si="2"/>
        <v>2988619</v>
      </c>
      <c r="R15" s="52">
        <f t="shared" si="3"/>
        <v>-80.909090909090907</v>
      </c>
      <c r="S15" s="53">
        <f t="shared" si="4"/>
        <v>-75.877985490161564</v>
      </c>
      <c r="T15" s="52">
        <f>IF((SUM($E9:$E13))=0,0,(P15/(SUM($E9:$E13))*100))</f>
        <v>100</v>
      </c>
      <c r="U15" s="54">
        <f>IF((SUM($E9:$E13))=0,0,(Q15/(SUM($E9:$E13))*100))</f>
        <v>104.8638245614035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2344000</v>
      </c>
      <c r="C32" s="92">
        <v>0</v>
      </c>
      <c r="D32" s="92"/>
      <c r="E32" s="92">
        <f>$B32      +$C32      +$D32</f>
        <v>2344000</v>
      </c>
      <c r="F32" s="93">
        <v>2344000</v>
      </c>
      <c r="G32" s="94">
        <v>2344000</v>
      </c>
      <c r="H32" s="93">
        <v>1329000</v>
      </c>
      <c r="I32" s="94">
        <v>829721</v>
      </c>
      <c r="J32" s="93">
        <v>1006000</v>
      </c>
      <c r="K32" s="94">
        <v>877425</v>
      </c>
      <c r="L32" s="93"/>
      <c r="M32" s="94">
        <v>875761</v>
      </c>
      <c r="N32" s="93"/>
      <c r="O32" s="94">
        <v>-238907</v>
      </c>
      <c r="P32" s="93">
        <f>$H32      +$J32      +$L32      +$N32</f>
        <v>2335000</v>
      </c>
      <c r="Q32" s="94">
        <f>$I32      +$K32      +$M32      +$O32</f>
        <v>2344000</v>
      </c>
      <c r="R32" s="48">
        <f>IF(($L32      =0),0,((($N32      -$L32      )/$L32      )*100))</f>
        <v>0</v>
      </c>
      <c r="S32" s="49">
        <f>IF(($M32      =0),0,((($O32      -$M32      )/$M32      )*100))</f>
        <v>-127.27993139680804</v>
      </c>
      <c r="T32" s="48">
        <f>IF(($E32      =0),0,(($P32      /$E32      )*100))</f>
        <v>99.616040955631405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2344000</v>
      </c>
      <c r="C33" s="95">
        <f>C32</f>
        <v>0</v>
      </c>
      <c r="D33" s="95"/>
      <c r="E33" s="95">
        <f>$B33      +$C33      +$D33</f>
        <v>2344000</v>
      </c>
      <c r="F33" s="96">
        <f t="shared" ref="F33:O33" si="17">F32</f>
        <v>2344000</v>
      </c>
      <c r="G33" s="97">
        <f t="shared" si="17"/>
        <v>2344000</v>
      </c>
      <c r="H33" s="96">
        <f t="shared" si="17"/>
        <v>1329000</v>
      </c>
      <c r="I33" s="97">
        <f t="shared" si="17"/>
        <v>829721</v>
      </c>
      <c r="J33" s="96">
        <f t="shared" si="17"/>
        <v>1006000</v>
      </c>
      <c r="K33" s="97">
        <f t="shared" si="17"/>
        <v>877425</v>
      </c>
      <c r="L33" s="96">
        <f t="shared" si="17"/>
        <v>0</v>
      </c>
      <c r="M33" s="97">
        <f t="shared" si="17"/>
        <v>875761</v>
      </c>
      <c r="N33" s="96">
        <f t="shared" si="17"/>
        <v>0</v>
      </c>
      <c r="O33" s="97">
        <f t="shared" si="17"/>
        <v>-238907</v>
      </c>
      <c r="P33" s="96">
        <f>$H33      +$J33      +$L33      +$N33</f>
        <v>2335000</v>
      </c>
      <c r="Q33" s="97">
        <f>$I33      +$K33      +$M33      +$O33</f>
        <v>2344000</v>
      </c>
      <c r="R33" s="52">
        <f>IF(($L33      =0),0,((($N33      -$L33      )/$L33      )*100))</f>
        <v>0</v>
      </c>
      <c r="S33" s="53">
        <f>IF(($M33      =0),0,((($O33      -$M33      )/$M33      )*100))</f>
        <v>-127.27993139680804</v>
      </c>
      <c r="T33" s="52">
        <f>IF($E33   =0,0,($P33   /$E33   )*100)</f>
        <v>99.616040955631405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18183000</v>
      </c>
      <c r="C36" s="92">
        <v>0</v>
      </c>
      <c r="D36" s="92"/>
      <c r="E36" s="92">
        <f t="shared" si="18"/>
        <v>18183000</v>
      </c>
      <c r="F36" s="93">
        <v>18183000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18183000</v>
      </c>
      <c r="C40" s="95">
        <f>SUM(C35:C39)</f>
        <v>0</v>
      </c>
      <c r="D40" s="95"/>
      <c r="E40" s="95">
        <f t="shared" si="18"/>
        <v>18183000</v>
      </c>
      <c r="F40" s="96">
        <f t="shared" ref="F40:O40" si="25">SUM(F35:F39)</f>
        <v>18183000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50000000</v>
      </c>
      <c r="C44" s="92">
        <v>0</v>
      </c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79042000</v>
      </c>
      <c r="C51" s="92">
        <v>0</v>
      </c>
      <c r="D51" s="92"/>
      <c r="E51" s="92">
        <f t="shared" si="26"/>
        <v>79042000</v>
      </c>
      <c r="F51" s="93">
        <v>79042000</v>
      </c>
      <c r="G51" s="94">
        <v>79042000</v>
      </c>
      <c r="H51" s="93">
        <v>5440000</v>
      </c>
      <c r="I51" s="94"/>
      <c r="J51" s="93">
        <v>29560000</v>
      </c>
      <c r="K51" s="94"/>
      <c r="L51" s="93">
        <v>30000000</v>
      </c>
      <c r="M51" s="94">
        <v>68211626</v>
      </c>
      <c r="N51" s="93">
        <v>14042000</v>
      </c>
      <c r="O51" s="94">
        <v>8655470</v>
      </c>
      <c r="P51" s="93">
        <f t="shared" si="27"/>
        <v>79042000</v>
      </c>
      <c r="Q51" s="94">
        <f t="shared" si="28"/>
        <v>76867096</v>
      </c>
      <c r="R51" s="48">
        <f t="shared" si="29"/>
        <v>-53.193333333333335</v>
      </c>
      <c r="S51" s="49">
        <f t="shared" si="30"/>
        <v>-87.310858122631473</v>
      </c>
      <c r="T51" s="48">
        <f t="shared" si="31"/>
        <v>100</v>
      </c>
      <c r="U51" s="50">
        <f t="shared" si="32"/>
        <v>97.248419827433523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129042000</v>
      </c>
      <c r="C53" s="95">
        <f>SUM(C42:C52)</f>
        <v>0</v>
      </c>
      <c r="D53" s="95"/>
      <c r="E53" s="95">
        <f t="shared" si="26"/>
        <v>129042000</v>
      </c>
      <c r="F53" s="96">
        <f t="shared" ref="F53:O53" si="33">SUM(F42:F52)</f>
        <v>129042000</v>
      </c>
      <c r="G53" s="97">
        <f t="shared" si="33"/>
        <v>79042000</v>
      </c>
      <c r="H53" s="96">
        <f t="shared" si="33"/>
        <v>5440000</v>
      </c>
      <c r="I53" s="97">
        <f t="shared" si="33"/>
        <v>0</v>
      </c>
      <c r="J53" s="96">
        <f t="shared" si="33"/>
        <v>29560000</v>
      </c>
      <c r="K53" s="97">
        <f t="shared" si="33"/>
        <v>0</v>
      </c>
      <c r="L53" s="96">
        <f t="shared" si="33"/>
        <v>30000000</v>
      </c>
      <c r="M53" s="97">
        <f t="shared" si="33"/>
        <v>68211626</v>
      </c>
      <c r="N53" s="96">
        <f t="shared" si="33"/>
        <v>14042000</v>
      </c>
      <c r="O53" s="97">
        <f t="shared" si="33"/>
        <v>8655470</v>
      </c>
      <c r="P53" s="96">
        <f t="shared" si="27"/>
        <v>79042000</v>
      </c>
      <c r="Q53" s="97">
        <f t="shared" si="28"/>
        <v>76867096</v>
      </c>
      <c r="R53" s="52">
        <f t="shared" si="29"/>
        <v>-53.193333333333335</v>
      </c>
      <c r="S53" s="53">
        <f t="shared" si="30"/>
        <v>-87.310858122631473</v>
      </c>
      <c r="T53" s="52">
        <f>IF((+$E43+$E45+$E47+$E48+$E51) =0,0,(P53   /(+$E43+$E45+$E47+$E48+$E51) )*100)</f>
        <v>100</v>
      </c>
      <c r="U53" s="54">
        <f>IF((+$E43+$E45+$E47+$E48+$E51) =0,0,(Q53   /(+$E43+$E45+$E47+$E48+$E51) )*100)</f>
        <v>97.248419827433523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152419000</v>
      </c>
      <c r="C67" s="104">
        <f>SUM(C9:C14,C17:C23,C26:C29,C32,C35:C39,C42:C52,C55:C58,C61:C65)</f>
        <v>0</v>
      </c>
      <c r="D67" s="104"/>
      <c r="E67" s="104">
        <f t="shared" si="35"/>
        <v>152419000</v>
      </c>
      <c r="F67" s="105">
        <f t="shared" ref="F67:O67" si="43">SUM(F9:F14,F17:F23,F26:F29,F32,F35:F39,F42:F52,F55:F58,F61:F65)</f>
        <v>152419000</v>
      </c>
      <c r="G67" s="106">
        <f t="shared" si="43"/>
        <v>84236000</v>
      </c>
      <c r="H67" s="105">
        <f t="shared" si="43"/>
        <v>6859000</v>
      </c>
      <c r="I67" s="106">
        <f t="shared" si="43"/>
        <v>909721</v>
      </c>
      <c r="J67" s="105">
        <f t="shared" si="43"/>
        <v>30706000</v>
      </c>
      <c r="K67" s="106">
        <f t="shared" si="43"/>
        <v>1007425</v>
      </c>
      <c r="L67" s="105">
        <f t="shared" si="43"/>
        <v>32200000</v>
      </c>
      <c r="M67" s="106">
        <f t="shared" si="43"/>
        <v>71326006</v>
      </c>
      <c r="N67" s="105">
        <f t="shared" si="43"/>
        <v>14462000</v>
      </c>
      <c r="O67" s="106">
        <f t="shared" si="43"/>
        <v>8956563</v>
      </c>
      <c r="P67" s="105">
        <f t="shared" si="36"/>
        <v>84227000</v>
      </c>
      <c r="Q67" s="106">
        <f t="shared" si="37"/>
        <v>82199715</v>
      </c>
      <c r="R67" s="61">
        <f t="shared" si="38"/>
        <v>-55.086956521739125</v>
      </c>
      <c r="S67" s="62">
        <f t="shared" si="39"/>
        <v>-87.442780687874205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99.98931573199107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97.582642813049048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121516000</v>
      </c>
      <c r="C69" s="92">
        <v>0</v>
      </c>
      <c r="D69" s="92"/>
      <c r="E69" s="92">
        <f>$B69      +$C69      +$D69</f>
        <v>121516000</v>
      </c>
      <c r="F69" s="93">
        <v>121516000</v>
      </c>
      <c r="G69" s="94">
        <v>121516000</v>
      </c>
      <c r="H69" s="93">
        <v>15826000</v>
      </c>
      <c r="I69" s="94">
        <v>11821407</v>
      </c>
      <c r="J69" s="93">
        <v>66972000</v>
      </c>
      <c r="K69" s="94">
        <v>105414935</v>
      </c>
      <c r="L69" s="93">
        <v>12010000</v>
      </c>
      <c r="M69" s="94">
        <v>-56224992</v>
      </c>
      <c r="N69" s="93">
        <v>18787000</v>
      </c>
      <c r="O69" s="94">
        <v>28520258</v>
      </c>
      <c r="P69" s="93">
        <f>$H69      +$J69      +$L69      +$N69</f>
        <v>113595000</v>
      </c>
      <c r="Q69" s="94">
        <f>$I69      +$K69      +$M69      +$O69</f>
        <v>89531608</v>
      </c>
      <c r="R69" s="48">
        <f>IF(($L69      =0),0,((($N69      -$L69      )/$L69      )*100))</f>
        <v>56.427976686094915</v>
      </c>
      <c r="S69" s="49">
        <f>IF(($M69      =0),0,((($O69      -$M69      )/$M69      )*100))</f>
        <v>-150.72523265098908</v>
      </c>
      <c r="T69" s="48">
        <f>IF(($E69      =0),0,(($P69      /$E69      )*100))</f>
        <v>93.481516837288908</v>
      </c>
      <c r="U69" s="50">
        <f>IF(($E69      =0),0,(($Q69      /$E69      )*100))</f>
        <v>73.678863688732349</v>
      </c>
      <c r="V69" s="93">
        <v>2189000</v>
      </c>
      <c r="W69" s="94">
        <v>0</v>
      </c>
    </row>
    <row r="70" spans="1:23" ht="12.95" customHeight="1" x14ac:dyDescent="0.2">
      <c r="A70" s="56" t="s">
        <v>41</v>
      </c>
      <c r="B70" s="101">
        <f>B69</f>
        <v>121516000</v>
      </c>
      <c r="C70" s="101">
        <f>C69</f>
        <v>0</v>
      </c>
      <c r="D70" s="101"/>
      <c r="E70" s="101">
        <f>$B70      +$C70      +$D70</f>
        <v>121516000</v>
      </c>
      <c r="F70" s="102">
        <f t="shared" ref="F70:O70" si="44">F69</f>
        <v>121516000</v>
      </c>
      <c r="G70" s="103">
        <f t="shared" si="44"/>
        <v>121516000</v>
      </c>
      <c r="H70" s="102">
        <f t="shared" si="44"/>
        <v>15826000</v>
      </c>
      <c r="I70" s="103">
        <f t="shared" si="44"/>
        <v>11821407</v>
      </c>
      <c r="J70" s="102">
        <f t="shared" si="44"/>
        <v>66972000</v>
      </c>
      <c r="K70" s="103">
        <f t="shared" si="44"/>
        <v>105414935</v>
      </c>
      <c r="L70" s="102">
        <f t="shared" si="44"/>
        <v>12010000</v>
      </c>
      <c r="M70" s="103">
        <f t="shared" si="44"/>
        <v>-56224992</v>
      </c>
      <c r="N70" s="102">
        <f t="shared" si="44"/>
        <v>18787000</v>
      </c>
      <c r="O70" s="103">
        <f t="shared" si="44"/>
        <v>28520258</v>
      </c>
      <c r="P70" s="102">
        <f>$H70      +$J70      +$L70      +$N70</f>
        <v>113595000</v>
      </c>
      <c r="Q70" s="103">
        <f>$I70      +$K70      +$M70      +$O70</f>
        <v>89531608</v>
      </c>
      <c r="R70" s="57">
        <f>IF(($L70      =0),0,((($N70      -$L70      )/$L70      )*100))</f>
        <v>56.427976686094915</v>
      </c>
      <c r="S70" s="58">
        <f>IF(($M70      =0),0,((($O70      -$M70      )/$M70      )*100))</f>
        <v>-150.72523265098908</v>
      </c>
      <c r="T70" s="57">
        <f>IF($E70   =0,0,($P70   /$E70   )*100)</f>
        <v>93.481516837288908</v>
      </c>
      <c r="U70" s="59">
        <f>IF($E70   =0,0,($Q70   /$E70 )*100)</f>
        <v>73.678863688732349</v>
      </c>
      <c r="V70" s="102">
        <f>V69</f>
        <v>2189000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121516000</v>
      </c>
      <c r="C71" s="104">
        <f>C69</f>
        <v>0</v>
      </c>
      <c r="D71" s="104"/>
      <c r="E71" s="104">
        <f>$B71      +$C71      +$D71</f>
        <v>121516000</v>
      </c>
      <c r="F71" s="105">
        <f t="shared" ref="F71:O71" si="45">F69</f>
        <v>121516000</v>
      </c>
      <c r="G71" s="106">
        <f t="shared" si="45"/>
        <v>121516000</v>
      </c>
      <c r="H71" s="105">
        <f t="shared" si="45"/>
        <v>15826000</v>
      </c>
      <c r="I71" s="106">
        <f t="shared" si="45"/>
        <v>11821407</v>
      </c>
      <c r="J71" s="105">
        <f t="shared" si="45"/>
        <v>66972000</v>
      </c>
      <c r="K71" s="106">
        <f t="shared" si="45"/>
        <v>105414935</v>
      </c>
      <c r="L71" s="105">
        <f t="shared" si="45"/>
        <v>12010000</v>
      </c>
      <c r="M71" s="106">
        <f t="shared" si="45"/>
        <v>-56224992</v>
      </c>
      <c r="N71" s="105">
        <f t="shared" si="45"/>
        <v>18787000</v>
      </c>
      <c r="O71" s="106">
        <f t="shared" si="45"/>
        <v>28520258</v>
      </c>
      <c r="P71" s="105">
        <f>$H71      +$J71      +$L71      +$N71</f>
        <v>113595000</v>
      </c>
      <c r="Q71" s="106">
        <f>$I71      +$K71      +$M71      +$O71</f>
        <v>89531608</v>
      </c>
      <c r="R71" s="61">
        <f>IF(($L71      =0),0,((($N71      -$L71      )/$L71      )*100))</f>
        <v>56.427976686094915</v>
      </c>
      <c r="S71" s="62">
        <f>IF(($M71      =0),0,((($O71      -$M71      )/$M71      )*100))</f>
        <v>-150.72523265098908</v>
      </c>
      <c r="T71" s="61">
        <f>IF($E71   =0,0,($P71   /$E71   )*100)</f>
        <v>93.481516837288908</v>
      </c>
      <c r="U71" s="65">
        <f>IF($E71   =0,0,($Q71   /$E71   )*100)</f>
        <v>73.678863688732349</v>
      </c>
      <c r="V71" s="105">
        <f>V69</f>
        <v>2189000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273935000</v>
      </c>
      <c r="C72" s="104">
        <f>SUM(C9:C14,C17:C23,C26:C29,C32,C35:C39,C42:C52,C55:C58,C61:C65,C69)</f>
        <v>0</v>
      </c>
      <c r="D72" s="104"/>
      <c r="E72" s="104">
        <f>$B72      +$C72      +$D72</f>
        <v>273935000</v>
      </c>
      <c r="F72" s="105">
        <f t="shared" ref="F72:O72" si="46">SUM(F9:F14,F17:F23,F26:F29,F32,F35:F39,F42:F52,F55:F58,F61:F65,F69)</f>
        <v>273935000</v>
      </c>
      <c r="G72" s="106">
        <f t="shared" si="46"/>
        <v>205752000</v>
      </c>
      <c r="H72" s="105">
        <f t="shared" si="46"/>
        <v>22685000</v>
      </c>
      <c r="I72" s="106">
        <f t="shared" si="46"/>
        <v>12731128</v>
      </c>
      <c r="J72" s="105">
        <f t="shared" si="46"/>
        <v>97678000</v>
      </c>
      <c r="K72" s="106">
        <f t="shared" si="46"/>
        <v>106422360</v>
      </c>
      <c r="L72" s="105">
        <f t="shared" si="46"/>
        <v>44210000</v>
      </c>
      <c r="M72" s="106">
        <f t="shared" si="46"/>
        <v>15101014</v>
      </c>
      <c r="N72" s="105">
        <f t="shared" si="46"/>
        <v>33249000</v>
      </c>
      <c r="O72" s="106">
        <f t="shared" si="46"/>
        <v>37476821</v>
      </c>
      <c r="P72" s="105">
        <f>$H72      +$J72      +$L72      +$N72</f>
        <v>197822000</v>
      </c>
      <c r="Q72" s="106">
        <f>$I72      +$K72      +$M72      +$O72</f>
        <v>171731323</v>
      </c>
      <c r="R72" s="61">
        <f>IF(($L72      =0),0,((($N72      -$L72      )/$L72      )*100))</f>
        <v>-24.793033250395837</v>
      </c>
      <c r="S72" s="62">
        <f>IF(($M72      =0),0,((($O72      -$M72      )/$M72      )*100))</f>
        <v>148.17420207676119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96.145845483883505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83.465202282359343</v>
      </c>
      <c r="V72" s="105">
        <f>SUM(V9:V14,V17:V23,V26:V29,V32,V35:V39,V42:V52,V55:V58,V61:V65,V69)</f>
        <v>2189000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etybvgqNa3X6Ayd6FQrufksXOJ+OaIyje+f37JceNLTqdsdrIvgIxadb++WBrjsdFP2dxPWxmBNTHZpQASPDA==" saltValue="CJ5jcA1ajypY/XrZlh8wk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116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5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>
        <v>998000</v>
      </c>
      <c r="M10" s="94">
        <v>1048566</v>
      </c>
      <c r="N10" s="93">
        <v>1434000</v>
      </c>
      <c r="O10" s="94">
        <v>466614</v>
      </c>
      <c r="P10" s="93">
        <f t="shared" ref="P10:P15" si="1">$H10      +$J10      +$L10      +$N10</f>
        <v>2775000</v>
      </c>
      <c r="Q10" s="94">
        <f t="shared" ref="Q10:Q15" si="2">$I10      +$K10      +$M10      +$O10</f>
        <v>1805280</v>
      </c>
      <c r="R10" s="48">
        <f t="shared" ref="R10:R15" si="3">IF(($L10      =0),0,((($N10      -$L10      )/$L10      )*100))</f>
        <v>43.687374749499</v>
      </c>
      <c r="S10" s="49">
        <f t="shared" ref="S10:S15" si="4">IF(($M10      =0),0,((($O10      -$M10      )/$M10      )*100))</f>
        <v>-55.49979686543336</v>
      </c>
      <c r="T10" s="48">
        <f t="shared" ref="T10:T14" si="5">IF(($E10      =0),0,(($P10      /$E10      )*100))</f>
        <v>99.107142857142861</v>
      </c>
      <c r="U10" s="50">
        <f t="shared" ref="U10:U14" si="6">IF(($E10      =0),0,(($Q10      /$E10      )*100))</f>
        <v>64.474285714285713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2800000</v>
      </c>
      <c r="C15" s="95">
        <f>SUM(C9:C14)</f>
        <v>0</v>
      </c>
      <c r="D15" s="95"/>
      <c r="E15" s="95">
        <f t="shared" si="0"/>
        <v>2800000</v>
      </c>
      <c r="F15" s="96">
        <f t="shared" ref="F15:O15" si="7">SUM(F9:F14)</f>
        <v>2800000</v>
      </c>
      <c r="G15" s="97">
        <f t="shared" si="7"/>
        <v>2800000</v>
      </c>
      <c r="H15" s="96">
        <f t="shared" si="7"/>
        <v>187000</v>
      </c>
      <c r="I15" s="97">
        <f t="shared" si="7"/>
        <v>166725</v>
      </c>
      <c r="J15" s="96">
        <f t="shared" si="7"/>
        <v>156000</v>
      </c>
      <c r="K15" s="97">
        <f t="shared" si="7"/>
        <v>123375</v>
      </c>
      <c r="L15" s="96">
        <f t="shared" si="7"/>
        <v>998000</v>
      </c>
      <c r="M15" s="97">
        <f t="shared" si="7"/>
        <v>1048566</v>
      </c>
      <c r="N15" s="96">
        <f t="shared" si="7"/>
        <v>1434000</v>
      </c>
      <c r="O15" s="97">
        <f t="shared" si="7"/>
        <v>466614</v>
      </c>
      <c r="P15" s="96">
        <f t="shared" si="1"/>
        <v>2775000</v>
      </c>
      <c r="Q15" s="97">
        <f t="shared" si="2"/>
        <v>1805280</v>
      </c>
      <c r="R15" s="52">
        <f t="shared" si="3"/>
        <v>43.687374749499</v>
      </c>
      <c r="S15" s="53">
        <f t="shared" si="4"/>
        <v>-55.49979686543336</v>
      </c>
      <c r="T15" s="52">
        <f>IF((SUM($E9:$E13))=0,0,(P15/(SUM($E9:$E13))*100))</f>
        <v>99.107142857142861</v>
      </c>
      <c r="U15" s="54">
        <f>IF((SUM($E9:$E13))=0,0,(Q15/(SUM($E9:$E13))*100))</f>
        <v>64.474285714285713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/>
      <c r="I32" s="94"/>
      <c r="J32" s="93">
        <v>294000</v>
      </c>
      <c r="K32" s="94">
        <v>294000</v>
      </c>
      <c r="L32" s="93">
        <v>596000</v>
      </c>
      <c r="M32" s="94">
        <v>596400</v>
      </c>
      <c r="N32" s="93">
        <v>285000</v>
      </c>
      <c r="O32" s="94">
        <v>224840</v>
      </c>
      <c r="P32" s="93">
        <f>$H32      +$J32      +$L32      +$N32</f>
        <v>1175000</v>
      </c>
      <c r="Q32" s="94">
        <f>$I32      +$K32      +$M32      +$O32</f>
        <v>1115240</v>
      </c>
      <c r="R32" s="48">
        <f>IF(($L32      =0),0,((($N32      -$L32      )/$L32      )*100))</f>
        <v>-52.181208053691272</v>
      </c>
      <c r="S32" s="49">
        <f>IF(($M32      =0),0,((($O32      -$M32      )/$M32      )*100))</f>
        <v>-62.300469483568079</v>
      </c>
      <c r="T32" s="48">
        <f>IF(($E32      =0),0,(($P32      /$E32      )*100))</f>
        <v>100</v>
      </c>
      <c r="U32" s="50">
        <f>IF(($E32      =0),0,(($Q32      /$E32      )*100))</f>
        <v>94.914042553191493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596000</v>
      </c>
      <c r="M33" s="97">
        <f t="shared" si="17"/>
        <v>596400</v>
      </c>
      <c r="N33" s="96">
        <f t="shared" si="17"/>
        <v>285000</v>
      </c>
      <c r="O33" s="97">
        <f t="shared" si="17"/>
        <v>224840</v>
      </c>
      <c r="P33" s="96">
        <f>$H33      +$J33      +$L33      +$N33</f>
        <v>1175000</v>
      </c>
      <c r="Q33" s="97">
        <f>$I33      +$K33      +$M33      +$O33</f>
        <v>1115240</v>
      </c>
      <c r="R33" s="52">
        <f>IF(($L33      =0),0,((($N33      -$L33      )/$L33      )*100))</f>
        <v>-52.181208053691272</v>
      </c>
      <c r="S33" s="53">
        <f>IF(($M33      =0),0,((($O33      -$M33      )/$M33      )*100))</f>
        <v>-62.300469483568079</v>
      </c>
      <c r="T33" s="52">
        <f>IF($E33   =0,0,($P33   /$E33   )*100)</f>
        <v>100</v>
      </c>
      <c r="U33" s="54">
        <f>IF($E33   =0,0,($Q33   /$E33   )*100)</f>
        <v>94.914042553191493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3908000</v>
      </c>
      <c r="K35" s="94">
        <v>3907702</v>
      </c>
      <c r="L35" s="93">
        <v>5028000</v>
      </c>
      <c r="M35" s="94">
        <v>4507840</v>
      </c>
      <c r="N35" s="93">
        <v>1045000</v>
      </c>
      <c r="O35" s="94"/>
      <c r="P35" s="93">
        <f t="shared" ref="P35:P40" si="19">$H35      +$J35      +$L35      +$N35</f>
        <v>9981000</v>
      </c>
      <c r="Q35" s="94">
        <f t="shared" ref="Q35:Q40" si="20">$I35      +$K35      +$M35      +$O35</f>
        <v>8415542</v>
      </c>
      <c r="R35" s="48">
        <f t="shared" ref="R35:R40" si="21">IF(($L35      =0),0,((($N35      -$L35      )/$L35      )*100))</f>
        <v>-79.216388225934764</v>
      </c>
      <c r="S35" s="49">
        <f t="shared" ref="S35:S40" si="22">IF(($M35      =0),0,((($O35      -$M35      )/$M35      )*100))</f>
        <v>-100</v>
      </c>
      <c r="T35" s="48">
        <f t="shared" ref="T35:T39" si="23">IF(($E35      =0),0,(($P35      /$E35      )*100))</f>
        <v>99.81</v>
      </c>
      <c r="U35" s="50">
        <f t="shared" ref="U35:U39" si="24">IF(($E35      =0),0,(($Q35      /$E35      )*100))</f>
        <v>84.155420000000007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>
        <v>483000</v>
      </c>
      <c r="K38" s="94">
        <v>483000</v>
      </c>
      <c r="L38" s="93">
        <v>2560000</v>
      </c>
      <c r="M38" s="94">
        <v>966000</v>
      </c>
      <c r="N38" s="93">
        <v>457000</v>
      </c>
      <c r="O38" s="94"/>
      <c r="P38" s="93">
        <f t="shared" si="19"/>
        <v>3500000</v>
      </c>
      <c r="Q38" s="94">
        <f t="shared" si="20"/>
        <v>1449000</v>
      </c>
      <c r="R38" s="48">
        <f t="shared" si="21"/>
        <v>-82.1484375</v>
      </c>
      <c r="S38" s="49">
        <f t="shared" si="22"/>
        <v>-100</v>
      </c>
      <c r="T38" s="48">
        <f t="shared" si="23"/>
        <v>100</v>
      </c>
      <c r="U38" s="50">
        <f t="shared" si="24"/>
        <v>41.4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70056000</v>
      </c>
      <c r="C40" s="95">
        <f>SUM(C35:C39)</f>
        <v>-5000000</v>
      </c>
      <c r="D40" s="95"/>
      <c r="E40" s="95">
        <f t="shared" si="18"/>
        <v>65056000</v>
      </c>
      <c r="F40" s="96">
        <f t="shared" ref="F40:O40" si="25">SUM(F35:F39)</f>
        <v>65056000</v>
      </c>
      <c r="G40" s="97">
        <f t="shared" si="25"/>
        <v>13500000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7588000</v>
      </c>
      <c r="M40" s="97">
        <f t="shared" si="25"/>
        <v>5473840</v>
      </c>
      <c r="N40" s="96">
        <f t="shared" si="25"/>
        <v>1502000</v>
      </c>
      <c r="O40" s="97">
        <f t="shared" si="25"/>
        <v>0</v>
      </c>
      <c r="P40" s="96">
        <f t="shared" si="19"/>
        <v>13481000</v>
      </c>
      <c r="Q40" s="97">
        <f t="shared" si="20"/>
        <v>9864542</v>
      </c>
      <c r="R40" s="52">
        <f t="shared" si="21"/>
        <v>-80.205587770163405</v>
      </c>
      <c r="S40" s="53">
        <f t="shared" si="22"/>
        <v>-100</v>
      </c>
      <c r="T40" s="52">
        <f>IF((+$E35+$E38) =0,0,(P40   /(+$E35+$E38) )*100)</f>
        <v>99.859259259259261</v>
      </c>
      <c r="U40" s="54">
        <f>IF((+$E35+$E38) =0,0,(Q40   /(+$E35+$E38) )*100)</f>
        <v>73.070681481481486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-41500000</v>
      </c>
      <c r="D52" s="92"/>
      <c r="E52" s="92">
        <f t="shared" si="26"/>
        <v>8500000</v>
      </c>
      <c r="F52" s="93">
        <v>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205041000</v>
      </c>
      <c r="C53" s="95">
        <f>SUM(C42:C52)</f>
        <v>-41500000</v>
      </c>
      <c r="D53" s="95"/>
      <c r="E53" s="95">
        <f t="shared" si="26"/>
        <v>163541000</v>
      </c>
      <c r="F53" s="96">
        <f t="shared" ref="F53:O53" si="33">SUM(F42:F52)</f>
        <v>163541000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279072000</v>
      </c>
      <c r="C67" s="104">
        <f>SUM(C9:C14,C17:C23,C26:C29,C32,C35:C39,C42:C52,C55:C58,C61:C65)</f>
        <v>-46500000</v>
      </c>
      <c r="D67" s="104"/>
      <c r="E67" s="104">
        <f t="shared" si="35"/>
        <v>232572000</v>
      </c>
      <c r="F67" s="105">
        <f t="shared" ref="F67:O67" si="43">SUM(F9:F14,F17:F23,F26:F29,F32,F35:F39,F42:F52,F55:F58,F61:F65)</f>
        <v>232572000</v>
      </c>
      <c r="G67" s="106">
        <f t="shared" si="43"/>
        <v>17475000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9182000</v>
      </c>
      <c r="M67" s="106">
        <f t="shared" si="43"/>
        <v>7118806</v>
      </c>
      <c r="N67" s="105">
        <f t="shared" si="43"/>
        <v>3221000</v>
      </c>
      <c r="O67" s="106">
        <f t="shared" si="43"/>
        <v>691454</v>
      </c>
      <c r="P67" s="105">
        <f t="shared" si="36"/>
        <v>17431000</v>
      </c>
      <c r="Q67" s="106">
        <f t="shared" si="37"/>
        <v>12785062</v>
      </c>
      <c r="R67" s="61">
        <f t="shared" si="38"/>
        <v>-64.920496623829223</v>
      </c>
      <c r="S67" s="62">
        <f t="shared" si="39"/>
        <v>-90.286938568068862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99.74821173104435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73.162014306151647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-4000000</v>
      </c>
      <c r="D69" s="92"/>
      <c r="E69" s="92">
        <f>$B69      +$C69      +$D69</f>
        <v>294785000</v>
      </c>
      <c r="F69" s="93">
        <v>294785000</v>
      </c>
      <c r="G69" s="94">
        <v>294785000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>
        <v>40655000</v>
      </c>
      <c r="M69" s="94">
        <v>55846267</v>
      </c>
      <c r="N69" s="93">
        <v>67859000</v>
      </c>
      <c r="O69" s="94">
        <v>46249169</v>
      </c>
      <c r="P69" s="93">
        <f>$H69      +$J69      +$L69      +$N69</f>
        <v>257027000</v>
      </c>
      <c r="Q69" s="94">
        <f>$I69      +$K69      +$M69      +$O69</f>
        <v>183593989</v>
      </c>
      <c r="R69" s="48">
        <f>IF(($L69      =0),0,((($N69      -$L69      )/$L69      )*100))</f>
        <v>66.914278686508425</v>
      </c>
      <c r="S69" s="49">
        <f>IF(($M69      =0),0,((($O69      -$M69      )/$M69      )*100))</f>
        <v>-17.184851406451212</v>
      </c>
      <c r="T69" s="48">
        <f>IF(($E69      =0),0,(($P69      /$E69      )*100))</f>
        <v>87.191342843089032</v>
      </c>
      <c r="U69" s="50">
        <f>IF(($E69      =0),0,(($Q69      /$E69      )*100))</f>
        <v>62.28064148447173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298785000</v>
      </c>
      <c r="C70" s="101">
        <f>C69</f>
        <v>-4000000</v>
      </c>
      <c r="D70" s="101"/>
      <c r="E70" s="101">
        <f>$B70      +$C70      +$D70</f>
        <v>294785000</v>
      </c>
      <c r="F70" s="102">
        <f t="shared" ref="F70:O70" si="44">F69</f>
        <v>294785000</v>
      </c>
      <c r="G70" s="103">
        <f t="shared" si="44"/>
        <v>294785000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40655000</v>
      </c>
      <c r="M70" s="103">
        <f t="shared" si="44"/>
        <v>55846267</v>
      </c>
      <c r="N70" s="102">
        <f t="shared" si="44"/>
        <v>67859000</v>
      </c>
      <c r="O70" s="103">
        <f t="shared" si="44"/>
        <v>46249169</v>
      </c>
      <c r="P70" s="102">
        <f>$H70      +$J70      +$L70      +$N70</f>
        <v>257027000</v>
      </c>
      <c r="Q70" s="103">
        <f>$I70      +$K70      +$M70      +$O70</f>
        <v>183593989</v>
      </c>
      <c r="R70" s="57">
        <f>IF(($L70      =0),0,((($N70      -$L70      )/$L70      )*100))</f>
        <v>66.914278686508425</v>
      </c>
      <c r="S70" s="58">
        <f>IF(($M70      =0),0,((($O70      -$M70      )/$M70      )*100))</f>
        <v>-17.184851406451212</v>
      </c>
      <c r="T70" s="57">
        <f>IF($E70   =0,0,($P70   /$E70   )*100)</f>
        <v>87.191342843089032</v>
      </c>
      <c r="U70" s="59">
        <f>IF($E70   =0,0,($Q70   /$E70 )*100)</f>
        <v>62.28064148447173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-4000000</v>
      </c>
      <c r="D71" s="104"/>
      <c r="E71" s="104">
        <f>$B71      +$C71      +$D71</f>
        <v>294785000</v>
      </c>
      <c r="F71" s="105">
        <f t="shared" ref="F71:O71" si="45">F69</f>
        <v>294785000</v>
      </c>
      <c r="G71" s="106">
        <f t="shared" si="45"/>
        <v>294785000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40655000</v>
      </c>
      <c r="M71" s="106">
        <f t="shared" si="45"/>
        <v>55846267</v>
      </c>
      <c r="N71" s="105">
        <f t="shared" si="45"/>
        <v>67859000</v>
      </c>
      <c r="O71" s="106">
        <f t="shared" si="45"/>
        <v>46249169</v>
      </c>
      <c r="P71" s="105">
        <f>$H71      +$J71      +$L71      +$N71</f>
        <v>257027000</v>
      </c>
      <c r="Q71" s="106">
        <f>$I71      +$K71      +$M71      +$O71</f>
        <v>183593989</v>
      </c>
      <c r="R71" s="61">
        <f>IF(($L71      =0),0,((($N71      -$L71      )/$L71      )*100))</f>
        <v>66.914278686508425</v>
      </c>
      <c r="S71" s="62">
        <f>IF(($M71      =0),0,((($O71      -$M71      )/$M71      )*100))</f>
        <v>-17.184851406451212</v>
      </c>
      <c r="T71" s="61">
        <f>IF($E71   =0,0,($P71   /$E71   )*100)</f>
        <v>87.191342843089032</v>
      </c>
      <c r="U71" s="65">
        <f>IF($E71   =0,0,($Q71   /$E71   )*100)</f>
        <v>62.28064148447173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577857000</v>
      </c>
      <c r="C72" s="104">
        <f>SUM(C9:C14,C17:C23,C26:C29,C32,C35:C39,C42:C52,C55:C58,C61:C65,C69)</f>
        <v>-50500000</v>
      </c>
      <c r="D72" s="104"/>
      <c r="E72" s="104">
        <f>$B72      +$C72      +$D72</f>
        <v>527357000</v>
      </c>
      <c r="F72" s="105">
        <f t="shared" ref="F72:O72" si="46">SUM(F9:F14,F17:F23,F26:F29,F32,F35:F39,F42:F52,F55:F58,F61:F65,F69)</f>
        <v>527357000</v>
      </c>
      <c r="G72" s="106">
        <f t="shared" si="46"/>
        <v>312260000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49837000</v>
      </c>
      <c r="M72" s="106">
        <f t="shared" si="46"/>
        <v>62965073</v>
      </c>
      <c r="N72" s="105">
        <f t="shared" si="46"/>
        <v>71080000</v>
      </c>
      <c r="O72" s="106">
        <f t="shared" si="46"/>
        <v>46940623</v>
      </c>
      <c r="P72" s="105">
        <f>$H72      +$J72      +$L72      +$N72</f>
        <v>274458000</v>
      </c>
      <c r="Q72" s="106">
        <f>$I72      +$K72      +$M72      +$O72</f>
        <v>196379051</v>
      </c>
      <c r="R72" s="61">
        <f>IF(($L72      =0),0,((($N72      -$L72      )/$L72      )*100))</f>
        <v>42.624957360996852</v>
      </c>
      <c r="S72" s="62">
        <f>IF(($M72      =0),0,((($O72      -$M72      )/$M72      )*100))</f>
        <v>-25.44974417801437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87.894062640107606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62.889595529366545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TIE964dj1c2UTtUdgd1tVRJJC7pmXJWaz9bScUs8r1hQyfkFgZbafHJjzXmYTZz3/+HMQAViWsffEoUBjUnHA==" saltValue="DIbpWk+J+mx1rb5pA5nk6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5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>
        <v>510000</v>
      </c>
      <c r="M10" s="94"/>
      <c r="N10" s="93">
        <v>500000</v>
      </c>
      <c r="O10" s="94">
        <v>1436734</v>
      </c>
      <c r="P10" s="93">
        <f t="shared" ref="P10:P15" si="1">$H10      +$J10      +$L10      +$N10</f>
        <v>1152000</v>
      </c>
      <c r="Q10" s="94">
        <f t="shared" ref="Q10:Q15" si="2">$I10      +$K10      +$M10      +$O10</f>
        <v>1436734</v>
      </c>
      <c r="R10" s="48">
        <f t="shared" ref="R10:R15" si="3">IF(($L10      =0),0,((($N10      -$L10      )/$L10      )*100))</f>
        <v>-1.9607843137254901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69.818181818181827</v>
      </c>
      <c r="U10" s="50">
        <f t="shared" ref="U10:U14" si="6">IF(($E10      =0),0,(($Q10      /$E10      )*100))</f>
        <v>87.074787878787873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-5816000</v>
      </c>
      <c r="D13" s="92"/>
      <c r="E13" s="92">
        <f t="shared" si="0"/>
        <v>4184000</v>
      </c>
      <c r="F13" s="93">
        <v>4184000</v>
      </c>
      <c r="G13" s="94">
        <v>4184000</v>
      </c>
      <c r="H13" s="93"/>
      <c r="I13" s="94"/>
      <c r="J13" s="93"/>
      <c r="K13" s="94"/>
      <c r="L13" s="93"/>
      <c r="M13" s="94"/>
      <c r="N13" s="93">
        <v>2907000</v>
      </c>
      <c r="O13" s="94">
        <v>2907379</v>
      </c>
      <c r="P13" s="93">
        <f t="shared" si="1"/>
        <v>2907000</v>
      </c>
      <c r="Q13" s="94">
        <f t="shared" si="2"/>
        <v>2907379</v>
      </c>
      <c r="R13" s="48">
        <f t="shared" si="3"/>
        <v>0</v>
      </c>
      <c r="S13" s="49">
        <f t="shared" si="4"/>
        <v>0</v>
      </c>
      <c r="T13" s="48">
        <f t="shared" si="5"/>
        <v>69.478967495219891</v>
      </c>
      <c r="U13" s="50">
        <f t="shared" si="6"/>
        <v>69.488025812619497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11750000</v>
      </c>
      <c r="C15" s="95">
        <f>SUM(C9:C14)</f>
        <v>-5816000</v>
      </c>
      <c r="D15" s="95"/>
      <c r="E15" s="95">
        <f t="shared" si="0"/>
        <v>5934000</v>
      </c>
      <c r="F15" s="96">
        <f t="shared" ref="F15:O15" si="7">SUM(F9:F14)</f>
        <v>5934000</v>
      </c>
      <c r="G15" s="97">
        <f t="shared" si="7"/>
        <v>5834000</v>
      </c>
      <c r="H15" s="96">
        <f t="shared" si="7"/>
        <v>142000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510000</v>
      </c>
      <c r="M15" s="97">
        <f t="shared" si="7"/>
        <v>0</v>
      </c>
      <c r="N15" s="96">
        <f t="shared" si="7"/>
        <v>3407000</v>
      </c>
      <c r="O15" s="97">
        <f t="shared" si="7"/>
        <v>4344113</v>
      </c>
      <c r="P15" s="96">
        <f t="shared" si="1"/>
        <v>4059000</v>
      </c>
      <c r="Q15" s="97">
        <f t="shared" si="2"/>
        <v>4344113</v>
      </c>
      <c r="R15" s="52">
        <f t="shared" si="3"/>
        <v>568.03921568627459</v>
      </c>
      <c r="S15" s="53">
        <f t="shared" si="4"/>
        <v>0</v>
      </c>
      <c r="T15" s="52">
        <f>IF((SUM($E9:$E13))=0,0,(P15/(SUM($E9:$E13))*100))</f>
        <v>69.574905725059992</v>
      </c>
      <c r="U15" s="54">
        <f>IF((SUM($E9:$E13))=0,0,(Q15/(SUM($E9:$E13))*100))</f>
        <v>74.461998628728139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>
        <v>79698000</v>
      </c>
      <c r="O28" s="94">
        <v>108309544</v>
      </c>
      <c r="P28" s="93">
        <f>$H28      +$J28      +$L28      +$N28</f>
        <v>165722000</v>
      </c>
      <c r="Q28" s="94">
        <f>$I28      +$K28      +$M28      +$O28</f>
        <v>151275197</v>
      </c>
      <c r="R28" s="48">
        <f>IF(($L28      =0),0,((($N28      -$L28      )/$L28      )*100))</f>
        <v>91.692322493746389</v>
      </c>
      <c r="S28" s="49">
        <f>IF(($M28      =0),0,((($O28      -$M28      )/$M28      )*100))</f>
        <v>152.08401697048569</v>
      </c>
      <c r="T28" s="48">
        <f>IF(($E28      =0),0,(($P28      /$E28      )*100))</f>
        <v>77.567411970100494</v>
      </c>
      <c r="U28" s="50">
        <f>IF(($E28      =0),0,(($Q28      /$E28      )*100))</f>
        <v>70.805478612116133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213649000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41576000</v>
      </c>
      <c r="M30" s="97">
        <f t="shared" si="16"/>
        <v>42965653</v>
      </c>
      <c r="N30" s="96">
        <f t="shared" si="16"/>
        <v>79698000</v>
      </c>
      <c r="O30" s="97">
        <f t="shared" si="16"/>
        <v>108309544</v>
      </c>
      <c r="P30" s="96">
        <f>$H30      +$J30      +$L30      +$N30</f>
        <v>165722000</v>
      </c>
      <c r="Q30" s="97">
        <f>$I30      +$K30      +$M30      +$O30</f>
        <v>151275197</v>
      </c>
      <c r="R30" s="52">
        <f>IF(($L30      =0),0,((($N30      -$L30      )/$L30      )*100))</f>
        <v>91.692322493746389</v>
      </c>
      <c r="S30" s="53">
        <f>IF(($M30      =0),0,((($O30      -$M30      )/$M30      )*100))</f>
        <v>152.08401697048569</v>
      </c>
      <c r="T30" s="52">
        <f>IF($E30   =0,0,($P30   /$E30   )*100)</f>
        <v>77.567411970100494</v>
      </c>
      <c r="U30" s="54">
        <f>IF($E30   =0,0,($Q30   /$E30   )*100)</f>
        <v>70.805478612116133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6388000</v>
      </c>
      <c r="H32" s="93">
        <v>1219000</v>
      </c>
      <c r="I32" s="94">
        <v>1971115</v>
      </c>
      <c r="J32" s="93">
        <v>1220000</v>
      </c>
      <c r="K32" s="94">
        <v>325858</v>
      </c>
      <c r="L32" s="93">
        <v>1468000</v>
      </c>
      <c r="M32" s="94">
        <v>-117750</v>
      </c>
      <c r="N32" s="93">
        <v>966000</v>
      </c>
      <c r="O32" s="94">
        <v>3663462</v>
      </c>
      <c r="P32" s="93">
        <f>$H32      +$J32      +$L32      +$N32</f>
        <v>4873000</v>
      </c>
      <c r="Q32" s="94">
        <f>$I32      +$K32      +$M32      +$O32</f>
        <v>5842685</v>
      </c>
      <c r="R32" s="48">
        <f>IF(($L32      =0),0,((($N32      -$L32      )/$L32      )*100))</f>
        <v>-34.196185286103542</v>
      </c>
      <c r="S32" s="49">
        <f>IF(($M32      =0),0,((($O32      -$M32      )/$M32      )*100))</f>
        <v>-3211.2203821656053</v>
      </c>
      <c r="T32" s="48">
        <f>IF(($E32      =0),0,(($P32      /$E32      )*100))</f>
        <v>76.283656856606143</v>
      </c>
      <c r="U32" s="50">
        <f>IF(($E32      =0),0,(($Q32      /$E32      )*100))</f>
        <v>91.463447088290536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6388000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1468000</v>
      </c>
      <c r="M33" s="97">
        <f t="shared" si="17"/>
        <v>-117750</v>
      </c>
      <c r="N33" s="96">
        <f t="shared" si="17"/>
        <v>966000</v>
      </c>
      <c r="O33" s="97">
        <f t="shared" si="17"/>
        <v>3663462</v>
      </c>
      <c r="P33" s="96">
        <f>$H33      +$J33      +$L33      +$N33</f>
        <v>4873000</v>
      </c>
      <c r="Q33" s="97">
        <f>$I33      +$K33      +$M33      +$O33</f>
        <v>5842685</v>
      </c>
      <c r="R33" s="52">
        <f>IF(($L33      =0),0,((($N33      -$L33      )/$L33      )*100))</f>
        <v>-34.196185286103542</v>
      </c>
      <c r="S33" s="53">
        <f>IF(($M33      =0),0,((($O33      -$M33      )/$M33      )*100))</f>
        <v>-3211.2203821656053</v>
      </c>
      <c r="T33" s="52">
        <f>IF($E33   =0,0,($P33   /$E33   )*100)</f>
        <v>76.283656856606143</v>
      </c>
      <c r="U33" s="54">
        <f>IF($E33   =0,0,($Q33   /$E33   )*100)</f>
        <v>91.463447088290536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-7000000</v>
      </c>
      <c r="D35" s="92"/>
      <c r="E35" s="92">
        <f t="shared" ref="E35:E40" si="18">$B35      +$C35      +$D35</f>
        <v>8000000</v>
      </c>
      <c r="F35" s="93">
        <v>8000000</v>
      </c>
      <c r="G35" s="94">
        <v>8000000</v>
      </c>
      <c r="H35" s="93"/>
      <c r="I35" s="94">
        <v>154080</v>
      </c>
      <c r="J35" s="93"/>
      <c r="K35" s="94"/>
      <c r="L35" s="93"/>
      <c r="M35" s="94">
        <v>-5000000</v>
      </c>
      <c r="N35" s="93">
        <v>2151000</v>
      </c>
      <c r="O35" s="94">
        <v>8234645</v>
      </c>
      <c r="P35" s="93">
        <f t="shared" ref="P35:P40" si="19">$H35      +$J35      +$L35      +$N35</f>
        <v>2151000</v>
      </c>
      <c r="Q35" s="94">
        <f t="shared" ref="Q35:Q40" si="20">$I35      +$K35      +$M35      +$O35</f>
        <v>3388725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-264.69290000000001</v>
      </c>
      <c r="T35" s="48">
        <f t="shared" ref="T35:T39" si="23">IF(($E35      =0),0,(($P35      /$E35      )*100))</f>
        <v>26.887499999999996</v>
      </c>
      <c r="U35" s="50">
        <f t="shared" ref="U35:U39" si="24">IF(($E35      =0),0,(($Q35      /$E35      )*100))</f>
        <v>42.3590625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>
        <v>3533000</v>
      </c>
      <c r="M38" s="94"/>
      <c r="N38" s="93"/>
      <c r="O38" s="94">
        <v>6990691</v>
      </c>
      <c r="P38" s="93">
        <f t="shared" si="19"/>
        <v>3533000</v>
      </c>
      <c r="Q38" s="94">
        <f t="shared" si="20"/>
        <v>6990691</v>
      </c>
      <c r="R38" s="48">
        <f t="shared" si="21"/>
        <v>-100</v>
      </c>
      <c r="S38" s="49">
        <f t="shared" si="22"/>
        <v>0</v>
      </c>
      <c r="T38" s="48">
        <f t="shared" si="23"/>
        <v>78.511111111111106</v>
      </c>
      <c r="U38" s="50">
        <f t="shared" si="24"/>
        <v>155.34868888888889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42083000</v>
      </c>
      <c r="C40" s="95">
        <f>SUM(C35:C39)</f>
        <v>-7000000</v>
      </c>
      <c r="D40" s="95"/>
      <c r="E40" s="95">
        <f t="shared" si="18"/>
        <v>35083000</v>
      </c>
      <c r="F40" s="96">
        <f t="shared" ref="F40:O40" si="25">SUM(F35:F39)</f>
        <v>35083000</v>
      </c>
      <c r="G40" s="97">
        <f t="shared" si="25"/>
        <v>12500000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3533000</v>
      </c>
      <c r="M40" s="97">
        <f t="shared" si="25"/>
        <v>-5000000</v>
      </c>
      <c r="N40" s="96">
        <f t="shared" si="25"/>
        <v>2151000</v>
      </c>
      <c r="O40" s="97">
        <f t="shared" si="25"/>
        <v>15225336</v>
      </c>
      <c r="P40" s="96">
        <f t="shared" si="19"/>
        <v>5684000</v>
      </c>
      <c r="Q40" s="97">
        <f t="shared" si="20"/>
        <v>10379416</v>
      </c>
      <c r="R40" s="52">
        <f t="shared" si="21"/>
        <v>-39.116897820549106</v>
      </c>
      <c r="S40" s="53">
        <f t="shared" si="22"/>
        <v>-404.50672000000003</v>
      </c>
      <c r="T40" s="52">
        <f>IF((+$E35+$E38) =0,0,(P40   /(+$E35+$E38) )*100)</f>
        <v>45.472000000000001</v>
      </c>
      <c r="U40" s="54">
        <f>IF((+$E35+$E38) =0,0,(Q40   /(+$E35+$E38) )*100)</f>
        <v>83.035327999999993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-42947000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/>
      <c r="M51" s="94"/>
      <c r="N51" s="93">
        <v>6000000</v>
      </c>
      <c r="O51" s="94">
        <v>3425088</v>
      </c>
      <c r="P51" s="93">
        <f t="shared" si="27"/>
        <v>6000000</v>
      </c>
      <c r="Q51" s="94">
        <f t="shared" si="28"/>
        <v>3425088</v>
      </c>
      <c r="R51" s="48">
        <f t="shared" si="29"/>
        <v>0</v>
      </c>
      <c r="S51" s="49">
        <f t="shared" si="30"/>
        <v>0</v>
      </c>
      <c r="T51" s="48">
        <f t="shared" si="31"/>
        <v>17.142857142857142</v>
      </c>
      <c r="U51" s="50">
        <f t="shared" si="32"/>
        <v>9.7859657142857142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77947000</v>
      </c>
      <c r="C53" s="95">
        <f>SUM(C42:C52)</f>
        <v>-42947000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6000000</v>
      </c>
      <c r="O53" s="97">
        <f t="shared" si="33"/>
        <v>3425088</v>
      </c>
      <c r="P53" s="96">
        <f t="shared" si="27"/>
        <v>6000000</v>
      </c>
      <c r="Q53" s="97">
        <f t="shared" si="28"/>
        <v>3425088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17.142857142857142</v>
      </c>
      <c r="U53" s="54">
        <f>IF((+$E43+$E45+$E47+$E48+$E51) =0,0,(Q53   /(+$E43+$E45+$E47+$E48+$E51) )*100)</f>
        <v>9.7859657142857142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351817000</v>
      </c>
      <c r="C67" s="104">
        <f>SUM(C9:C14,C17:C23,C26:C29,C32,C35:C39,C42:C52,C55:C58,C61:C65)</f>
        <v>-55763000</v>
      </c>
      <c r="D67" s="104"/>
      <c r="E67" s="104">
        <f t="shared" si="35"/>
        <v>296054000</v>
      </c>
      <c r="F67" s="105">
        <f t="shared" ref="F67:O67" si="43">SUM(F9:F14,F17:F23,F26:F29,F32,F35:F39,F42:F52,F55:F58,F61:F65)</f>
        <v>296054000</v>
      </c>
      <c r="G67" s="106">
        <f t="shared" si="43"/>
        <v>273371000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47087000</v>
      </c>
      <c r="M67" s="106">
        <f t="shared" si="43"/>
        <v>37847903</v>
      </c>
      <c r="N67" s="105">
        <f t="shared" si="43"/>
        <v>92222000</v>
      </c>
      <c r="O67" s="106">
        <f t="shared" si="43"/>
        <v>134967543</v>
      </c>
      <c r="P67" s="105">
        <f t="shared" si="36"/>
        <v>186338000</v>
      </c>
      <c r="Q67" s="106">
        <f t="shared" si="37"/>
        <v>175266499</v>
      </c>
      <c r="R67" s="61">
        <f t="shared" si="38"/>
        <v>95.854482128825367</v>
      </c>
      <c r="S67" s="62">
        <f t="shared" si="39"/>
        <v>256.60507531949656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68.163045824173011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64.113054786352606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249229000</v>
      </c>
      <c r="H69" s="93">
        <v>32379000</v>
      </c>
      <c r="I69" s="94"/>
      <c r="J69" s="93">
        <v>129907000</v>
      </c>
      <c r="K69" s="94"/>
      <c r="L69" s="93">
        <v>31676000</v>
      </c>
      <c r="M69" s="94">
        <v>75682434</v>
      </c>
      <c r="N69" s="93">
        <v>17017000</v>
      </c>
      <c r="O69" s="94">
        <v>30692047</v>
      </c>
      <c r="P69" s="93">
        <f>$H69      +$J69      +$L69      +$N69</f>
        <v>210979000</v>
      </c>
      <c r="Q69" s="94">
        <f>$I69      +$K69      +$M69      +$O69</f>
        <v>106374481</v>
      </c>
      <c r="R69" s="48">
        <f>IF(($L69      =0),0,((($N69      -$L69      )/$L69      )*100))</f>
        <v>-46.277939133729006</v>
      </c>
      <c r="S69" s="49">
        <f>IF(($M69      =0),0,((($O69      -$M69      )/$M69      )*100))</f>
        <v>-59.446273887015842</v>
      </c>
      <c r="T69" s="48">
        <f>IF(($E69      =0),0,(($P69      /$E69      )*100))</f>
        <v>84.65266883067379</v>
      </c>
      <c r="U69" s="50">
        <f>IF(($E69      =0),0,(($Q69      /$E69      )*100))</f>
        <v>42.681421905155496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249229000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31676000</v>
      </c>
      <c r="M70" s="103">
        <f t="shared" si="44"/>
        <v>75682434</v>
      </c>
      <c r="N70" s="102">
        <f t="shared" si="44"/>
        <v>17017000</v>
      </c>
      <c r="O70" s="103">
        <f t="shared" si="44"/>
        <v>30692047</v>
      </c>
      <c r="P70" s="102">
        <f>$H70      +$J70      +$L70      +$N70</f>
        <v>210979000</v>
      </c>
      <c r="Q70" s="103">
        <f>$I70      +$K70      +$M70      +$O70</f>
        <v>106374481</v>
      </c>
      <c r="R70" s="57">
        <f>IF(($L70      =0),0,((($N70      -$L70      )/$L70      )*100))</f>
        <v>-46.277939133729006</v>
      </c>
      <c r="S70" s="58">
        <f>IF(($M70      =0),0,((($O70      -$M70      )/$M70      )*100))</f>
        <v>-59.446273887015842</v>
      </c>
      <c r="T70" s="57">
        <f>IF($E70   =0,0,($P70   /$E70   )*100)</f>
        <v>84.65266883067379</v>
      </c>
      <c r="U70" s="59">
        <f>IF($E70   =0,0,($Q70   /$E70 )*100)</f>
        <v>42.681421905155496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249229000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31676000</v>
      </c>
      <c r="M71" s="106">
        <f t="shared" si="45"/>
        <v>75682434</v>
      </c>
      <c r="N71" s="105">
        <f t="shared" si="45"/>
        <v>17017000</v>
      </c>
      <c r="O71" s="106">
        <f t="shared" si="45"/>
        <v>30692047</v>
      </c>
      <c r="P71" s="105">
        <f>$H71      +$J71      +$L71      +$N71</f>
        <v>210979000</v>
      </c>
      <c r="Q71" s="106">
        <f>$I71      +$K71      +$M71      +$O71</f>
        <v>106374481</v>
      </c>
      <c r="R71" s="61">
        <f>IF(($L71      =0),0,((($N71      -$L71      )/$L71      )*100))</f>
        <v>-46.277939133729006</v>
      </c>
      <c r="S71" s="62">
        <f>IF(($M71      =0),0,((($O71      -$M71      )/$M71      )*100))</f>
        <v>-59.446273887015842</v>
      </c>
      <c r="T71" s="61">
        <f>IF($E71   =0,0,($P71   /$E71   )*100)</f>
        <v>84.65266883067379</v>
      </c>
      <c r="U71" s="65">
        <f>IF($E71   =0,0,($Q71   /$E71   )*100)</f>
        <v>42.681421905155496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601046000</v>
      </c>
      <c r="C72" s="104">
        <f>SUM(C9:C14,C17:C23,C26:C29,C32,C35:C39,C42:C52,C55:C58,C61:C65,C69)</f>
        <v>-55763000</v>
      </c>
      <c r="D72" s="104"/>
      <c r="E72" s="104">
        <f>$B72      +$C72      +$D72</f>
        <v>545283000</v>
      </c>
      <c r="F72" s="105">
        <f t="shared" ref="F72:O72" si="46">SUM(F9:F14,F17:F23,F26:F29,F32,F35:F39,F42:F52,F55:F58,F61:F65,F69)</f>
        <v>545283000</v>
      </c>
      <c r="G72" s="106">
        <f t="shared" si="46"/>
        <v>522600000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78763000</v>
      </c>
      <c r="M72" s="106">
        <f t="shared" si="46"/>
        <v>113530337</v>
      </c>
      <c r="N72" s="105">
        <f t="shared" si="46"/>
        <v>109239000</v>
      </c>
      <c r="O72" s="106">
        <f t="shared" si="46"/>
        <v>165659590</v>
      </c>
      <c r="P72" s="105">
        <f>$H72      +$J72      +$L72      +$N72</f>
        <v>397317000</v>
      </c>
      <c r="Q72" s="106">
        <f>$I72      +$K72      +$M72      +$O72</f>
        <v>281640980</v>
      </c>
      <c r="R72" s="61">
        <f>IF(($L72      =0),0,((($N72      -$L72      )/$L72      )*100))</f>
        <v>38.693295075098717</v>
      </c>
      <c r="S72" s="62">
        <f>IF(($M72      =0),0,((($O72      -$M72      )/$M72      )*100))</f>
        <v>45.916584392768954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76.026980482204365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53.892265595101421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mv+ZqwYtqfwtiPOkz/XNOoMJc2TuH8u/YgenYMVp7TUl6ypaTcvS3hV8W8DoHXthrLqtTmzQMLX59iagsQG8Q==" saltValue="46KIbjnO00HZHo0QWsCJRg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32"/>
      <c r="W1" s="32"/>
    </row>
    <row r="2" spans="1:23" ht="18" x14ac:dyDescent="0.25">
      <c r="A2" s="131" t="s">
        <v>1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33"/>
      <c r="W2" s="33"/>
    </row>
    <row r="3" spans="1:23" ht="18" customHeight="1" x14ac:dyDescent="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33"/>
      <c r="W3" s="33"/>
    </row>
    <row r="4" spans="1:23" ht="18" customHeight="1" x14ac:dyDescent="0.25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33"/>
      <c r="W4" s="33"/>
    </row>
    <row r="5" spans="1:23" ht="15" customHeight="1" x14ac:dyDescent="0.25">
      <c r="A5" s="132" t="s">
        <v>118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1592000</v>
      </c>
      <c r="I10" s="94"/>
      <c r="J10" s="93"/>
      <c r="K10" s="94"/>
      <c r="L10" s="93">
        <v>74000</v>
      </c>
      <c r="M10" s="94"/>
      <c r="N10" s="93">
        <v>256000</v>
      </c>
      <c r="O10" s="94"/>
      <c r="P10" s="93">
        <f t="shared" ref="P10:P15" si="1">$H10      +$J10      +$L10      +$N10</f>
        <v>1922000</v>
      </c>
      <c r="Q10" s="94">
        <f t="shared" ref="Q10:Q15" si="2">$I10      +$K10      +$M10      +$O10</f>
        <v>0</v>
      </c>
      <c r="R10" s="48">
        <f t="shared" ref="R10:R15" si="3">IF(($L10      =0),0,((($N10      -$L10      )/$L10      )*100))</f>
        <v>245.94594594594597</v>
      </c>
      <c r="S10" s="49">
        <f t="shared" ref="S10:S15" si="4">IF(($M10      =0),0,((($O10      -$M10      )/$M10      )*100))</f>
        <v>0</v>
      </c>
      <c r="T10" s="48">
        <f t="shared" ref="T10:T14" si="5">IF(($E10      =0),0,(($P10      /$E10      )*100))</f>
        <v>62</v>
      </c>
      <c r="U10" s="50">
        <f t="shared" ref="U10:U14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1592000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74000</v>
      </c>
      <c r="M15" s="97">
        <f t="shared" si="7"/>
        <v>0</v>
      </c>
      <c r="N15" s="96">
        <f t="shared" si="7"/>
        <v>256000</v>
      </c>
      <c r="O15" s="97">
        <f t="shared" si="7"/>
        <v>0</v>
      </c>
      <c r="P15" s="96">
        <f t="shared" si="1"/>
        <v>1922000</v>
      </c>
      <c r="Q15" s="97">
        <f t="shared" si="2"/>
        <v>0</v>
      </c>
      <c r="R15" s="52">
        <f t="shared" si="3"/>
        <v>245.94594594594597</v>
      </c>
      <c r="S15" s="53">
        <f t="shared" si="4"/>
        <v>0</v>
      </c>
      <c r="T15" s="52">
        <f>IF((SUM($E9:$E13))=0,0,(P15/(SUM($E9:$E13))*100))</f>
        <v>62</v>
      </c>
      <c r="U15" s="54">
        <f>IF((SUM($E9:$E13))=0,0,(Q15/(SUM($E9:$E13))*100))</f>
        <v>0</v>
      </c>
      <c r="V15" s="96">
        <f>SUM(V9:V14)</f>
        <v>0</v>
      </c>
      <c r="W15" s="97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IF(($L29      =0),0,((($N29      -$L29      )/$L29      )*100))</f>
        <v>0</v>
      </c>
      <c r="S29" s="49">
        <f>IF(($M29      =0),0,((($O29      -$M29      )/$M29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IF(($L30      =0),0,((($N30      -$L30      )/$L30      )*100))</f>
        <v>0</v>
      </c>
      <c r="S30" s="53">
        <f>IF(($M30      =0),0,((($O30      -$M30      )/$M30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980000</v>
      </c>
      <c r="H32" s="93">
        <v>190000</v>
      </c>
      <c r="I32" s="94"/>
      <c r="J32" s="93">
        <v>233000</v>
      </c>
      <c r="K32" s="94"/>
      <c r="L32" s="93">
        <v>234000</v>
      </c>
      <c r="M32" s="94"/>
      <c r="N32" s="93"/>
      <c r="O32" s="94"/>
      <c r="P32" s="93">
        <f>$H32      +$J32      +$L32      +$N32</f>
        <v>657000</v>
      </c>
      <c r="Q32" s="94">
        <f>$I32      +$K32      +$M32      +$O32</f>
        <v>0</v>
      </c>
      <c r="R32" s="48">
        <f>IF(($L32      =0),0,((($N32      -$L32      )/$L32      )*100))</f>
        <v>-100</v>
      </c>
      <c r="S32" s="49">
        <f>IF(($M32      =0),0,((($O32      -$M32      )/$M32      )*100))</f>
        <v>0</v>
      </c>
      <c r="T32" s="48">
        <f>IF(($E32      =0),0,(($P32      /$E32      )*100))</f>
        <v>67.040816326530617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980000</v>
      </c>
      <c r="H33" s="96">
        <f t="shared" si="17"/>
        <v>190000</v>
      </c>
      <c r="I33" s="97">
        <f t="shared" si="17"/>
        <v>0</v>
      </c>
      <c r="J33" s="96">
        <f t="shared" si="17"/>
        <v>233000</v>
      </c>
      <c r="K33" s="97">
        <f t="shared" si="17"/>
        <v>0</v>
      </c>
      <c r="L33" s="96">
        <f t="shared" si="17"/>
        <v>234000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657000</v>
      </c>
      <c r="Q33" s="97">
        <f>$I33      +$K33      +$M33      +$O33</f>
        <v>0</v>
      </c>
      <c r="R33" s="52">
        <f>IF(($L33      =0),0,((($N33      -$L33      )/$L33      )*100))</f>
        <v>-100</v>
      </c>
      <c r="S33" s="53">
        <f>IF(($M33      =0),0,((($O33      -$M33      )/$M33      )*100))</f>
        <v>0</v>
      </c>
      <c r="T33" s="52">
        <f>IF($E33   =0,0,($P33   /$E33   )*100)</f>
        <v>67.040816326530617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IF(($L35      =0),0,((($N35      -$L35      )/$L35      )*100))</f>
        <v>0</v>
      </c>
      <c r="S35" s="49">
        <f t="shared" ref="S35:S40" si="22">IF(($M35      =0),0,((($O35      -$M35      )/$M35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444000</v>
      </c>
      <c r="C36" s="92">
        <v>0</v>
      </c>
      <c r="D36" s="92"/>
      <c r="E36" s="92">
        <f t="shared" si="18"/>
        <v>444000</v>
      </c>
      <c r="F36" s="93">
        <v>444000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444000</v>
      </c>
      <c r="C40" s="95">
        <f>SUM(C35:C39)</f>
        <v>0</v>
      </c>
      <c r="D40" s="95"/>
      <c r="E40" s="95">
        <f t="shared" si="18"/>
        <v>444000</v>
      </c>
      <c r="F40" s="96">
        <f t="shared" ref="F40:O40" si="25">SUM(F35:F39)</f>
        <v>444000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</v>
      </c>
      <c r="C44" s="92">
        <v>22000000</v>
      </c>
      <c r="D44" s="92"/>
      <c r="E44" s="92">
        <f t="shared" si="26"/>
        <v>25000000</v>
      </c>
      <c r="F44" s="93">
        <v>25000000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40000000</v>
      </c>
      <c r="C52" s="92">
        <v>-21500000</v>
      </c>
      <c r="D52" s="92"/>
      <c r="E52" s="92">
        <f t="shared" si="26"/>
        <v>18500000</v>
      </c>
      <c r="F52" s="93">
        <v>18500000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43000000</v>
      </c>
      <c r="C53" s="95">
        <f>SUM(C42:C52)</f>
        <v>500000</v>
      </c>
      <c r="D53" s="95"/>
      <c r="E53" s="95">
        <f t="shared" si="26"/>
        <v>43500000</v>
      </c>
      <c r="F53" s="96">
        <f t="shared" ref="F53:O53" si="33">SUM(F42:F52)</f>
        <v>43500000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47524000</v>
      </c>
      <c r="C67" s="104">
        <f>SUM(C9:C14,C17:C23,C26:C29,C32,C35:C39,C42:C52,C55:C58,C61:C65)</f>
        <v>500000</v>
      </c>
      <c r="D67" s="104"/>
      <c r="E67" s="104">
        <f t="shared" si="35"/>
        <v>48024000</v>
      </c>
      <c r="F67" s="105">
        <f t="shared" ref="F67:O67" si="43">SUM(F9:F14,F17:F23,F26:F29,F32,F35:F39,F42:F52,F55:F58,F61:F65)</f>
        <v>48024000</v>
      </c>
      <c r="G67" s="106">
        <f t="shared" si="43"/>
        <v>4080000</v>
      </c>
      <c r="H67" s="105">
        <f t="shared" si="43"/>
        <v>1782000</v>
      </c>
      <c r="I67" s="106">
        <f t="shared" si="43"/>
        <v>0</v>
      </c>
      <c r="J67" s="105">
        <f t="shared" si="43"/>
        <v>233000</v>
      </c>
      <c r="K67" s="106">
        <f t="shared" si="43"/>
        <v>0</v>
      </c>
      <c r="L67" s="105">
        <f t="shared" si="43"/>
        <v>308000</v>
      </c>
      <c r="M67" s="106">
        <f t="shared" si="43"/>
        <v>0</v>
      </c>
      <c r="N67" s="105">
        <f t="shared" si="43"/>
        <v>256000</v>
      </c>
      <c r="O67" s="106">
        <f t="shared" si="43"/>
        <v>0</v>
      </c>
      <c r="P67" s="105">
        <f t="shared" si="36"/>
        <v>2579000</v>
      </c>
      <c r="Q67" s="106">
        <f t="shared" si="37"/>
        <v>0</v>
      </c>
      <c r="R67" s="61">
        <f t="shared" si="38"/>
        <v>-16.883116883116884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63.21078431372549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27126000</v>
      </c>
      <c r="C69" s="92">
        <v>-3000000</v>
      </c>
      <c r="D69" s="92"/>
      <c r="E69" s="92">
        <f>$B69      +$C69      +$D69</f>
        <v>24126000</v>
      </c>
      <c r="F69" s="93">
        <v>24126000</v>
      </c>
      <c r="G69" s="94">
        <v>24126000</v>
      </c>
      <c r="H69" s="93"/>
      <c r="I69" s="94"/>
      <c r="J69" s="93"/>
      <c r="K69" s="94"/>
      <c r="L69" s="93">
        <v>6987000</v>
      </c>
      <c r="M69" s="94"/>
      <c r="N69" s="93">
        <v>4088000</v>
      </c>
      <c r="O69" s="94"/>
      <c r="P69" s="93">
        <f>$H69      +$J69      +$L69      +$N69</f>
        <v>11075000</v>
      </c>
      <c r="Q69" s="94">
        <f>$I69      +$K69      +$M69      +$O69</f>
        <v>0</v>
      </c>
      <c r="R69" s="48">
        <f>IF(($L69      =0),0,((($N69      -$L69      )/$L69      )*100))</f>
        <v>-41.491341061972236</v>
      </c>
      <c r="S69" s="49">
        <f>IF(($M69      =0),0,((($O69      -$M69      )/$M69      )*100))</f>
        <v>0</v>
      </c>
      <c r="T69" s="48">
        <f>IF(($E69      =0),0,(($P69      /$E69      )*100))</f>
        <v>45.904832960291806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01">
        <f>B69</f>
        <v>27126000</v>
      </c>
      <c r="C70" s="101">
        <f>C69</f>
        <v>-3000000</v>
      </c>
      <c r="D70" s="101"/>
      <c r="E70" s="101">
        <f>$B70      +$C70      +$D70</f>
        <v>24126000</v>
      </c>
      <c r="F70" s="102">
        <f t="shared" ref="F70:O70" si="44">F69</f>
        <v>24126000</v>
      </c>
      <c r="G70" s="103">
        <f t="shared" si="44"/>
        <v>24126000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6987000</v>
      </c>
      <c r="M70" s="103">
        <f t="shared" si="44"/>
        <v>0</v>
      </c>
      <c r="N70" s="102">
        <f t="shared" si="44"/>
        <v>4088000</v>
      </c>
      <c r="O70" s="103">
        <f t="shared" si="44"/>
        <v>0</v>
      </c>
      <c r="P70" s="102">
        <f>$H70      +$J70      +$L70      +$N70</f>
        <v>11075000</v>
      </c>
      <c r="Q70" s="103">
        <f>$I70      +$K70      +$M70      +$O70</f>
        <v>0</v>
      </c>
      <c r="R70" s="57">
        <f>IF(($L70      =0),0,((($N70      -$L70      )/$L70      )*100))</f>
        <v>-41.491341061972236</v>
      </c>
      <c r="S70" s="58">
        <f>IF(($M70      =0),0,((($O70      -$M70      )/$M70      )*100))</f>
        <v>0</v>
      </c>
      <c r="T70" s="57">
        <f>IF($E70   =0,0,($P70   /$E70   )*100)</f>
        <v>45.904832960291806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27126000</v>
      </c>
      <c r="C71" s="104">
        <f>C69</f>
        <v>-3000000</v>
      </c>
      <c r="D71" s="104"/>
      <c r="E71" s="104">
        <f>$B71      +$C71      +$D71</f>
        <v>24126000</v>
      </c>
      <c r="F71" s="105">
        <f t="shared" ref="F71:O71" si="45">F69</f>
        <v>24126000</v>
      </c>
      <c r="G71" s="106">
        <f t="shared" si="45"/>
        <v>24126000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6987000</v>
      </c>
      <c r="M71" s="106">
        <f t="shared" si="45"/>
        <v>0</v>
      </c>
      <c r="N71" s="105">
        <f t="shared" si="45"/>
        <v>4088000</v>
      </c>
      <c r="O71" s="106">
        <f t="shared" si="45"/>
        <v>0</v>
      </c>
      <c r="P71" s="105">
        <f>$H71      +$J71      +$L71      +$N71</f>
        <v>11075000</v>
      </c>
      <c r="Q71" s="106">
        <f>$I71      +$K71      +$M71      +$O71</f>
        <v>0</v>
      </c>
      <c r="R71" s="61">
        <f>IF(($L71      =0),0,((($N71      -$L71      )/$L71      )*100))</f>
        <v>-41.491341061972236</v>
      </c>
      <c r="S71" s="62">
        <f>IF(($M71      =0),0,((($O71      -$M71      )/$M71      )*100))</f>
        <v>0</v>
      </c>
      <c r="T71" s="61">
        <f>IF($E71   =0,0,($P71   /$E71   )*100)</f>
        <v>45.904832960291806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74650000</v>
      </c>
      <c r="C72" s="104">
        <f>SUM(C9:C14,C17:C23,C26:C29,C32,C35:C39,C42:C52,C55:C58,C61:C65,C69)</f>
        <v>-2500000</v>
      </c>
      <c r="D72" s="104"/>
      <c r="E72" s="104">
        <f>$B72      +$C72      +$D72</f>
        <v>72150000</v>
      </c>
      <c r="F72" s="105">
        <f t="shared" ref="F72:O72" si="46">SUM(F9:F14,F17:F23,F26:F29,F32,F35:F39,F42:F52,F55:F58,F61:F65,F69)</f>
        <v>72150000</v>
      </c>
      <c r="G72" s="106">
        <f t="shared" si="46"/>
        <v>28206000</v>
      </c>
      <c r="H72" s="105">
        <f t="shared" si="46"/>
        <v>1782000</v>
      </c>
      <c r="I72" s="106">
        <f t="shared" si="46"/>
        <v>0</v>
      </c>
      <c r="J72" s="105">
        <f t="shared" si="46"/>
        <v>233000</v>
      </c>
      <c r="K72" s="106">
        <f t="shared" si="46"/>
        <v>0</v>
      </c>
      <c r="L72" s="105">
        <f t="shared" si="46"/>
        <v>7295000</v>
      </c>
      <c r="M72" s="106">
        <f t="shared" si="46"/>
        <v>0</v>
      </c>
      <c r="N72" s="105">
        <f t="shared" si="46"/>
        <v>4344000</v>
      </c>
      <c r="O72" s="106">
        <f t="shared" si="46"/>
        <v>0</v>
      </c>
      <c r="P72" s="105">
        <f>$H72      +$J72      +$L72      +$N72</f>
        <v>13654000</v>
      </c>
      <c r="Q72" s="106">
        <f>$I72      +$K72      +$M72      +$O72</f>
        <v>0</v>
      </c>
      <c r="R72" s="61">
        <f>IF(($L72      =0),0,((($N72      -$L72      )/$L72      )*100))</f>
        <v>-40.452364633310488</v>
      </c>
      <c r="S72" s="62">
        <f>IF(($M72      =0),0,((($O72      -$M72      )/$M72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48.408140112032896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>
        <f>SUM(W9:W14,W17:W23,W26:W29,W32,W35:W39,W42:W52,W55:W58,W61:W65,W69)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5" t="s">
        <v>10</v>
      </c>
      <c r="Q74" s="136"/>
      <c r="R74" s="137" t="s">
        <v>11</v>
      </c>
      <c r="S74" s="136"/>
      <c r="T74" s="137" t="s">
        <v>12</v>
      </c>
      <c r="U74" s="136"/>
      <c r="V74" s="135"/>
      <c r="W74" s="136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141</v>
      </c>
    </row>
    <row r="116" spans="1:23" x14ac:dyDescent="0.2">
      <c r="A116" s="29" t="s">
        <v>142</v>
      </c>
    </row>
    <row r="117" spans="1:23" x14ac:dyDescent="0.2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146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340j6VsYPvBfSrgOYqdQ/gZFWaPR33u8MCZBlLkGTPvRPYgVTyzIRlN0xJg3IzAzL/WJp3TTdLRveyqazjHeA==" saltValue="JRXrTHyA6y1Zv2UJRVYkbw==" spinCount="100000" sheet="1" objects="1" scenarios="1"/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rintOptions horizontalCentered="1"/>
  <pageMargins left="0.5" right="0.25" top="0.5" bottom="0.5" header="0.5" footer="0.5"/>
  <pageSetup paperSize="9" scale="38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A407F1-1204-4255-8C3B-968A7DCB3260}"/>
</file>

<file path=customXml/itemProps2.xml><?xml version="1.0" encoding="utf-8"?>
<ds:datastoreItem xmlns:ds="http://schemas.openxmlformats.org/officeDocument/2006/customXml" ds:itemID="{513FCF71-4600-435C-8B03-3DBF0AE79EA0}"/>
</file>

<file path=customXml/itemProps3.xml><?xml version="1.0" encoding="utf-8"?>
<ds:datastoreItem xmlns:ds="http://schemas.openxmlformats.org/officeDocument/2006/customXml" ds:itemID="{AC284D8D-546A-46EB-A87E-524DA577E4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Kgothatso Matlala</cp:lastModifiedBy>
  <cp:lastPrinted>2022-08-26T12:33:24Z</cp:lastPrinted>
  <dcterms:created xsi:type="dcterms:W3CDTF">2022-08-10T12:04:08Z</dcterms:created>
  <dcterms:modified xsi:type="dcterms:W3CDTF">2022-08-26T12:33:27Z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