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6E2489C0-44E4-468D-9A97-7BBC50D67918}" xr6:coauthVersionLast="47" xr6:coauthVersionMax="47" xr10:uidLastSave="{00000000-0000-0000-0000-000000000000}"/>
  <workbookProtection workbookAlgorithmName="SHA-512" workbookHashValue="st6si7/NTG1+M1HvaoPawLKDoEPW0zhJktDiKpqUPnrOwwDOietfuQRkWevUUPTfQke8JcWKJEM4FxNOcO80/w==" workbookSaltValue="toqGqlZ7NiU55itVsvwjCw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'DC45'!$A$1:$X$127</definedName>
    <definedName name="_xlnm.Print_Area" localSheetId="2">'DC6'!$A$1:$X$127</definedName>
    <definedName name="_xlnm.Print_Area" localSheetId="3">'DC7'!$A$1:$X$127</definedName>
    <definedName name="_xlnm.Print_Area" localSheetId="4">'DC8'!$A$1:$X$127</definedName>
    <definedName name="_xlnm.Print_Area" localSheetId="5">'DC9'!$A$1:$X$127</definedName>
    <definedName name="_xlnm.Print_Area" localSheetId="6">'NC061'!$A$1:$X$127</definedName>
    <definedName name="_xlnm.Print_Area" localSheetId="7">'NC062'!$A$1:$X$127</definedName>
    <definedName name="_xlnm.Print_Area" localSheetId="8">'NC064'!$A$1:$X$127</definedName>
    <definedName name="_xlnm.Print_Area" localSheetId="9">'NC065'!$A$1:$X$127</definedName>
    <definedName name="_xlnm.Print_Area" localSheetId="10">'NC066'!$A$1:$X$127</definedName>
    <definedName name="_xlnm.Print_Area" localSheetId="11">'NC067'!$A$1:$X$127</definedName>
    <definedName name="_xlnm.Print_Area" localSheetId="12">'NC071'!$A$1:$X$127</definedName>
    <definedName name="_xlnm.Print_Area" localSheetId="13">'NC072'!$A$1:$X$127</definedName>
    <definedName name="_xlnm.Print_Area" localSheetId="14">'NC073'!$A$1:$X$127</definedName>
    <definedName name="_xlnm.Print_Area" localSheetId="15">'NC074'!$A$1:$X$127</definedName>
    <definedName name="_xlnm.Print_Area" localSheetId="16">'NC075'!$A$1:$X$127</definedName>
    <definedName name="_xlnm.Print_Area" localSheetId="17">'NC076'!$A$1:$X$127</definedName>
    <definedName name="_xlnm.Print_Area" localSheetId="18">'NC077'!$A$1:$X$127</definedName>
    <definedName name="_xlnm.Print_Area" localSheetId="19">'NC078'!$A$1:$X$127</definedName>
    <definedName name="_xlnm.Print_Area" localSheetId="20">'NC082'!$A$1:$X$127</definedName>
    <definedName name="_xlnm.Print_Area" localSheetId="21">'NC084'!$A$1:$X$127</definedName>
    <definedName name="_xlnm.Print_Area" localSheetId="22">'NC085'!$A$1:$X$127</definedName>
    <definedName name="_xlnm.Print_Area" localSheetId="23">'NC086'!$A$1:$X$127</definedName>
    <definedName name="_xlnm.Print_Area" localSheetId="24">'NC087'!$A$1:$X$127</definedName>
    <definedName name="_xlnm.Print_Area" localSheetId="25">'NC091'!$A$1:$X$127</definedName>
    <definedName name="_xlnm.Print_Area" localSheetId="26">'NC092'!$A$1:$X$127</definedName>
    <definedName name="_xlnm.Print_Area" localSheetId="27">'NC093'!$A$1:$X$127</definedName>
    <definedName name="_xlnm.Print_Area" localSheetId="28">'NC094'!$A$1:$X$127</definedName>
    <definedName name="_xlnm.Print_Area" localSheetId="29">'NC451'!$A$1:$X$127</definedName>
    <definedName name="_xlnm.Print_Area" localSheetId="30">'NC452'!$A$1:$X$127</definedName>
    <definedName name="_xlnm.Print_Area" localSheetId="31">'NC453'!$A$1:$X$127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U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U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T100" i="10" s="1"/>
  <c r="T99" i="10"/>
  <c r="S99" i="10"/>
  <c r="R99" i="10"/>
  <c r="E99" i="10"/>
  <c r="U99" i="10" s="1"/>
  <c r="S98" i="10"/>
  <c r="R98" i="10"/>
  <c r="E98" i="10"/>
  <c r="U98" i="10" s="1"/>
  <c r="S97" i="10"/>
  <c r="R97" i="10"/>
  <c r="E97" i="10"/>
  <c r="T97" i="10" s="1"/>
  <c r="S96" i="10"/>
  <c r="R96" i="10"/>
  <c r="E96" i="10"/>
  <c r="T96" i="10" s="1"/>
  <c r="W95" i="10"/>
  <c r="W112" i="10" s="1"/>
  <c r="V95" i="10"/>
  <c r="V112" i="10" s="1"/>
  <c r="M95" i="10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T106" i="12" s="1"/>
  <c r="S105" i="12"/>
  <c r="R105" i="12"/>
  <c r="E105" i="12"/>
  <c r="U105" i="12" s="1"/>
  <c r="S104" i="12"/>
  <c r="R104" i="12"/>
  <c r="E104" i="12"/>
  <c r="T104" i="12" s="1"/>
  <c r="T103" i="12"/>
  <c r="S103" i="12"/>
  <c r="R103" i="12"/>
  <c r="E103" i="12"/>
  <c r="U103" i="12" s="1"/>
  <c r="S102" i="12"/>
  <c r="R102" i="12"/>
  <c r="E102" i="12"/>
  <c r="T101" i="12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T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R113" i="15"/>
  <c r="Q113" i="15"/>
  <c r="P113" i="15"/>
  <c r="O113" i="15"/>
  <c r="N113" i="15"/>
  <c r="M113" i="15"/>
  <c r="S113" i="15" s="1"/>
  <c r="L113" i="15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T102" i="15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S113" i="17"/>
  <c r="Q113" i="17"/>
  <c r="P113" i="17"/>
  <c r="O113" i="17"/>
  <c r="N113" i="17"/>
  <c r="M113" i="17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T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T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S96" i="17"/>
  <c r="R96" i="17"/>
  <c r="E96" i="17"/>
  <c r="T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T99" i="18"/>
  <c r="S99" i="18"/>
  <c r="R99" i="18"/>
  <c r="E99" i="18"/>
  <c r="U99" i="18" s="1"/>
  <c r="S98" i="18"/>
  <c r="R98" i="18"/>
  <c r="E98" i="18"/>
  <c r="U98" i="18" s="1"/>
  <c r="T97" i="18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4" i="20"/>
  <c r="S104" i="20"/>
  <c r="R104" i="20"/>
  <c r="E104" i="20"/>
  <c r="U104" i="20" s="1"/>
  <c r="S103" i="20"/>
  <c r="R103" i="20"/>
  <c r="E103" i="20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T103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W95" i="22"/>
  <c r="W112" i="22" s="1"/>
  <c r="V95" i="22"/>
  <c r="V112" i="22" s="1"/>
  <c r="M95" i="22"/>
  <c r="M112" i="22" s="1"/>
  <c r="S112" i="22" s="1"/>
  <c r="L95" i="22"/>
  <c r="R95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T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T108" i="23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T105" i="24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T99" i="24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M112" i="24" s="1"/>
  <c r="S112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T110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T107" i="26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T99" i="26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W95" i="26"/>
  <c r="W112" i="26" s="1"/>
  <c r="V95" i="26"/>
  <c r="V112" i="26" s="1"/>
  <c r="M95" i="26"/>
  <c r="M112" i="26" s="1"/>
  <c r="S112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T98" i="27"/>
  <c r="S98" i="27"/>
  <c r="R98" i="27"/>
  <c r="E98" i="27"/>
  <c r="U98" i="27" s="1"/>
  <c r="S97" i="27"/>
  <c r="R97" i="27"/>
  <c r="E97" i="27"/>
  <c r="T97" i="27" s="1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T110" i="28" s="1"/>
  <c r="S109" i="28"/>
  <c r="R109" i="28"/>
  <c r="E109" i="28"/>
  <c r="U109" i="28" s="1"/>
  <c r="S108" i="28"/>
  <c r="R108" i="28"/>
  <c r="E108" i="28"/>
  <c r="T108" i="28" s="1"/>
  <c r="S107" i="28"/>
  <c r="R107" i="28"/>
  <c r="E107" i="28"/>
  <c r="U107" i="28" s="1"/>
  <c r="S106" i="28"/>
  <c r="R106" i="28"/>
  <c r="E106" i="28"/>
  <c r="T106" i="28" s="1"/>
  <c r="S105" i="28"/>
  <c r="R105" i="28"/>
  <c r="E105" i="28"/>
  <c r="U105" i="28" s="1"/>
  <c r="S104" i="28"/>
  <c r="R104" i="28"/>
  <c r="E104" i="28"/>
  <c r="T104" i="28" s="1"/>
  <c r="S103" i="28"/>
  <c r="R103" i="28"/>
  <c r="E103" i="28"/>
  <c r="U103" i="28" s="1"/>
  <c r="S102" i="28"/>
  <c r="R102" i="28"/>
  <c r="E102" i="28"/>
  <c r="T102" i="28" s="1"/>
  <c r="S101" i="28"/>
  <c r="R101" i="28"/>
  <c r="E101" i="28"/>
  <c r="U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T98" i="28" s="1"/>
  <c r="S97" i="28"/>
  <c r="R97" i="28"/>
  <c r="E97" i="28"/>
  <c r="U97" i="28" s="1"/>
  <c r="S96" i="28"/>
  <c r="R96" i="28"/>
  <c r="E96" i="28"/>
  <c r="W95" i="28"/>
  <c r="W112" i="28" s="1"/>
  <c r="V95" i="28"/>
  <c r="V112" i="28" s="1"/>
  <c r="M95" i="28"/>
  <c r="M112" i="28" s="1"/>
  <c r="S112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T113" i="29"/>
  <c r="R113" i="29"/>
  <c r="Q113" i="29"/>
  <c r="P113" i="29"/>
  <c r="O113" i="29"/>
  <c r="N113" i="29"/>
  <c r="M113" i="29"/>
  <c r="S113" i="29" s="1"/>
  <c r="L113" i="29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T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T103" i="29" s="1"/>
  <c r="S102" i="29"/>
  <c r="R102" i="29"/>
  <c r="E102" i="29"/>
  <c r="U102" i="29" s="1"/>
  <c r="S101" i="29"/>
  <c r="R101" i="29"/>
  <c r="E101" i="29"/>
  <c r="U101" i="29" s="1"/>
  <c r="T100" i="29"/>
  <c r="S100" i="29"/>
  <c r="R100" i="29"/>
  <c r="E100" i="29"/>
  <c r="U100" i="29" s="1"/>
  <c r="T99" i="29"/>
  <c r="S99" i="29"/>
  <c r="R99" i="29"/>
  <c r="E99" i="29"/>
  <c r="U99" i="29" s="1"/>
  <c r="T98" i="29"/>
  <c r="S98" i="29"/>
  <c r="R98" i="29"/>
  <c r="E98" i="29"/>
  <c r="U98" i="29" s="1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M112" i="29" s="1"/>
  <c r="S112" i="29" s="1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T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T97" i="30"/>
  <c r="S97" i="30"/>
  <c r="R97" i="30"/>
  <c r="E97" i="30"/>
  <c r="U97" i="30" s="1"/>
  <c r="S96" i="30"/>
  <c r="R96" i="30"/>
  <c r="E96" i="30"/>
  <c r="W95" i="30"/>
  <c r="W112" i="30" s="1"/>
  <c r="V95" i="30"/>
  <c r="V112" i="30" s="1"/>
  <c r="M95" i="30"/>
  <c r="M112" i="30" s="1"/>
  <c r="S112" i="30" s="1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U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U110" i="32" s="1"/>
  <c r="S109" i="32"/>
  <c r="R109" i="32"/>
  <c r="E109" i="32"/>
  <c r="U109" i="32" s="1"/>
  <c r="S108" i="32"/>
  <c r="R108" i="32"/>
  <c r="E108" i="32"/>
  <c r="U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U100" i="32" s="1"/>
  <c r="S99" i="32"/>
  <c r="R99" i="32"/>
  <c r="E99" i="32"/>
  <c r="U99" i="32" s="1"/>
  <c r="S98" i="32"/>
  <c r="R98" i="32"/>
  <c r="E98" i="32"/>
  <c r="U98" i="32" s="1"/>
  <c r="S97" i="32"/>
  <c r="R97" i="32"/>
  <c r="E97" i="32"/>
  <c r="U97" i="32" s="1"/>
  <c r="S96" i="32"/>
  <c r="R96" i="32"/>
  <c r="E96" i="32"/>
  <c r="W95" i="32"/>
  <c r="W112" i="32" s="1"/>
  <c r="V95" i="32"/>
  <c r="V112" i="32" s="1"/>
  <c r="M95" i="32"/>
  <c r="M112" i="32" s="1"/>
  <c r="S112" i="32" s="1"/>
  <c r="L95" i="32"/>
  <c r="R95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1"/>
  <c r="V113" i="1"/>
  <c r="S113" i="1"/>
  <c r="Q113" i="1"/>
  <c r="P113" i="1"/>
  <c r="O113" i="1"/>
  <c r="N113" i="1"/>
  <c r="M113" i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E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E79" i="10" s="1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E79" i="21" s="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E79" i="22" s="1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U93" i="32"/>
  <c r="T93" i="32"/>
  <c r="S93" i="32"/>
  <c r="R93" i="32"/>
  <c r="Q93" i="32"/>
  <c r="P93" i="32"/>
  <c r="E93" i="32"/>
  <c r="S92" i="32"/>
  <c r="R92" i="32"/>
  <c r="Q92" i="32"/>
  <c r="P92" i="32"/>
  <c r="E92" i="32"/>
  <c r="T92" i="32" s="1"/>
  <c r="S91" i="32"/>
  <c r="R91" i="32"/>
  <c r="Q91" i="32"/>
  <c r="P91" i="32"/>
  <c r="E91" i="32"/>
  <c r="S90" i="32"/>
  <c r="R90" i="32"/>
  <c r="Q90" i="32"/>
  <c r="P90" i="32"/>
  <c r="E90" i="32"/>
  <c r="T90" i="32" s="1"/>
  <c r="U89" i="32"/>
  <c r="T89" i="32"/>
  <c r="S89" i="32"/>
  <c r="R89" i="32"/>
  <c r="Q89" i="32"/>
  <c r="P89" i="32"/>
  <c r="E89" i="32"/>
  <c r="U88" i="32"/>
  <c r="S88" i="32"/>
  <c r="R88" i="32"/>
  <c r="Q88" i="32"/>
  <c r="P88" i="32"/>
  <c r="E88" i="32"/>
  <c r="T88" i="32" s="1"/>
  <c r="S87" i="32"/>
  <c r="R87" i="32"/>
  <c r="Q87" i="32"/>
  <c r="P87" i="32"/>
  <c r="E87" i="32"/>
  <c r="S86" i="32"/>
  <c r="R86" i="32"/>
  <c r="Q86" i="32"/>
  <c r="P86" i="32"/>
  <c r="E86" i="32"/>
  <c r="T86" i="32" s="1"/>
  <c r="W72" i="32"/>
  <c r="V72" i="32"/>
  <c r="O72" i="32"/>
  <c r="N72" i="32"/>
  <c r="R72" i="32" s="1"/>
  <c r="M72" i="32"/>
  <c r="S72" i="32" s="1"/>
  <c r="L72" i="32"/>
  <c r="K72" i="32"/>
  <c r="J72" i="32"/>
  <c r="I72" i="32"/>
  <c r="H72" i="32"/>
  <c r="G72" i="32"/>
  <c r="F72" i="32"/>
  <c r="C72" i="32"/>
  <c r="B72" i="32"/>
  <c r="W71" i="32"/>
  <c r="V71" i="32"/>
  <c r="O71" i="32"/>
  <c r="N71" i="32"/>
  <c r="M71" i="32"/>
  <c r="S71" i="32" s="1"/>
  <c r="L71" i="32"/>
  <c r="R71" i="32" s="1"/>
  <c r="K71" i="32"/>
  <c r="J71" i="32"/>
  <c r="I71" i="32"/>
  <c r="H71" i="32"/>
  <c r="G71" i="32"/>
  <c r="F71" i="32"/>
  <c r="E71" i="32"/>
  <c r="C71" i="32"/>
  <c r="B71" i="32"/>
  <c r="W70" i="32"/>
  <c r="V70" i="32"/>
  <c r="O70" i="32"/>
  <c r="N70" i="32"/>
  <c r="M70" i="32"/>
  <c r="S70" i="32" s="1"/>
  <c r="L70" i="32"/>
  <c r="R70" i="32" s="1"/>
  <c r="K70" i="32"/>
  <c r="J70" i="32"/>
  <c r="I70" i="32"/>
  <c r="H70" i="32"/>
  <c r="G70" i="32"/>
  <c r="F70" i="32"/>
  <c r="C70" i="32"/>
  <c r="B70" i="32"/>
  <c r="S69" i="32"/>
  <c r="R69" i="32"/>
  <c r="Q69" i="32"/>
  <c r="P69" i="32"/>
  <c r="E69" i="32"/>
  <c r="T69" i="32" s="1"/>
  <c r="W67" i="32"/>
  <c r="V67" i="32"/>
  <c r="O67" i="32"/>
  <c r="N67" i="32"/>
  <c r="R67" i="32" s="1"/>
  <c r="M67" i="32"/>
  <c r="S67" i="32" s="1"/>
  <c r="L67" i="32"/>
  <c r="K67" i="32"/>
  <c r="J67" i="32"/>
  <c r="I67" i="32"/>
  <c r="H67" i="32"/>
  <c r="G67" i="32"/>
  <c r="F67" i="32"/>
  <c r="C67" i="32"/>
  <c r="B67" i="32"/>
  <c r="W66" i="32"/>
  <c r="V66" i="32"/>
  <c r="O66" i="32"/>
  <c r="N66" i="32"/>
  <c r="M66" i="32"/>
  <c r="S66" i="32" s="1"/>
  <c r="L66" i="32"/>
  <c r="R66" i="32" s="1"/>
  <c r="K66" i="32"/>
  <c r="J66" i="32"/>
  <c r="I66" i="32"/>
  <c r="H66" i="32"/>
  <c r="G66" i="32"/>
  <c r="F66" i="32"/>
  <c r="E66" i="32"/>
  <c r="C66" i="32"/>
  <c r="B66" i="32"/>
  <c r="S65" i="32"/>
  <c r="R65" i="32"/>
  <c r="Q65" i="32"/>
  <c r="P65" i="32"/>
  <c r="E65" i="32"/>
  <c r="S64" i="32"/>
  <c r="R64" i="32"/>
  <c r="Q64" i="32"/>
  <c r="P64" i="32"/>
  <c r="E64" i="32"/>
  <c r="T64" i="32" s="1"/>
  <c r="S63" i="32"/>
  <c r="R63" i="32"/>
  <c r="Q63" i="32"/>
  <c r="P63" i="32"/>
  <c r="E63" i="32"/>
  <c r="U63" i="32" s="1"/>
  <c r="S62" i="32"/>
  <c r="R62" i="32"/>
  <c r="Q62" i="32"/>
  <c r="P62" i="32"/>
  <c r="E62" i="32"/>
  <c r="S61" i="32"/>
  <c r="R61" i="32"/>
  <c r="Q61" i="32"/>
  <c r="P61" i="32"/>
  <c r="E61" i="32"/>
  <c r="V59" i="32"/>
  <c r="O59" i="32"/>
  <c r="N59" i="32"/>
  <c r="M59" i="32"/>
  <c r="S59" i="32" s="1"/>
  <c r="L59" i="32"/>
  <c r="R59" i="32" s="1"/>
  <c r="K59" i="32"/>
  <c r="J59" i="32"/>
  <c r="I59" i="32"/>
  <c r="H59" i="32"/>
  <c r="G59" i="32"/>
  <c r="F59" i="32"/>
  <c r="C59" i="32"/>
  <c r="B59" i="32"/>
  <c r="S58" i="32"/>
  <c r="R58" i="32"/>
  <c r="Q58" i="32"/>
  <c r="P58" i="32"/>
  <c r="E58" i="32"/>
  <c r="T58" i="32" s="1"/>
  <c r="S57" i="32"/>
  <c r="R57" i="32"/>
  <c r="Q57" i="32"/>
  <c r="P57" i="32"/>
  <c r="E57" i="32"/>
  <c r="U57" i="32" s="1"/>
  <c r="S56" i="32"/>
  <c r="R56" i="32"/>
  <c r="Q56" i="32"/>
  <c r="P56" i="32"/>
  <c r="E56" i="32"/>
  <c r="T56" i="32" s="1"/>
  <c r="S55" i="32"/>
  <c r="R55" i="32"/>
  <c r="Q55" i="32"/>
  <c r="P55" i="32"/>
  <c r="E55" i="32"/>
  <c r="U55" i="32" s="1"/>
  <c r="W53" i="32"/>
  <c r="V53" i="32"/>
  <c r="O53" i="32"/>
  <c r="N53" i="32"/>
  <c r="M53" i="32"/>
  <c r="S53" i="32" s="1"/>
  <c r="L53" i="32"/>
  <c r="K53" i="32"/>
  <c r="J53" i="32"/>
  <c r="I53" i="32"/>
  <c r="H53" i="32"/>
  <c r="G53" i="32"/>
  <c r="F53" i="32"/>
  <c r="C53" i="32"/>
  <c r="B53" i="32"/>
  <c r="E53" i="32" s="1"/>
  <c r="U52" i="32"/>
  <c r="T52" i="32"/>
  <c r="S52" i="32"/>
  <c r="R52" i="32"/>
  <c r="Q52" i="32"/>
  <c r="P52" i="32"/>
  <c r="E52" i="32"/>
  <c r="S51" i="32"/>
  <c r="R51" i="32"/>
  <c r="Q51" i="32"/>
  <c r="P51" i="32"/>
  <c r="E51" i="32"/>
  <c r="T51" i="32" s="1"/>
  <c r="S50" i="32"/>
  <c r="R50" i="32"/>
  <c r="Q50" i="32"/>
  <c r="P50" i="32"/>
  <c r="E50" i="32"/>
  <c r="U50" i="32" s="1"/>
  <c r="U49" i="32"/>
  <c r="S49" i="32"/>
  <c r="R49" i="32"/>
  <c r="Q49" i="32"/>
  <c r="P49" i="32"/>
  <c r="E49" i="32"/>
  <c r="T49" i="32" s="1"/>
  <c r="U48" i="32"/>
  <c r="T48" i="32"/>
  <c r="S48" i="32"/>
  <c r="R48" i="32"/>
  <c r="Q48" i="32"/>
  <c r="P48" i="32"/>
  <c r="E48" i="32"/>
  <c r="S47" i="32"/>
  <c r="R47" i="32"/>
  <c r="Q47" i="32"/>
  <c r="P47" i="32"/>
  <c r="E47" i="32"/>
  <c r="S46" i="32"/>
  <c r="R46" i="32"/>
  <c r="Q46" i="32"/>
  <c r="P46" i="32"/>
  <c r="E46" i="32"/>
  <c r="U46" i="32" s="1"/>
  <c r="U45" i="32"/>
  <c r="S45" i="32"/>
  <c r="R45" i="32"/>
  <c r="Q45" i="32"/>
  <c r="P45" i="32"/>
  <c r="E45" i="32"/>
  <c r="T45" i="32" s="1"/>
  <c r="U44" i="32"/>
  <c r="T44" i="32"/>
  <c r="S44" i="32"/>
  <c r="R44" i="32"/>
  <c r="Q44" i="32"/>
  <c r="P44" i="32"/>
  <c r="E44" i="32"/>
  <c r="S43" i="32"/>
  <c r="R43" i="32"/>
  <c r="Q43" i="32"/>
  <c r="P43" i="32"/>
  <c r="E43" i="32"/>
  <c r="S42" i="32"/>
  <c r="R42" i="32"/>
  <c r="Q42" i="32"/>
  <c r="P42" i="32"/>
  <c r="E42" i="32"/>
  <c r="U42" i="32" s="1"/>
  <c r="W40" i="32"/>
  <c r="V40" i="32"/>
  <c r="O40" i="32"/>
  <c r="N40" i="32"/>
  <c r="R40" i="32" s="1"/>
  <c r="M40" i="32"/>
  <c r="S40" i="32" s="1"/>
  <c r="L40" i="32"/>
  <c r="K40" i="32"/>
  <c r="J40" i="32"/>
  <c r="I40" i="32"/>
  <c r="H40" i="32"/>
  <c r="P40" i="32" s="1"/>
  <c r="G40" i="32"/>
  <c r="F40" i="32"/>
  <c r="E40" i="32"/>
  <c r="C40" i="32"/>
  <c r="B40" i="32"/>
  <c r="U39" i="32"/>
  <c r="T39" i="32"/>
  <c r="S39" i="32"/>
  <c r="R39" i="32"/>
  <c r="Q39" i="32"/>
  <c r="P39" i="32"/>
  <c r="E39" i="32"/>
  <c r="S38" i="32"/>
  <c r="R38" i="32"/>
  <c r="Q38" i="32"/>
  <c r="P38" i="32"/>
  <c r="E38" i="32"/>
  <c r="U38" i="32" s="1"/>
  <c r="S37" i="32"/>
  <c r="R37" i="32"/>
  <c r="Q37" i="32"/>
  <c r="P37" i="32"/>
  <c r="E37" i="32"/>
  <c r="U36" i="32"/>
  <c r="T36" i="32"/>
  <c r="S36" i="32"/>
  <c r="R36" i="32"/>
  <c r="Q36" i="32"/>
  <c r="P36" i="32"/>
  <c r="E36" i="32"/>
  <c r="U35" i="32"/>
  <c r="T35" i="32"/>
  <c r="S35" i="32"/>
  <c r="R35" i="32"/>
  <c r="Q35" i="32"/>
  <c r="P35" i="32"/>
  <c r="E35" i="32"/>
  <c r="W33" i="32"/>
  <c r="V33" i="32"/>
  <c r="S33" i="32"/>
  <c r="O33" i="32"/>
  <c r="N33" i="32"/>
  <c r="M33" i="32"/>
  <c r="L33" i="32"/>
  <c r="K33" i="32"/>
  <c r="J33" i="32"/>
  <c r="I33" i="32"/>
  <c r="H33" i="32"/>
  <c r="G33" i="32"/>
  <c r="F33" i="32"/>
  <c r="C33" i="32"/>
  <c r="B33" i="32"/>
  <c r="E33" i="32" s="1"/>
  <c r="S32" i="32"/>
  <c r="R32" i="32"/>
  <c r="Q32" i="32"/>
  <c r="P32" i="32"/>
  <c r="E32" i="32"/>
  <c r="U32" i="32" s="1"/>
  <c r="W30" i="32"/>
  <c r="V30" i="32"/>
  <c r="O30" i="32"/>
  <c r="N30" i="32"/>
  <c r="M30" i="32"/>
  <c r="S30" i="32" s="1"/>
  <c r="L30" i="32"/>
  <c r="R30" i="32" s="1"/>
  <c r="K30" i="32"/>
  <c r="J30" i="32"/>
  <c r="I30" i="32"/>
  <c r="H30" i="32"/>
  <c r="G30" i="32"/>
  <c r="F30" i="32"/>
  <c r="C30" i="32"/>
  <c r="B30" i="32"/>
  <c r="S29" i="32"/>
  <c r="R29" i="32"/>
  <c r="Q29" i="32"/>
  <c r="P29" i="32"/>
  <c r="E29" i="32"/>
  <c r="T29" i="32" s="1"/>
  <c r="T28" i="32"/>
  <c r="S28" i="32"/>
  <c r="R28" i="32"/>
  <c r="Q28" i="32"/>
  <c r="P28" i="32"/>
  <c r="E28" i="32"/>
  <c r="U28" i="32" s="1"/>
  <c r="S27" i="32"/>
  <c r="R27" i="32"/>
  <c r="Q27" i="32"/>
  <c r="P27" i="32"/>
  <c r="E27" i="32"/>
  <c r="U27" i="32" s="1"/>
  <c r="S26" i="32"/>
  <c r="R26" i="32"/>
  <c r="Q26" i="32"/>
  <c r="P26" i="32"/>
  <c r="E26" i="32"/>
  <c r="W24" i="32"/>
  <c r="V24" i="32"/>
  <c r="O24" i="32"/>
  <c r="N24" i="32"/>
  <c r="M24" i="32"/>
  <c r="S24" i="32" s="1"/>
  <c r="L24" i="32"/>
  <c r="R24" i="32" s="1"/>
  <c r="K24" i="32"/>
  <c r="J24" i="32"/>
  <c r="I24" i="32"/>
  <c r="H24" i="32"/>
  <c r="G24" i="32"/>
  <c r="F24" i="32"/>
  <c r="C24" i="32"/>
  <c r="B24" i="32"/>
  <c r="T23" i="32"/>
  <c r="S23" i="32"/>
  <c r="R23" i="32"/>
  <c r="Q23" i="32"/>
  <c r="P23" i="32"/>
  <c r="E23" i="32"/>
  <c r="U23" i="32" s="1"/>
  <c r="S22" i="32"/>
  <c r="R22" i="32"/>
  <c r="Q22" i="32"/>
  <c r="P22" i="32"/>
  <c r="E22" i="32"/>
  <c r="U22" i="32" s="1"/>
  <c r="S21" i="32"/>
  <c r="R21" i="32"/>
  <c r="Q21" i="32"/>
  <c r="P21" i="32"/>
  <c r="E21" i="32"/>
  <c r="U21" i="32" s="1"/>
  <c r="S20" i="32"/>
  <c r="R20" i="32"/>
  <c r="Q20" i="32"/>
  <c r="P20" i="32"/>
  <c r="E20" i="32"/>
  <c r="T19" i="32"/>
  <c r="S19" i="32"/>
  <c r="R19" i="32"/>
  <c r="Q19" i="32"/>
  <c r="P19" i="32"/>
  <c r="E19" i="32"/>
  <c r="U19" i="32" s="1"/>
  <c r="S18" i="32"/>
  <c r="R18" i="32"/>
  <c r="Q18" i="32"/>
  <c r="P18" i="32"/>
  <c r="E18" i="32"/>
  <c r="U18" i="32" s="1"/>
  <c r="S17" i="32"/>
  <c r="R17" i="32"/>
  <c r="Q17" i="32"/>
  <c r="P17" i="32"/>
  <c r="E17" i="32"/>
  <c r="W15" i="32"/>
  <c r="V15" i="32"/>
  <c r="O15" i="32"/>
  <c r="N15" i="32"/>
  <c r="M15" i="32"/>
  <c r="S15" i="32" s="1"/>
  <c r="L15" i="32"/>
  <c r="R15" i="32" s="1"/>
  <c r="K15" i="32"/>
  <c r="J15" i="32"/>
  <c r="I15" i="32"/>
  <c r="H15" i="32"/>
  <c r="G15" i="32"/>
  <c r="F15" i="32"/>
  <c r="C15" i="32"/>
  <c r="B15" i="32"/>
  <c r="E15" i="32" s="1"/>
  <c r="T14" i="32"/>
  <c r="S14" i="32"/>
  <c r="R14" i="32"/>
  <c r="Q14" i="32"/>
  <c r="P14" i="32"/>
  <c r="E14" i="32"/>
  <c r="U14" i="32" s="1"/>
  <c r="S13" i="32"/>
  <c r="R13" i="32"/>
  <c r="Q13" i="32"/>
  <c r="P13" i="32"/>
  <c r="E13" i="32"/>
  <c r="U13" i="32" s="1"/>
  <c r="S12" i="32"/>
  <c r="R12" i="32"/>
  <c r="Q12" i="32"/>
  <c r="P12" i="32"/>
  <c r="E12" i="32"/>
  <c r="U12" i="32" s="1"/>
  <c r="S11" i="32"/>
  <c r="R11" i="32"/>
  <c r="Q11" i="32"/>
  <c r="P11" i="32"/>
  <c r="E11" i="32"/>
  <c r="S10" i="32"/>
  <c r="R10" i="32"/>
  <c r="Q10" i="32"/>
  <c r="P10" i="32"/>
  <c r="T10" i="32" s="1"/>
  <c r="E10" i="32"/>
  <c r="S9" i="32"/>
  <c r="R9" i="32"/>
  <c r="Q9" i="32"/>
  <c r="P9" i="32"/>
  <c r="E9" i="32"/>
  <c r="U9" i="32" s="1"/>
  <c r="S93" i="31"/>
  <c r="R93" i="31"/>
  <c r="Q93" i="31"/>
  <c r="P93" i="31"/>
  <c r="E93" i="31"/>
  <c r="S92" i="31"/>
  <c r="R92" i="31"/>
  <c r="Q92" i="31"/>
  <c r="P92" i="31"/>
  <c r="E92" i="31"/>
  <c r="T91" i="31"/>
  <c r="S91" i="31"/>
  <c r="R91" i="31"/>
  <c r="Q91" i="31"/>
  <c r="P91" i="31"/>
  <c r="E91" i="31"/>
  <c r="U91" i="31" s="1"/>
  <c r="S90" i="31"/>
  <c r="R90" i="31"/>
  <c r="Q90" i="31"/>
  <c r="P90" i="31"/>
  <c r="E90" i="31"/>
  <c r="U90" i="31" s="1"/>
  <c r="S89" i="31"/>
  <c r="R89" i="31"/>
  <c r="Q89" i="31"/>
  <c r="P89" i="31"/>
  <c r="E89" i="31"/>
  <c r="S88" i="31"/>
  <c r="R88" i="31"/>
  <c r="Q88" i="31"/>
  <c r="P88" i="31"/>
  <c r="E88" i="31"/>
  <c r="T87" i="31"/>
  <c r="S87" i="31"/>
  <c r="R87" i="31"/>
  <c r="Q87" i="31"/>
  <c r="P87" i="31"/>
  <c r="E87" i="31"/>
  <c r="U87" i="31" s="1"/>
  <c r="S86" i="31"/>
  <c r="R86" i="31"/>
  <c r="Q86" i="31"/>
  <c r="P86" i="31"/>
  <c r="E86" i="31"/>
  <c r="U86" i="31" s="1"/>
  <c r="W72" i="31"/>
  <c r="V72" i="31"/>
  <c r="O72" i="31"/>
  <c r="N72" i="31"/>
  <c r="M72" i="31"/>
  <c r="S72" i="31" s="1"/>
  <c r="L72" i="31"/>
  <c r="K72" i="31"/>
  <c r="J72" i="31"/>
  <c r="I72" i="31"/>
  <c r="H72" i="31"/>
  <c r="G72" i="31"/>
  <c r="F72" i="31"/>
  <c r="C72" i="31"/>
  <c r="B72" i="31"/>
  <c r="W71" i="31"/>
  <c r="V71" i="31"/>
  <c r="O71" i="31"/>
  <c r="N71" i="31"/>
  <c r="M71" i="31"/>
  <c r="S71" i="31" s="1"/>
  <c r="L71" i="31"/>
  <c r="R71" i="31" s="1"/>
  <c r="K71" i="31"/>
  <c r="J71" i="31"/>
  <c r="I71" i="31"/>
  <c r="Q71" i="31" s="1"/>
  <c r="H71" i="31"/>
  <c r="G71" i="31"/>
  <c r="F71" i="31"/>
  <c r="C71" i="31"/>
  <c r="B71" i="31"/>
  <c r="W70" i="31"/>
  <c r="V70" i="31"/>
  <c r="O70" i="31"/>
  <c r="N70" i="31"/>
  <c r="M70" i="31"/>
  <c r="L70" i="31"/>
  <c r="R70" i="31" s="1"/>
  <c r="K70" i="31"/>
  <c r="J70" i="31"/>
  <c r="I70" i="31"/>
  <c r="Q70" i="31" s="1"/>
  <c r="H70" i="31"/>
  <c r="P70" i="31" s="1"/>
  <c r="G70" i="31"/>
  <c r="F70" i="31"/>
  <c r="C70" i="31"/>
  <c r="B70" i="31"/>
  <c r="E70" i="31" s="1"/>
  <c r="S69" i="31"/>
  <c r="R69" i="31"/>
  <c r="Q69" i="31"/>
  <c r="P69" i="31"/>
  <c r="E69" i="31"/>
  <c r="W67" i="31"/>
  <c r="V67" i="31"/>
  <c r="O67" i="31"/>
  <c r="N67" i="31"/>
  <c r="M67" i="31"/>
  <c r="S67" i="31" s="1"/>
  <c r="L67" i="31"/>
  <c r="K67" i="31"/>
  <c r="J67" i="31"/>
  <c r="I67" i="31"/>
  <c r="H67" i="31"/>
  <c r="G67" i="31"/>
  <c r="F67" i="31"/>
  <c r="C67" i="31"/>
  <c r="B67" i="31"/>
  <c r="W66" i="31"/>
  <c r="V66" i="31"/>
  <c r="O66" i="31"/>
  <c r="N66" i="31"/>
  <c r="M66" i="31"/>
  <c r="S66" i="31" s="1"/>
  <c r="L66" i="31"/>
  <c r="R66" i="31" s="1"/>
  <c r="K66" i="31"/>
  <c r="J66" i="31"/>
  <c r="I66" i="31"/>
  <c r="Q66" i="31" s="1"/>
  <c r="H66" i="31"/>
  <c r="G66" i="31"/>
  <c r="F66" i="31"/>
  <c r="C66" i="31"/>
  <c r="B66" i="31"/>
  <c r="E66" i="31" s="1"/>
  <c r="S65" i="31"/>
  <c r="R65" i="31"/>
  <c r="Q65" i="31"/>
  <c r="P65" i="31"/>
  <c r="E65" i="31"/>
  <c r="T65" i="31" s="1"/>
  <c r="S64" i="31"/>
  <c r="R64" i="31"/>
  <c r="Q64" i="31"/>
  <c r="P64" i="31"/>
  <c r="E64" i="31"/>
  <c r="U64" i="31" s="1"/>
  <c r="U63" i="31"/>
  <c r="S63" i="31"/>
  <c r="R63" i="31"/>
  <c r="Q63" i="31"/>
  <c r="P63" i="31"/>
  <c r="E63" i="31"/>
  <c r="T63" i="31" s="1"/>
  <c r="S62" i="31"/>
  <c r="R62" i="31"/>
  <c r="Q62" i="31"/>
  <c r="P62" i="31"/>
  <c r="E62" i="31"/>
  <c r="U62" i="31" s="1"/>
  <c r="S61" i="31"/>
  <c r="R61" i="31"/>
  <c r="Q61" i="31"/>
  <c r="P61" i="31"/>
  <c r="E61" i="31"/>
  <c r="U61" i="31" s="1"/>
  <c r="V59" i="31"/>
  <c r="O59" i="31"/>
  <c r="N59" i="31"/>
  <c r="M59" i="31"/>
  <c r="S59" i="31" s="1"/>
  <c r="L59" i="31"/>
  <c r="R59" i="31" s="1"/>
  <c r="K59" i="31"/>
  <c r="J59" i="31"/>
  <c r="I59" i="31"/>
  <c r="H59" i="31"/>
  <c r="G59" i="31"/>
  <c r="F59" i="31"/>
  <c r="C59" i="31"/>
  <c r="B59" i="3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S56" i="31"/>
  <c r="R56" i="31"/>
  <c r="Q56" i="31"/>
  <c r="P56" i="31"/>
  <c r="E56" i="31"/>
  <c r="U56" i="31" s="1"/>
  <c r="U55" i="31"/>
  <c r="T55" i="31"/>
  <c r="S55" i="31"/>
  <c r="R55" i="31"/>
  <c r="Q55" i="31"/>
  <c r="P55" i="31"/>
  <c r="E55" i="31"/>
  <c r="W53" i="31"/>
  <c r="V53" i="31"/>
  <c r="O53" i="31"/>
  <c r="N53" i="31"/>
  <c r="M53" i="31"/>
  <c r="L53" i="31"/>
  <c r="K53" i="31"/>
  <c r="J53" i="31"/>
  <c r="I53" i="31"/>
  <c r="H53" i="31"/>
  <c r="G53" i="31"/>
  <c r="F53" i="31"/>
  <c r="C53" i="31"/>
  <c r="B53" i="31"/>
  <c r="S52" i="31"/>
  <c r="R52" i="31"/>
  <c r="Q52" i="31"/>
  <c r="P52" i="31"/>
  <c r="E52" i="31"/>
  <c r="T52" i="31" s="1"/>
  <c r="S51" i="31"/>
  <c r="R51" i="31"/>
  <c r="Q51" i="31"/>
  <c r="P51" i="31"/>
  <c r="E51" i="31"/>
  <c r="T50" i="31"/>
  <c r="S50" i="31"/>
  <c r="R50" i="31"/>
  <c r="Q50" i="31"/>
  <c r="P50" i="31"/>
  <c r="E50" i="31"/>
  <c r="U50" i="31" s="1"/>
  <c r="S49" i="31"/>
  <c r="R49" i="31"/>
  <c r="Q49" i="31"/>
  <c r="P49" i="31"/>
  <c r="E49" i="31"/>
  <c r="U49" i="31" s="1"/>
  <c r="S48" i="31"/>
  <c r="R48" i="31"/>
  <c r="Q48" i="31"/>
  <c r="P48" i="31"/>
  <c r="E48" i="31"/>
  <c r="T48" i="31" s="1"/>
  <c r="S47" i="31"/>
  <c r="R47" i="31"/>
  <c r="Q47" i="31"/>
  <c r="P47" i="31"/>
  <c r="E47" i="31"/>
  <c r="U47" i="31" s="1"/>
  <c r="S46" i="31"/>
  <c r="R46" i="31"/>
  <c r="Q46" i="31"/>
  <c r="P46" i="31"/>
  <c r="E46" i="31"/>
  <c r="S45" i="31"/>
  <c r="R45" i="31"/>
  <c r="Q45" i="31"/>
  <c r="P45" i="31"/>
  <c r="E45" i="31"/>
  <c r="U45" i="31" s="1"/>
  <c r="S44" i="31"/>
  <c r="R44" i="31"/>
  <c r="Q44" i="31"/>
  <c r="P44" i="31"/>
  <c r="E44" i="31"/>
  <c r="T44" i="31" s="1"/>
  <c r="S43" i="31"/>
  <c r="R43" i="31"/>
  <c r="Q43" i="31"/>
  <c r="P43" i="31"/>
  <c r="E43" i="31"/>
  <c r="U43" i="31" s="1"/>
  <c r="S42" i="31"/>
  <c r="R42" i="31"/>
  <c r="Q42" i="31"/>
  <c r="P42" i="31"/>
  <c r="E42" i="31"/>
  <c r="W40" i="31"/>
  <c r="V40" i="31"/>
  <c r="O40" i="31"/>
  <c r="S40" i="31" s="1"/>
  <c r="N40" i="31"/>
  <c r="M40" i="31"/>
  <c r="L40" i="31"/>
  <c r="K40" i="31"/>
  <c r="J40" i="31"/>
  <c r="I40" i="31"/>
  <c r="H40" i="31"/>
  <c r="G40" i="31"/>
  <c r="F40" i="31"/>
  <c r="C40" i="31"/>
  <c r="B40" i="31"/>
  <c r="E40" i="31" s="1"/>
  <c r="S39" i="31"/>
  <c r="R39" i="31"/>
  <c r="Q39" i="31"/>
  <c r="P39" i="31"/>
  <c r="E39" i="31"/>
  <c r="T39" i="31" s="1"/>
  <c r="S38" i="31"/>
  <c r="R38" i="31"/>
  <c r="Q38" i="31"/>
  <c r="P38" i="31"/>
  <c r="E38" i="31"/>
  <c r="S37" i="31"/>
  <c r="R37" i="31"/>
  <c r="Q37" i="31"/>
  <c r="P37" i="31"/>
  <c r="E37" i="31"/>
  <c r="T37" i="31" s="1"/>
  <c r="S36" i="31"/>
  <c r="R36" i="31"/>
  <c r="Q36" i="31"/>
  <c r="P36" i="31"/>
  <c r="T36" i="31" s="1"/>
  <c r="E36" i="31"/>
  <c r="S35" i="31"/>
  <c r="R35" i="31"/>
  <c r="Q35" i="31"/>
  <c r="P35" i="31"/>
  <c r="E35" i="31"/>
  <c r="U35" i="31" s="1"/>
  <c r="W33" i="31"/>
  <c r="V33" i="31"/>
  <c r="O33" i="31"/>
  <c r="N33" i="31"/>
  <c r="M33" i="31"/>
  <c r="S33" i="31" s="1"/>
  <c r="L33" i="31"/>
  <c r="K33" i="31"/>
  <c r="J33" i="31"/>
  <c r="I33" i="31"/>
  <c r="H33" i="31"/>
  <c r="G33" i="31"/>
  <c r="F33" i="31"/>
  <c r="E33" i="31"/>
  <c r="C33" i="31"/>
  <c r="B33" i="31"/>
  <c r="S32" i="31"/>
  <c r="R32" i="31"/>
  <c r="Q32" i="31"/>
  <c r="U32" i="31" s="1"/>
  <c r="P32" i="31"/>
  <c r="E32" i="31"/>
  <c r="W30" i="31"/>
  <c r="V30" i="31"/>
  <c r="S30" i="31"/>
  <c r="O30" i="31"/>
  <c r="N30" i="31"/>
  <c r="M30" i="31"/>
  <c r="L30" i="31"/>
  <c r="R30" i="31" s="1"/>
  <c r="K30" i="31"/>
  <c r="J30" i="31"/>
  <c r="I30" i="31"/>
  <c r="H30" i="31"/>
  <c r="G30" i="31"/>
  <c r="F30" i="31"/>
  <c r="C30" i="31"/>
  <c r="B30" i="31"/>
  <c r="E30" i="31" s="1"/>
  <c r="S29" i="31"/>
  <c r="R29" i="31"/>
  <c r="Q29" i="31"/>
  <c r="P29" i="31"/>
  <c r="E29" i="31"/>
  <c r="T29" i="31" s="1"/>
  <c r="S28" i="31"/>
  <c r="R28" i="31"/>
  <c r="Q28" i="31"/>
  <c r="P28" i="31"/>
  <c r="E28" i="31"/>
  <c r="U27" i="31"/>
  <c r="S27" i="31"/>
  <c r="R27" i="31"/>
  <c r="Q27" i="31"/>
  <c r="P27" i="31"/>
  <c r="E27" i="31"/>
  <c r="T27" i="31" s="1"/>
  <c r="S26" i="31"/>
  <c r="R26" i="31"/>
  <c r="Q26" i="31"/>
  <c r="P26" i="31"/>
  <c r="E26" i="31"/>
  <c r="U26" i="31" s="1"/>
  <c r="W24" i="31"/>
  <c r="V24" i="31"/>
  <c r="S24" i="31"/>
  <c r="R24" i="31"/>
  <c r="O24" i="31"/>
  <c r="N24" i="31"/>
  <c r="M24" i="31"/>
  <c r="L24" i="31"/>
  <c r="K24" i="31"/>
  <c r="J24" i="31"/>
  <c r="I24" i="31"/>
  <c r="H24" i="31"/>
  <c r="P24" i="31" s="1"/>
  <c r="G24" i="31"/>
  <c r="F24" i="31"/>
  <c r="C24" i="31"/>
  <c r="B24" i="31"/>
  <c r="E24" i="31" s="1"/>
  <c r="S23" i="31"/>
  <c r="R23" i="31"/>
  <c r="Q23" i="31"/>
  <c r="P23" i="31"/>
  <c r="E23" i="31"/>
  <c r="S22" i="31"/>
  <c r="R22" i="31"/>
  <c r="Q22" i="31"/>
  <c r="P22" i="31"/>
  <c r="E22" i="31"/>
  <c r="S21" i="31"/>
  <c r="R21" i="31"/>
  <c r="Q21" i="31"/>
  <c r="P21" i="31"/>
  <c r="E21" i="31"/>
  <c r="U21" i="31" s="1"/>
  <c r="S20" i="31"/>
  <c r="R20" i="31"/>
  <c r="Q20" i="31"/>
  <c r="P20" i="31"/>
  <c r="E20" i="31"/>
  <c r="T20" i="31" s="1"/>
  <c r="S19" i="31"/>
  <c r="R19" i="31"/>
  <c r="Q19" i="31"/>
  <c r="P19" i="31"/>
  <c r="E19" i="31"/>
  <c r="S18" i="31"/>
  <c r="R18" i="31"/>
  <c r="Q18" i="31"/>
  <c r="P18" i="31"/>
  <c r="E18" i="31"/>
  <c r="S17" i="31"/>
  <c r="R17" i="31"/>
  <c r="Q17" i="31"/>
  <c r="P17" i="31"/>
  <c r="E17" i="31"/>
  <c r="U17" i="31" s="1"/>
  <c r="W15" i="31"/>
  <c r="V15" i="31"/>
  <c r="O15" i="31"/>
  <c r="S15" i="31" s="1"/>
  <c r="N15" i="31"/>
  <c r="R15" i="31" s="1"/>
  <c r="M15" i="31"/>
  <c r="L15" i="31"/>
  <c r="K15" i="31"/>
  <c r="J15" i="31"/>
  <c r="I15" i="31"/>
  <c r="H15" i="31"/>
  <c r="P15" i="31" s="1"/>
  <c r="G15" i="31"/>
  <c r="F15" i="31"/>
  <c r="C15" i="31"/>
  <c r="B15" i="31"/>
  <c r="S14" i="31"/>
  <c r="R14" i="31"/>
  <c r="Q14" i="31"/>
  <c r="P14" i="31"/>
  <c r="E14" i="31"/>
  <c r="S13" i="31"/>
  <c r="R13" i="31"/>
  <c r="Q13" i="31"/>
  <c r="U13" i="31" s="1"/>
  <c r="P13" i="31"/>
  <c r="T13" i="31" s="1"/>
  <c r="E13" i="31"/>
  <c r="S12" i="31"/>
  <c r="R12" i="31"/>
  <c r="Q12" i="31"/>
  <c r="P12" i="31"/>
  <c r="E12" i="31"/>
  <c r="U12" i="31" s="1"/>
  <c r="S11" i="31"/>
  <c r="R11" i="31"/>
  <c r="Q11" i="31"/>
  <c r="P11" i="31"/>
  <c r="E11" i="31"/>
  <c r="T11" i="31" s="1"/>
  <c r="S10" i="31"/>
  <c r="R10" i="31"/>
  <c r="Q10" i="31"/>
  <c r="P10" i="31"/>
  <c r="E10" i="31"/>
  <c r="T10" i="31" s="1"/>
  <c r="T9" i="31"/>
  <c r="S9" i="31"/>
  <c r="R9" i="31"/>
  <c r="Q9" i="31"/>
  <c r="P9" i="31"/>
  <c r="E9" i="31"/>
  <c r="U9" i="31" s="1"/>
  <c r="S93" i="30"/>
  <c r="R93" i="30"/>
  <c r="Q93" i="30"/>
  <c r="P93" i="30"/>
  <c r="E93" i="30"/>
  <c r="U93" i="30" s="1"/>
  <c r="S92" i="30"/>
  <c r="R92" i="30"/>
  <c r="Q92" i="30"/>
  <c r="P92" i="30"/>
  <c r="E92" i="30"/>
  <c r="T92" i="30" s="1"/>
  <c r="U91" i="30"/>
  <c r="S91" i="30"/>
  <c r="R91" i="30"/>
  <c r="Q91" i="30"/>
  <c r="P91" i="30"/>
  <c r="E91" i="30"/>
  <c r="T91" i="30" s="1"/>
  <c r="S90" i="30"/>
  <c r="R90" i="30"/>
  <c r="Q90" i="30"/>
  <c r="P90" i="30"/>
  <c r="E90" i="30"/>
  <c r="U90" i="30" s="1"/>
  <c r="S89" i="30"/>
  <c r="R89" i="30"/>
  <c r="Q89" i="30"/>
  <c r="P89" i="30"/>
  <c r="E89" i="30"/>
  <c r="U89" i="30" s="1"/>
  <c r="S88" i="30"/>
  <c r="R88" i="30"/>
  <c r="Q88" i="30"/>
  <c r="P88" i="30"/>
  <c r="E88" i="30"/>
  <c r="T88" i="30" s="1"/>
  <c r="S87" i="30"/>
  <c r="R87" i="30"/>
  <c r="Q87" i="30"/>
  <c r="P87" i="30"/>
  <c r="E87" i="30"/>
  <c r="T87" i="30" s="1"/>
  <c r="S86" i="30"/>
  <c r="R86" i="30"/>
  <c r="Q86" i="30"/>
  <c r="P86" i="30"/>
  <c r="E86" i="30"/>
  <c r="W72" i="30"/>
  <c r="V72" i="30"/>
  <c r="O72" i="30"/>
  <c r="N72" i="30"/>
  <c r="M72" i="30"/>
  <c r="L72" i="30"/>
  <c r="R72" i="30" s="1"/>
  <c r="K72" i="30"/>
  <c r="J72" i="30"/>
  <c r="I72" i="30"/>
  <c r="H72" i="30"/>
  <c r="G72" i="30"/>
  <c r="F72" i="30"/>
  <c r="C72" i="30"/>
  <c r="B72" i="30"/>
  <c r="W71" i="30"/>
  <c r="V71" i="30"/>
  <c r="O71" i="30"/>
  <c r="S71" i="30" s="1"/>
  <c r="N71" i="30"/>
  <c r="R71" i="30" s="1"/>
  <c r="M71" i="30"/>
  <c r="L71" i="30"/>
  <c r="K71" i="30"/>
  <c r="J71" i="30"/>
  <c r="I71" i="30"/>
  <c r="H71" i="30"/>
  <c r="G71" i="30"/>
  <c r="F71" i="30"/>
  <c r="C71" i="30"/>
  <c r="B71" i="30"/>
  <c r="E71" i="30" s="1"/>
  <c r="W70" i="30"/>
  <c r="V70" i="30"/>
  <c r="O70" i="30"/>
  <c r="N70" i="30"/>
  <c r="R70" i="30" s="1"/>
  <c r="M70" i="30"/>
  <c r="L70" i="30"/>
  <c r="K70" i="30"/>
  <c r="J70" i="30"/>
  <c r="I70" i="30"/>
  <c r="Q70" i="30" s="1"/>
  <c r="H70" i="30"/>
  <c r="P70" i="30" s="1"/>
  <c r="G70" i="30"/>
  <c r="F70" i="30"/>
  <c r="E70" i="30"/>
  <c r="C70" i="30"/>
  <c r="B70" i="30"/>
  <c r="S69" i="30"/>
  <c r="R69" i="30"/>
  <c r="Q69" i="30"/>
  <c r="U69" i="30" s="1"/>
  <c r="P69" i="30"/>
  <c r="T69" i="30" s="1"/>
  <c r="E69" i="30"/>
  <c r="W67" i="30"/>
  <c r="V67" i="30"/>
  <c r="O67" i="30"/>
  <c r="N67" i="30"/>
  <c r="M67" i="30"/>
  <c r="L67" i="30"/>
  <c r="R67" i="30" s="1"/>
  <c r="K67" i="30"/>
  <c r="J67" i="30"/>
  <c r="I67" i="30"/>
  <c r="H67" i="30"/>
  <c r="G67" i="30"/>
  <c r="F67" i="30"/>
  <c r="C67" i="30"/>
  <c r="B67" i="30"/>
  <c r="W66" i="30"/>
  <c r="V66" i="30"/>
  <c r="O66" i="30"/>
  <c r="N66" i="30"/>
  <c r="M66" i="30"/>
  <c r="S66" i="30" s="1"/>
  <c r="L66" i="30"/>
  <c r="R66" i="30" s="1"/>
  <c r="K66" i="30"/>
  <c r="J66" i="30"/>
  <c r="I66" i="30"/>
  <c r="H66" i="30"/>
  <c r="G66" i="30"/>
  <c r="F66" i="30"/>
  <c r="C66" i="30"/>
  <c r="B66" i="30"/>
  <c r="U65" i="30"/>
  <c r="S65" i="30"/>
  <c r="R65" i="30"/>
  <c r="Q65" i="30"/>
  <c r="P65" i="30"/>
  <c r="E65" i="30"/>
  <c r="T65" i="30" s="1"/>
  <c r="U64" i="30"/>
  <c r="T64" i="30"/>
  <c r="S64" i="30"/>
  <c r="R64" i="30"/>
  <c r="Q64" i="30"/>
  <c r="P64" i="30"/>
  <c r="E64" i="30"/>
  <c r="S63" i="30"/>
  <c r="R63" i="30"/>
  <c r="Q63" i="30"/>
  <c r="P63" i="30"/>
  <c r="E63" i="30"/>
  <c r="U63" i="30" s="1"/>
  <c r="S62" i="30"/>
  <c r="R62" i="30"/>
  <c r="Q62" i="30"/>
  <c r="P62" i="30"/>
  <c r="E62" i="30"/>
  <c r="T62" i="30" s="1"/>
  <c r="U61" i="30"/>
  <c r="S61" i="30"/>
  <c r="R61" i="30"/>
  <c r="Q61" i="30"/>
  <c r="P61" i="30"/>
  <c r="E61" i="30"/>
  <c r="T61" i="30" s="1"/>
  <c r="V59" i="30"/>
  <c r="O59" i="30"/>
  <c r="N59" i="30"/>
  <c r="M59" i="30"/>
  <c r="S59" i="30" s="1"/>
  <c r="L59" i="30"/>
  <c r="R59" i="30" s="1"/>
  <c r="K59" i="30"/>
  <c r="J59" i="30"/>
  <c r="I59" i="30"/>
  <c r="H59" i="30"/>
  <c r="G59" i="30"/>
  <c r="F59" i="30"/>
  <c r="C59" i="30"/>
  <c r="B59" i="30"/>
  <c r="S58" i="30"/>
  <c r="R58" i="30"/>
  <c r="Q58" i="30"/>
  <c r="P58" i="30"/>
  <c r="E58" i="30"/>
  <c r="T58" i="30" s="1"/>
  <c r="S57" i="30"/>
  <c r="R57" i="30"/>
  <c r="Q57" i="30"/>
  <c r="P57" i="30"/>
  <c r="E57" i="30"/>
  <c r="T57" i="30" s="1"/>
  <c r="T56" i="30"/>
  <c r="S56" i="30"/>
  <c r="R56" i="30"/>
  <c r="Q56" i="30"/>
  <c r="P56" i="30"/>
  <c r="E56" i="30"/>
  <c r="U56" i="30" s="1"/>
  <c r="S55" i="30"/>
  <c r="R55" i="30"/>
  <c r="Q55" i="30"/>
  <c r="P55" i="30"/>
  <c r="E55" i="30"/>
  <c r="U55" i="30" s="1"/>
  <c r="W53" i="30"/>
  <c r="V53" i="30"/>
  <c r="O53" i="30"/>
  <c r="S53" i="30" s="1"/>
  <c r="N53" i="30"/>
  <c r="M53" i="30"/>
  <c r="L53" i="30"/>
  <c r="K53" i="30"/>
  <c r="J53" i="30"/>
  <c r="I53" i="30"/>
  <c r="H53" i="30"/>
  <c r="G53" i="30"/>
  <c r="F53" i="30"/>
  <c r="C53" i="30"/>
  <c r="B53" i="30"/>
  <c r="E53" i="30" s="1"/>
  <c r="S52" i="30"/>
  <c r="R52" i="30"/>
  <c r="Q52" i="30"/>
  <c r="U52" i="30" s="1"/>
  <c r="P52" i="30"/>
  <c r="E52" i="30"/>
  <c r="S51" i="30"/>
  <c r="R51" i="30"/>
  <c r="Q51" i="30"/>
  <c r="P51" i="30"/>
  <c r="T51" i="30" s="1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T49" i="30" s="1"/>
  <c r="S48" i="30"/>
  <c r="R48" i="30"/>
  <c r="Q48" i="30"/>
  <c r="P48" i="30"/>
  <c r="E48" i="30"/>
  <c r="S47" i="30"/>
  <c r="R47" i="30"/>
  <c r="Q47" i="30"/>
  <c r="P47" i="30"/>
  <c r="E47" i="30"/>
  <c r="U47" i="30" s="1"/>
  <c r="S46" i="30"/>
  <c r="R46" i="30"/>
  <c r="Q46" i="30"/>
  <c r="P46" i="30"/>
  <c r="E46" i="30"/>
  <c r="U46" i="30" s="1"/>
  <c r="S45" i="30"/>
  <c r="R45" i="30"/>
  <c r="Q45" i="30"/>
  <c r="P45" i="30"/>
  <c r="E45" i="30"/>
  <c r="T45" i="30" s="1"/>
  <c r="U44" i="30"/>
  <c r="S44" i="30"/>
  <c r="R44" i="30"/>
  <c r="Q44" i="30"/>
  <c r="P44" i="30"/>
  <c r="E44" i="30"/>
  <c r="T44" i="30" s="1"/>
  <c r="U43" i="30"/>
  <c r="T43" i="30"/>
  <c r="S43" i="30"/>
  <c r="R43" i="30"/>
  <c r="Q43" i="30"/>
  <c r="P43" i="30"/>
  <c r="E43" i="30"/>
  <c r="S42" i="30"/>
  <c r="R42" i="30"/>
  <c r="Q42" i="30"/>
  <c r="P42" i="30"/>
  <c r="E42" i="30"/>
  <c r="U42" i="30" s="1"/>
  <c r="W40" i="30"/>
  <c r="V40" i="30"/>
  <c r="O40" i="30"/>
  <c r="N40" i="30"/>
  <c r="M40" i="30"/>
  <c r="S40" i="30" s="1"/>
  <c r="L40" i="30"/>
  <c r="K40" i="30"/>
  <c r="J40" i="30"/>
  <c r="I40" i="30"/>
  <c r="H40" i="30"/>
  <c r="G40" i="30"/>
  <c r="F40" i="30"/>
  <c r="C40" i="30"/>
  <c r="B40" i="30"/>
  <c r="E40" i="30" s="1"/>
  <c r="U39" i="30"/>
  <c r="S39" i="30"/>
  <c r="R39" i="30"/>
  <c r="Q39" i="30"/>
  <c r="P39" i="30"/>
  <c r="E39" i="30"/>
  <c r="T39" i="30" s="1"/>
  <c r="U38" i="30"/>
  <c r="T38" i="30"/>
  <c r="S38" i="30"/>
  <c r="R38" i="30"/>
  <c r="Q38" i="30"/>
  <c r="P38" i="30"/>
  <c r="E38" i="30"/>
  <c r="S37" i="30"/>
  <c r="R37" i="30"/>
  <c r="Q37" i="30"/>
  <c r="P37" i="30"/>
  <c r="E37" i="30"/>
  <c r="U37" i="30" s="1"/>
  <c r="S36" i="30"/>
  <c r="R36" i="30"/>
  <c r="Q36" i="30"/>
  <c r="P36" i="30"/>
  <c r="E36" i="30"/>
  <c r="T36" i="30" s="1"/>
  <c r="S35" i="30"/>
  <c r="R35" i="30"/>
  <c r="Q35" i="30"/>
  <c r="U35" i="30" s="1"/>
  <c r="P35" i="30"/>
  <c r="E35" i="30"/>
  <c r="T35" i="30" s="1"/>
  <c r="W33" i="30"/>
  <c r="V33" i="30"/>
  <c r="O33" i="30"/>
  <c r="N33" i="30"/>
  <c r="M33" i="30"/>
  <c r="S33" i="30" s="1"/>
  <c r="L33" i="30"/>
  <c r="K33" i="30"/>
  <c r="J33" i="30"/>
  <c r="I33" i="30"/>
  <c r="H33" i="30"/>
  <c r="G33" i="30"/>
  <c r="F33" i="30"/>
  <c r="C33" i="30"/>
  <c r="E33" i="30" s="1"/>
  <c r="B33" i="30"/>
  <c r="S32" i="30"/>
  <c r="R32" i="30"/>
  <c r="Q32" i="30"/>
  <c r="P32" i="30"/>
  <c r="E32" i="30"/>
  <c r="U32" i="30" s="1"/>
  <c r="W30" i="30"/>
  <c r="V30" i="30"/>
  <c r="O30" i="30"/>
  <c r="N30" i="30"/>
  <c r="M30" i="30"/>
  <c r="S30" i="30" s="1"/>
  <c r="L30" i="30"/>
  <c r="R30" i="30" s="1"/>
  <c r="K30" i="30"/>
  <c r="J30" i="30"/>
  <c r="I30" i="30"/>
  <c r="H30" i="30"/>
  <c r="G30" i="30"/>
  <c r="F30" i="30"/>
  <c r="C30" i="30"/>
  <c r="B30" i="30"/>
  <c r="U29" i="30"/>
  <c r="S29" i="30"/>
  <c r="R29" i="30"/>
  <c r="Q29" i="30"/>
  <c r="P29" i="30"/>
  <c r="E29" i="30"/>
  <c r="T29" i="30" s="1"/>
  <c r="U28" i="30"/>
  <c r="T28" i="30"/>
  <c r="S28" i="30"/>
  <c r="R28" i="30"/>
  <c r="Q28" i="30"/>
  <c r="P28" i="30"/>
  <c r="E28" i="30"/>
  <c r="S27" i="30"/>
  <c r="R27" i="30"/>
  <c r="Q27" i="30"/>
  <c r="P27" i="30"/>
  <c r="E27" i="30"/>
  <c r="U27" i="30" s="1"/>
  <c r="S26" i="30"/>
  <c r="R26" i="30"/>
  <c r="Q26" i="30"/>
  <c r="P26" i="30"/>
  <c r="E26" i="30"/>
  <c r="T26" i="30" s="1"/>
  <c r="W24" i="30"/>
  <c r="V24" i="30"/>
  <c r="R24" i="30"/>
  <c r="O24" i="30"/>
  <c r="N24" i="30"/>
  <c r="M24" i="30"/>
  <c r="S24" i="30" s="1"/>
  <c r="L24" i="30"/>
  <c r="K24" i="30"/>
  <c r="J24" i="30"/>
  <c r="I24" i="30"/>
  <c r="H24" i="30"/>
  <c r="P24" i="30" s="1"/>
  <c r="G24" i="30"/>
  <c r="F24" i="30"/>
  <c r="C24" i="30"/>
  <c r="B24" i="30"/>
  <c r="E24" i="30" s="1"/>
  <c r="U23" i="30"/>
  <c r="T23" i="30"/>
  <c r="S23" i="30"/>
  <c r="R23" i="30"/>
  <c r="Q23" i="30"/>
  <c r="P23" i="30"/>
  <c r="E23" i="30"/>
  <c r="S22" i="30"/>
  <c r="R22" i="30"/>
  <c r="Q22" i="30"/>
  <c r="P22" i="30"/>
  <c r="E22" i="30"/>
  <c r="U22" i="30" s="1"/>
  <c r="S21" i="30"/>
  <c r="R21" i="30"/>
  <c r="Q21" i="30"/>
  <c r="P21" i="30"/>
  <c r="E21" i="30"/>
  <c r="T21" i="30" s="1"/>
  <c r="U20" i="30"/>
  <c r="S20" i="30"/>
  <c r="R20" i="30"/>
  <c r="Q20" i="30"/>
  <c r="P20" i="30"/>
  <c r="E20" i="30"/>
  <c r="T20" i="30" s="1"/>
  <c r="U19" i="30"/>
  <c r="T19" i="30"/>
  <c r="S19" i="30"/>
  <c r="R19" i="30"/>
  <c r="Q19" i="30"/>
  <c r="P19" i="30"/>
  <c r="E19" i="30"/>
  <c r="S18" i="30"/>
  <c r="R18" i="30"/>
  <c r="Q18" i="30"/>
  <c r="P18" i="30"/>
  <c r="E18" i="30"/>
  <c r="U18" i="30" s="1"/>
  <c r="S17" i="30"/>
  <c r="R17" i="30"/>
  <c r="Q17" i="30"/>
  <c r="P17" i="30"/>
  <c r="E17" i="30"/>
  <c r="T17" i="30" s="1"/>
  <c r="W15" i="30"/>
  <c r="V15" i="30"/>
  <c r="O15" i="30"/>
  <c r="N15" i="30"/>
  <c r="R15" i="30" s="1"/>
  <c r="M15" i="30"/>
  <c r="L15" i="30"/>
  <c r="K15" i="30"/>
  <c r="J15" i="30"/>
  <c r="I15" i="30"/>
  <c r="Q15" i="30" s="1"/>
  <c r="H15" i="30"/>
  <c r="G15" i="30"/>
  <c r="F15" i="30"/>
  <c r="C15" i="30"/>
  <c r="E15" i="30" s="1"/>
  <c r="B15" i="30"/>
  <c r="U14" i="30"/>
  <c r="T14" i="30"/>
  <c r="S14" i="30"/>
  <c r="R14" i="30"/>
  <c r="Q14" i="30"/>
  <c r="P14" i="30"/>
  <c r="E14" i="30"/>
  <c r="S13" i="30"/>
  <c r="R13" i="30"/>
  <c r="Q13" i="30"/>
  <c r="P13" i="30"/>
  <c r="E13" i="30"/>
  <c r="U13" i="30" s="1"/>
  <c r="S12" i="30"/>
  <c r="R12" i="30"/>
  <c r="Q12" i="30"/>
  <c r="P12" i="30"/>
  <c r="E12" i="30"/>
  <c r="T12" i="30" s="1"/>
  <c r="U11" i="30"/>
  <c r="T11" i="30"/>
  <c r="S11" i="30"/>
  <c r="R11" i="30"/>
  <c r="Q11" i="30"/>
  <c r="P11" i="30"/>
  <c r="E11" i="30"/>
  <c r="S10" i="30"/>
  <c r="R10" i="30"/>
  <c r="Q10" i="30"/>
  <c r="U10" i="30" s="1"/>
  <c r="P10" i="30"/>
  <c r="T10" i="30" s="1"/>
  <c r="E10" i="30"/>
  <c r="S9" i="30"/>
  <c r="R9" i="30"/>
  <c r="Q9" i="30"/>
  <c r="P9" i="30"/>
  <c r="E9" i="30"/>
  <c r="S93" i="29"/>
  <c r="R93" i="29"/>
  <c r="Q93" i="29"/>
  <c r="P93" i="29"/>
  <c r="E93" i="29"/>
  <c r="T93" i="29" s="1"/>
  <c r="T92" i="29"/>
  <c r="S92" i="29"/>
  <c r="R92" i="29"/>
  <c r="Q92" i="29"/>
  <c r="P92" i="29"/>
  <c r="E92" i="29"/>
  <c r="U92" i="29" s="1"/>
  <c r="S91" i="29"/>
  <c r="R91" i="29"/>
  <c r="Q91" i="29"/>
  <c r="P91" i="29"/>
  <c r="E91" i="29"/>
  <c r="U91" i="29" s="1"/>
  <c r="S90" i="29"/>
  <c r="R90" i="29"/>
  <c r="Q90" i="29"/>
  <c r="P90" i="29"/>
  <c r="E90" i="29"/>
  <c r="U90" i="29" s="1"/>
  <c r="S89" i="29"/>
  <c r="R89" i="29"/>
  <c r="Q89" i="29"/>
  <c r="P89" i="29"/>
  <c r="E89" i="29"/>
  <c r="T89" i="29" s="1"/>
  <c r="T88" i="29"/>
  <c r="S88" i="29"/>
  <c r="R88" i="29"/>
  <c r="Q88" i="29"/>
  <c r="P88" i="29"/>
  <c r="E88" i="29"/>
  <c r="U88" i="29" s="1"/>
  <c r="S87" i="29"/>
  <c r="R87" i="29"/>
  <c r="Q87" i="29"/>
  <c r="P87" i="29"/>
  <c r="E87" i="29"/>
  <c r="U87" i="29" s="1"/>
  <c r="S86" i="29"/>
  <c r="R86" i="29"/>
  <c r="Q86" i="29"/>
  <c r="P86" i="29"/>
  <c r="E86" i="29"/>
  <c r="U86" i="29" s="1"/>
  <c r="W72" i="29"/>
  <c r="V72" i="29"/>
  <c r="O72" i="29"/>
  <c r="N72" i="29"/>
  <c r="R72" i="29" s="1"/>
  <c r="M72" i="29"/>
  <c r="S72" i="29" s="1"/>
  <c r="L72" i="29"/>
  <c r="K72" i="29"/>
  <c r="J72" i="29"/>
  <c r="I72" i="29"/>
  <c r="H72" i="29"/>
  <c r="G72" i="29"/>
  <c r="F72" i="29"/>
  <c r="C72" i="29"/>
  <c r="B72" i="29"/>
  <c r="W71" i="29"/>
  <c r="V71" i="29"/>
  <c r="R71" i="29"/>
  <c r="O71" i="29"/>
  <c r="N71" i="29"/>
  <c r="M71" i="29"/>
  <c r="S71" i="29" s="1"/>
  <c r="L71" i="29"/>
  <c r="K71" i="29"/>
  <c r="J71" i="29"/>
  <c r="I71" i="29"/>
  <c r="H71" i="29"/>
  <c r="G71" i="29"/>
  <c r="F71" i="29"/>
  <c r="E71" i="29"/>
  <c r="C71" i="29"/>
  <c r="B71" i="29"/>
  <c r="W70" i="29"/>
  <c r="V70" i="29"/>
  <c r="O70" i="29"/>
  <c r="N70" i="29"/>
  <c r="M70" i="29"/>
  <c r="S70" i="29" s="1"/>
  <c r="L70" i="29"/>
  <c r="R70" i="29" s="1"/>
  <c r="K70" i="29"/>
  <c r="J70" i="29"/>
  <c r="I70" i="29"/>
  <c r="Q70" i="29" s="1"/>
  <c r="H70" i="29"/>
  <c r="G70" i="29"/>
  <c r="F70" i="29"/>
  <c r="C70" i="29"/>
  <c r="B70" i="29"/>
  <c r="S69" i="29"/>
  <c r="R69" i="29"/>
  <c r="Q69" i="29"/>
  <c r="P69" i="29"/>
  <c r="E69" i="29"/>
  <c r="W67" i="29"/>
  <c r="V67" i="29"/>
  <c r="O67" i="29"/>
  <c r="N67" i="29"/>
  <c r="M67" i="29"/>
  <c r="S67" i="29" s="1"/>
  <c r="L67" i="29"/>
  <c r="K67" i="29"/>
  <c r="J67" i="29"/>
  <c r="I67" i="29"/>
  <c r="H67" i="29"/>
  <c r="G67" i="29"/>
  <c r="F67" i="29"/>
  <c r="C67" i="29"/>
  <c r="B67" i="29"/>
  <c r="W66" i="29"/>
  <c r="V66" i="29"/>
  <c r="O66" i="29"/>
  <c r="N66" i="29"/>
  <c r="M66" i="29"/>
  <c r="S66" i="29" s="1"/>
  <c r="L66" i="29"/>
  <c r="R66" i="29" s="1"/>
  <c r="K66" i="29"/>
  <c r="J66" i="29"/>
  <c r="I66" i="29"/>
  <c r="H66" i="29"/>
  <c r="G66" i="29"/>
  <c r="F66" i="29"/>
  <c r="C66" i="29"/>
  <c r="B66" i="29"/>
  <c r="E66" i="29" s="1"/>
  <c r="U65" i="29"/>
  <c r="T65" i="29"/>
  <c r="S65" i="29"/>
  <c r="R65" i="29"/>
  <c r="Q65" i="29"/>
  <c r="P65" i="29"/>
  <c r="E65" i="29"/>
  <c r="S64" i="29"/>
  <c r="R64" i="29"/>
  <c r="Q64" i="29"/>
  <c r="P64" i="29"/>
  <c r="E64" i="29"/>
  <c r="U64" i="29" s="1"/>
  <c r="S63" i="29"/>
  <c r="R63" i="29"/>
  <c r="Q63" i="29"/>
  <c r="P63" i="29"/>
  <c r="E63" i="29"/>
  <c r="T63" i="29" s="1"/>
  <c r="U62" i="29"/>
  <c r="S62" i="29"/>
  <c r="R62" i="29"/>
  <c r="Q62" i="29"/>
  <c r="P62" i="29"/>
  <c r="E62" i="29"/>
  <c r="T62" i="29" s="1"/>
  <c r="U61" i="29"/>
  <c r="T61" i="29"/>
  <c r="S61" i="29"/>
  <c r="R61" i="29"/>
  <c r="Q61" i="29"/>
  <c r="P61" i="29"/>
  <c r="E61" i="29"/>
  <c r="V59" i="29"/>
  <c r="O59" i="29"/>
  <c r="N59" i="29"/>
  <c r="M59" i="29"/>
  <c r="S59" i="29" s="1"/>
  <c r="L59" i="29"/>
  <c r="R59" i="29" s="1"/>
  <c r="K59" i="29"/>
  <c r="J59" i="29"/>
  <c r="I59" i="29"/>
  <c r="H59" i="29"/>
  <c r="G59" i="29"/>
  <c r="F59" i="29"/>
  <c r="C59" i="29"/>
  <c r="B59" i="29"/>
  <c r="E59" i="29" s="1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S56" i="29"/>
  <c r="R56" i="29"/>
  <c r="Q56" i="29"/>
  <c r="P56" i="29"/>
  <c r="E56" i="29"/>
  <c r="U56" i="29" s="1"/>
  <c r="S55" i="29"/>
  <c r="R55" i="29"/>
  <c r="Q55" i="29"/>
  <c r="P55" i="29"/>
  <c r="E55" i="29"/>
  <c r="T55" i="29" s="1"/>
  <c r="W53" i="29"/>
  <c r="V53" i="29"/>
  <c r="O53" i="29"/>
  <c r="N53" i="29"/>
  <c r="M53" i="29"/>
  <c r="S53" i="29" s="1"/>
  <c r="L53" i="29"/>
  <c r="K53" i="29"/>
  <c r="J53" i="29"/>
  <c r="I53" i="29"/>
  <c r="H53" i="29"/>
  <c r="G53" i="29"/>
  <c r="F53" i="29"/>
  <c r="C53" i="29"/>
  <c r="B53" i="29"/>
  <c r="S52" i="29"/>
  <c r="R52" i="29"/>
  <c r="Q52" i="29"/>
  <c r="P52" i="29"/>
  <c r="E52" i="29"/>
  <c r="U52" i="29" s="1"/>
  <c r="S51" i="29"/>
  <c r="R51" i="29"/>
  <c r="Q51" i="29"/>
  <c r="P51" i="29"/>
  <c r="E51" i="29"/>
  <c r="S50" i="29"/>
  <c r="R50" i="29"/>
  <c r="Q50" i="29"/>
  <c r="P50" i="29"/>
  <c r="E50" i="29"/>
  <c r="T50" i="29" s="1"/>
  <c r="S49" i="29"/>
  <c r="R49" i="29"/>
  <c r="Q49" i="29"/>
  <c r="P49" i="29"/>
  <c r="E49" i="29"/>
  <c r="T49" i="29" s="1"/>
  <c r="U48" i="29"/>
  <c r="T48" i="29"/>
  <c r="S48" i="29"/>
  <c r="R48" i="29"/>
  <c r="Q48" i="29"/>
  <c r="P48" i="29"/>
  <c r="E48" i="29"/>
  <c r="S47" i="29"/>
  <c r="R47" i="29"/>
  <c r="Q47" i="29"/>
  <c r="P47" i="29"/>
  <c r="E47" i="29"/>
  <c r="U47" i="29" s="1"/>
  <c r="S46" i="29"/>
  <c r="R46" i="29"/>
  <c r="Q46" i="29"/>
  <c r="P46" i="29"/>
  <c r="E46" i="29"/>
  <c r="T46" i="29" s="1"/>
  <c r="U45" i="29"/>
  <c r="S45" i="29"/>
  <c r="R45" i="29"/>
  <c r="Q45" i="29"/>
  <c r="P45" i="29"/>
  <c r="E45" i="29"/>
  <c r="T45" i="29" s="1"/>
  <c r="U44" i="29"/>
  <c r="S44" i="29"/>
  <c r="R44" i="29"/>
  <c r="Q44" i="29"/>
  <c r="P44" i="29"/>
  <c r="E44" i="29"/>
  <c r="T44" i="29" s="1"/>
  <c r="S43" i="29"/>
  <c r="R43" i="29"/>
  <c r="Q43" i="29"/>
  <c r="P43" i="29"/>
  <c r="E43" i="29"/>
  <c r="S42" i="29"/>
  <c r="R42" i="29"/>
  <c r="Q42" i="29"/>
  <c r="P42" i="29"/>
  <c r="E42" i="29"/>
  <c r="T42" i="29" s="1"/>
  <c r="W40" i="29"/>
  <c r="V40" i="29"/>
  <c r="O40" i="29"/>
  <c r="N40" i="29"/>
  <c r="M40" i="29"/>
  <c r="S40" i="29" s="1"/>
  <c r="L40" i="29"/>
  <c r="R40" i="29" s="1"/>
  <c r="K40" i="29"/>
  <c r="J40" i="29"/>
  <c r="I40" i="29"/>
  <c r="H40" i="29"/>
  <c r="G40" i="29"/>
  <c r="F40" i="29"/>
  <c r="E40" i="29"/>
  <c r="C40" i="29"/>
  <c r="B40" i="29"/>
  <c r="S39" i="29"/>
  <c r="R39" i="29"/>
  <c r="Q39" i="29"/>
  <c r="P39" i="29"/>
  <c r="E39" i="29"/>
  <c r="S38" i="29"/>
  <c r="R38" i="29"/>
  <c r="Q38" i="29"/>
  <c r="P38" i="29"/>
  <c r="E38" i="29"/>
  <c r="U38" i="29" s="1"/>
  <c r="S37" i="29"/>
  <c r="R37" i="29"/>
  <c r="Q37" i="29"/>
  <c r="P37" i="29"/>
  <c r="E37" i="29"/>
  <c r="T37" i="29" s="1"/>
  <c r="S36" i="29"/>
  <c r="R36" i="29"/>
  <c r="Q36" i="29"/>
  <c r="P36" i="29"/>
  <c r="E36" i="29"/>
  <c r="S35" i="29"/>
  <c r="R35" i="29"/>
  <c r="Q35" i="29"/>
  <c r="U35" i="29" s="1"/>
  <c r="P35" i="29"/>
  <c r="T35" i="29" s="1"/>
  <c r="E35" i="29"/>
  <c r="W33" i="29"/>
  <c r="V33" i="29"/>
  <c r="S33" i="29"/>
  <c r="O33" i="29"/>
  <c r="N33" i="29"/>
  <c r="M33" i="29"/>
  <c r="L33" i="29"/>
  <c r="R33" i="29" s="1"/>
  <c r="K33" i="29"/>
  <c r="J33" i="29"/>
  <c r="I33" i="29"/>
  <c r="H33" i="29"/>
  <c r="G33" i="29"/>
  <c r="F33" i="29"/>
  <c r="C33" i="29"/>
  <c r="B33" i="29"/>
  <c r="E33" i="29" s="1"/>
  <c r="S32" i="29"/>
  <c r="R32" i="29"/>
  <c r="Q32" i="29"/>
  <c r="P32" i="29"/>
  <c r="E32" i="29"/>
  <c r="T32" i="29" s="1"/>
  <c r="W30" i="29"/>
  <c r="V30" i="29"/>
  <c r="O30" i="29"/>
  <c r="N30" i="29"/>
  <c r="M30" i="29"/>
  <c r="S30" i="29" s="1"/>
  <c r="L30" i="29"/>
  <c r="R30" i="29" s="1"/>
  <c r="K30" i="29"/>
  <c r="J30" i="29"/>
  <c r="I30" i="29"/>
  <c r="H30" i="29"/>
  <c r="G30" i="29"/>
  <c r="F30" i="29"/>
  <c r="C30" i="29"/>
  <c r="E30" i="29" s="1"/>
  <c r="B30" i="29"/>
  <c r="S29" i="29"/>
  <c r="R29" i="29"/>
  <c r="Q29" i="29"/>
  <c r="P29" i="29"/>
  <c r="E29" i="29"/>
  <c r="S28" i="29"/>
  <c r="R28" i="29"/>
  <c r="Q28" i="29"/>
  <c r="P28" i="29"/>
  <c r="E28" i="29"/>
  <c r="U28" i="29" s="1"/>
  <c r="S27" i="29"/>
  <c r="R27" i="29"/>
  <c r="Q27" i="29"/>
  <c r="P27" i="29"/>
  <c r="E27" i="29"/>
  <c r="T27" i="29" s="1"/>
  <c r="S26" i="29"/>
  <c r="R26" i="29"/>
  <c r="Q26" i="29"/>
  <c r="P26" i="29"/>
  <c r="E26" i="29"/>
  <c r="W24" i="29"/>
  <c r="V24" i="29"/>
  <c r="O24" i="29"/>
  <c r="N24" i="29"/>
  <c r="M24" i="29"/>
  <c r="S24" i="29" s="1"/>
  <c r="L24" i="29"/>
  <c r="R24" i="29" s="1"/>
  <c r="K24" i="29"/>
  <c r="J24" i="29"/>
  <c r="I24" i="29"/>
  <c r="H24" i="29"/>
  <c r="G24" i="29"/>
  <c r="F24" i="29"/>
  <c r="C24" i="29"/>
  <c r="E24" i="29" s="1"/>
  <c r="B24" i="29"/>
  <c r="S23" i="29"/>
  <c r="R23" i="29"/>
  <c r="Q23" i="29"/>
  <c r="P23" i="29"/>
  <c r="E23" i="29"/>
  <c r="U23" i="29" s="1"/>
  <c r="S22" i="29"/>
  <c r="R22" i="29"/>
  <c r="Q22" i="29"/>
  <c r="P22" i="29"/>
  <c r="E22" i="29"/>
  <c r="T22" i="29" s="1"/>
  <c r="S21" i="29"/>
  <c r="R21" i="29"/>
  <c r="Q21" i="29"/>
  <c r="P21" i="29"/>
  <c r="E21" i="29"/>
  <c r="S20" i="29"/>
  <c r="R20" i="29"/>
  <c r="Q20" i="29"/>
  <c r="U20" i="29" s="1"/>
  <c r="P20" i="29"/>
  <c r="T20" i="29" s="1"/>
  <c r="E20" i="29"/>
  <c r="S19" i="29"/>
  <c r="R19" i="29"/>
  <c r="Q19" i="29"/>
  <c r="P19" i="29"/>
  <c r="E19" i="29"/>
  <c r="U19" i="29" s="1"/>
  <c r="S18" i="29"/>
  <c r="R18" i="29"/>
  <c r="Q18" i="29"/>
  <c r="P18" i="29"/>
  <c r="E18" i="29"/>
  <c r="T18" i="29" s="1"/>
  <c r="U17" i="29"/>
  <c r="T17" i="29"/>
  <c r="S17" i="29"/>
  <c r="R17" i="29"/>
  <c r="Q17" i="29"/>
  <c r="P17" i="29"/>
  <c r="E17" i="29"/>
  <c r="W15" i="29"/>
  <c r="V15" i="29"/>
  <c r="O15" i="29"/>
  <c r="N15" i="29"/>
  <c r="M15" i="29"/>
  <c r="S15" i="29" s="1"/>
  <c r="L15" i="29"/>
  <c r="R15" i="29" s="1"/>
  <c r="K15" i="29"/>
  <c r="J15" i="29"/>
  <c r="I15" i="29"/>
  <c r="H15" i="29"/>
  <c r="P15" i="29" s="1"/>
  <c r="G15" i="29"/>
  <c r="F15" i="29"/>
  <c r="C15" i="29"/>
  <c r="B15" i="29"/>
  <c r="S14" i="29"/>
  <c r="R14" i="29"/>
  <c r="Q14" i="29"/>
  <c r="P14" i="29"/>
  <c r="E14" i="29"/>
  <c r="U14" i="29" s="1"/>
  <c r="S13" i="29"/>
  <c r="R13" i="29"/>
  <c r="Q13" i="29"/>
  <c r="P13" i="29"/>
  <c r="E13" i="29"/>
  <c r="T13" i="29" s="1"/>
  <c r="U12" i="29"/>
  <c r="T12" i="29"/>
  <c r="S12" i="29"/>
  <c r="R12" i="29"/>
  <c r="Q12" i="29"/>
  <c r="P12" i="29"/>
  <c r="E12" i="29"/>
  <c r="U11" i="29"/>
  <c r="T11" i="29"/>
  <c r="S11" i="29"/>
  <c r="R11" i="29"/>
  <c r="Q11" i="29"/>
  <c r="P11" i="29"/>
  <c r="E11" i="29"/>
  <c r="S10" i="29"/>
  <c r="R10" i="29"/>
  <c r="Q10" i="29"/>
  <c r="P10" i="29"/>
  <c r="E10" i="29"/>
  <c r="U10" i="29" s="1"/>
  <c r="S9" i="29"/>
  <c r="R9" i="29"/>
  <c r="Q9" i="29"/>
  <c r="P9" i="29"/>
  <c r="E9" i="29"/>
  <c r="U9" i="29" s="1"/>
  <c r="U93" i="28"/>
  <c r="T93" i="28"/>
  <c r="S93" i="28"/>
  <c r="R93" i="28"/>
  <c r="Q93" i="28"/>
  <c r="P93" i="28"/>
  <c r="E93" i="28"/>
  <c r="U92" i="28"/>
  <c r="T92" i="28"/>
  <c r="S92" i="28"/>
  <c r="R92" i="28"/>
  <c r="Q92" i="28"/>
  <c r="P92" i="28"/>
  <c r="E92" i="28"/>
  <c r="S91" i="28"/>
  <c r="R91" i="28"/>
  <c r="Q91" i="28"/>
  <c r="P91" i="28"/>
  <c r="E91" i="28"/>
  <c r="U91" i="28" s="1"/>
  <c r="S90" i="28"/>
  <c r="R90" i="28"/>
  <c r="Q90" i="28"/>
  <c r="P90" i="28"/>
  <c r="E90" i="28"/>
  <c r="T90" i="28" s="1"/>
  <c r="U89" i="28"/>
  <c r="T89" i="28"/>
  <c r="S89" i="28"/>
  <c r="R89" i="28"/>
  <c r="Q89" i="28"/>
  <c r="P89" i="28"/>
  <c r="E89" i="28"/>
  <c r="U88" i="28"/>
  <c r="T88" i="28"/>
  <c r="S88" i="28"/>
  <c r="R88" i="28"/>
  <c r="Q88" i="28"/>
  <c r="P88" i="28"/>
  <c r="E88" i="28"/>
  <c r="S87" i="28"/>
  <c r="R87" i="28"/>
  <c r="Q87" i="28"/>
  <c r="P87" i="28"/>
  <c r="E87" i="28"/>
  <c r="U87" i="28" s="1"/>
  <c r="S86" i="28"/>
  <c r="R86" i="28"/>
  <c r="Q86" i="28"/>
  <c r="P86" i="28"/>
  <c r="E86" i="28"/>
  <c r="T86" i="28" s="1"/>
  <c r="W72" i="28"/>
  <c r="V72" i="28"/>
  <c r="O72" i="28"/>
  <c r="N72" i="28"/>
  <c r="M72" i="28"/>
  <c r="L72" i="28"/>
  <c r="K72" i="28"/>
  <c r="J72" i="28"/>
  <c r="I72" i="28"/>
  <c r="H72" i="28"/>
  <c r="P72" i="28" s="1"/>
  <c r="G72" i="28"/>
  <c r="F72" i="28"/>
  <c r="C72" i="28"/>
  <c r="B72" i="28"/>
  <c r="W71" i="28"/>
  <c r="V71" i="28"/>
  <c r="O71" i="28"/>
  <c r="N71" i="28"/>
  <c r="M71" i="28"/>
  <c r="S71" i="28" s="1"/>
  <c r="L71" i="28"/>
  <c r="K71" i="28"/>
  <c r="J71" i="28"/>
  <c r="I71" i="28"/>
  <c r="H71" i="28"/>
  <c r="G71" i="28"/>
  <c r="F71" i="28"/>
  <c r="C71" i="28"/>
  <c r="E71" i="28" s="1"/>
  <c r="B71" i="28"/>
  <c r="W70" i="28"/>
  <c r="V70" i="28"/>
  <c r="O70" i="28"/>
  <c r="N70" i="28"/>
  <c r="M70" i="28"/>
  <c r="L70" i="28"/>
  <c r="R70" i="28" s="1"/>
  <c r="K70" i="28"/>
  <c r="J70" i="28"/>
  <c r="I70" i="28"/>
  <c r="H70" i="28"/>
  <c r="G70" i="28"/>
  <c r="F70" i="28"/>
  <c r="C70" i="28"/>
  <c r="B70" i="28"/>
  <c r="E70" i="28" s="1"/>
  <c r="S69" i="28"/>
  <c r="R69" i="28"/>
  <c r="Q69" i="28"/>
  <c r="P69" i="28"/>
  <c r="E69" i="28"/>
  <c r="W67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E67" i="28" s="1"/>
  <c r="W66" i="28"/>
  <c r="V66" i="28"/>
  <c r="O66" i="28"/>
  <c r="N66" i="28"/>
  <c r="M66" i="28"/>
  <c r="S66" i="28" s="1"/>
  <c r="L66" i="28"/>
  <c r="R66" i="28" s="1"/>
  <c r="K66" i="28"/>
  <c r="J66" i="28"/>
  <c r="I66" i="28"/>
  <c r="H66" i="28"/>
  <c r="G66" i="28"/>
  <c r="F66" i="28"/>
  <c r="C66" i="28"/>
  <c r="E66" i="28" s="1"/>
  <c r="B66" i="28"/>
  <c r="S65" i="28"/>
  <c r="R65" i="28"/>
  <c r="Q65" i="28"/>
  <c r="P65" i="28"/>
  <c r="E65" i="28"/>
  <c r="U65" i="28" s="1"/>
  <c r="S64" i="28"/>
  <c r="R64" i="28"/>
  <c r="Q64" i="28"/>
  <c r="P64" i="28"/>
  <c r="E64" i="28"/>
  <c r="T64" i="28" s="1"/>
  <c r="S63" i="28"/>
  <c r="R63" i="28"/>
  <c r="Q63" i="28"/>
  <c r="P63" i="28"/>
  <c r="E63" i="28"/>
  <c r="U63" i="28" s="1"/>
  <c r="S62" i="28"/>
  <c r="R62" i="28"/>
  <c r="Q62" i="28"/>
  <c r="P62" i="28"/>
  <c r="E62" i="28"/>
  <c r="S61" i="28"/>
  <c r="R61" i="28"/>
  <c r="Q61" i="28"/>
  <c r="P61" i="28"/>
  <c r="E61" i="28"/>
  <c r="V59" i="28"/>
  <c r="O59" i="28"/>
  <c r="N59" i="28"/>
  <c r="M59" i="28"/>
  <c r="S59" i="28" s="1"/>
  <c r="L59" i="28"/>
  <c r="R59" i="28" s="1"/>
  <c r="K59" i="28"/>
  <c r="J59" i="28"/>
  <c r="I59" i="28"/>
  <c r="H59" i="28"/>
  <c r="P59" i="28" s="1"/>
  <c r="G59" i="28"/>
  <c r="F59" i="28"/>
  <c r="C59" i="28"/>
  <c r="B59" i="28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S56" i="28"/>
  <c r="R56" i="28"/>
  <c r="Q56" i="28"/>
  <c r="P56" i="28"/>
  <c r="E56" i="28"/>
  <c r="T56" i="28" s="1"/>
  <c r="S55" i="28"/>
  <c r="R55" i="28"/>
  <c r="Q55" i="28"/>
  <c r="P55" i="28"/>
  <c r="E55" i="28"/>
  <c r="W53" i="28"/>
  <c r="V53" i="28"/>
  <c r="O53" i="28"/>
  <c r="N53" i="28"/>
  <c r="M53" i="28"/>
  <c r="L53" i="28"/>
  <c r="R53" i="28" s="1"/>
  <c r="K53" i="28"/>
  <c r="J53" i="28"/>
  <c r="I53" i="28"/>
  <c r="Q53" i="28" s="1"/>
  <c r="H53" i="28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T51" i="28" s="1"/>
  <c r="S50" i="28"/>
  <c r="R50" i="28"/>
  <c r="Q50" i="28"/>
  <c r="P50" i="28"/>
  <c r="E50" i="28"/>
  <c r="T50" i="28" s="1"/>
  <c r="T49" i="28"/>
  <c r="S49" i="28"/>
  <c r="R49" i="28"/>
  <c r="Q49" i="28"/>
  <c r="P49" i="28"/>
  <c r="E49" i="28"/>
  <c r="U49" i="28" s="1"/>
  <c r="S48" i="28"/>
  <c r="R48" i="28"/>
  <c r="Q48" i="28"/>
  <c r="P48" i="28"/>
  <c r="E48" i="28"/>
  <c r="U48" i="28" s="1"/>
  <c r="S47" i="28"/>
  <c r="R47" i="28"/>
  <c r="Q47" i="28"/>
  <c r="P47" i="28"/>
  <c r="E47" i="28"/>
  <c r="T47" i="28" s="1"/>
  <c r="S46" i="28"/>
  <c r="R46" i="28"/>
  <c r="Q46" i="28"/>
  <c r="P46" i="28"/>
  <c r="E46" i="28"/>
  <c r="T45" i="28"/>
  <c r="S45" i="28"/>
  <c r="R45" i="28"/>
  <c r="Q45" i="28"/>
  <c r="P45" i="28"/>
  <c r="E45" i="28"/>
  <c r="U45" i="28" s="1"/>
  <c r="S44" i="28"/>
  <c r="R44" i="28"/>
  <c r="Q44" i="28"/>
  <c r="P44" i="28"/>
  <c r="E44" i="28"/>
  <c r="S43" i="28"/>
  <c r="R43" i="28"/>
  <c r="Q43" i="28"/>
  <c r="P43" i="28"/>
  <c r="E43" i="28"/>
  <c r="U43" i="28" s="1"/>
  <c r="U42" i="28"/>
  <c r="S42" i="28"/>
  <c r="R42" i="28"/>
  <c r="Q42" i="28"/>
  <c r="P42" i="28"/>
  <c r="E42" i="28"/>
  <c r="T42" i="28" s="1"/>
  <c r="W40" i="28"/>
  <c r="V40" i="28"/>
  <c r="S40" i="28"/>
  <c r="O40" i="28"/>
  <c r="N40" i="28"/>
  <c r="M40" i="28"/>
  <c r="L40" i="28"/>
  <c r="R40" i="28" s="1"/>
  <c r="K40" i="28"/>
  <c r="J40" i="28"/>
  <c r="I40" i="28"/>
  <c r="Q40" i="28" s="1"/>
  <c r="H40" i="28"/>
  <c r="G40" i="28"/>
  <c r="F40" i="28"/>
  <c r="C40" i="28"/>
  <c r="B40" i="28"/>
  <c r="S39" i="28"/>
  <c r="R39" i="28"/>
  <c r="Q39" i="28"/>
  <c r="P39" i="28"/>
  <c r="E39" i="28"/>
  <c r="U39" i="28" s="1"/>
  <c r="S38" i="28"/>
  <c r="R38" i="28"/>
  <c r="Q38" i="28"/>
  <c r="P38" i="28"/>
  <c r="E38" i="28"/>
  <c r="U37" i="28"/>
  <c r="S37" i="28"/>
  <c r="R37" i="28"/>
  <c r="Q37" i="28"/>
  <c r="P37" i="28"/>
  <c r="E37" i="28"/>
  <c r="T37" i="28" s="1"/>
  <c r="T36" i="28"/>
  <c r="S36" i="28"/>
  <c r="R36" i="28"/>
  <c r="Q36" i="28"/>
  <c r="P36" i="28"/>
  <c r="E36" i="28"/>
  <c r="U36" i="28" s="1"/>
  <c r="S35" i="28"/>
  <c r="R35" i="28"/>
  <c r="Q35" i="28"/>
  <c r="P35" i="28"/>
  <c r="E35" i="28"/>
  <c r="W33" i="28"/>
  <c r="V33" i="28"/>
  <c r="O33" i="28"/>
  <c r="N33" i="28"/>
  <c r="M33" i="28"/>
  <c r="S33" i="28" s="1"/>
  <c r="L33" i="28"/>
  <c r="K33" i="28"/>
  <c r="J33" i="28"/>
  <c r="I33" i="28"/>
  <c r="H33" i="28"/>
  <c r="G33" i="28"/>
  <c r="F33" i="28"/>
  <c r="C33" i="28"/>
  <c r="B33" i="28"/>
  <c r="E33" i="28" s="1"/>
  <c r="S32" i="28"/>
  <c r="R32" i="28"/>
  <c r="Q32" i="28"/>
  <c r="P32" i="28"/>
  <c r="E32" i="28"/>
  <c r="W30" i="28"/>
  <c r="V30" i="28"/>
  <c r="S30" i="28"/>
  <c r="O30" i="28"/>
  <c r="N30" i="28"/>
  <c r="M30" i="28"/>
  <c r="L30" i="28"/>
  <c r="R30" i="28" s="1"/>
  <c r="K30" i="28"/>
  <c r="J30" i="28"/>
  <c r="I30" i="28"/>
  <c r="Q30" i="28" s="1"/>
  <c r="H30" i="28"/>
  <c r="P30" i="28" s="1"/>
  <c r="G30" i="28"/>
  <c r="F30" i="28"/>
  <c r="C30" i="28"/>
  <c r="B30" i="28"/>
  <c r="E30" i="28" s="1"/>
  <c r="S29" i="28"/>
  <c r="R29" i="28"/>
  <c r="Q29" i="28"/>
  <c r="P29" i="28"/>
  <c r="E29" i="28"/>
  <c r="U29" i="28" s="1"/>
  <c r="S28" i="28"/>
  <c r="R28" i="28"/>
  <c r="Q28" i="28"/>
  <c r="P28" i="28"/>
  <c r="E28" i="28"/>
  <c r="U27" i="28"/>
  <c r="S27" i="28"/>
  <c r="R27" i="28"/>
  <c r="Q27" i="28"/>
  <c r="P27" i="28"/>
  <c r="E27" i="28"/>
  <c r="T27" i="28" s="1"/>
  <c r="T26" i="28"/>
  <c r="S26" i="28"/>
  <c r="R26" i="28"/>
  <c r="Q26" i="28"/>
  <c r="P26" i="28"/>
  <c r="E26" i="28"/>
  <c r="U26" i="28" s="1"/>
  <c r="W24" i="28"/>
  <c r="V24" i="28"/>
  <c r="S24" i="28"/>
  <c r="R24" i="28"/>
  <c r="O24" i="28"/>
  <c r="N24" i="28"/>
  <c r="M24" i="28"/>
  <c r="L24" i="28"/>
  <c r="K24" i="28"/>
  <c r="J24" i="28"/>
  <c r="I24" i="28"/>
  <c r="Q24" i="28" s="1"/>
  <c r="H24" i="28"/>
  <c r="P24" i="28" s="1"/>
  <c r="G24" i="28"/>
  <c r="F24" i="28"/>
  <c r="C24" i="28"/>
  <c r="B24" i="28"/>
  <c r="E24" i="28" s="1"/>
  <c r="U23" i="28"/>
  <c r="S23" i="28"/>
  <c r="R23" i="28"/>
  <c r="Q23" i="28"/>
  <c r="P23" i="28"/>
  <c r="E23" i="28"/>
  <c r="T23" i="28" s="1"/>
  <c r="S22" i="28"/>
  <c r="R22" i="28"/>
  <c r="Q22" i="28"/>
  <c r="P22" i="28"/>
  <c r="E22" i="28"/>
  <c r="U22" i="28" s="1"/>
  <c r="S21" i="28"/>
  <c r="R21" i="28"/>
  <c r="Q21" i="28"/>
  <c r="P21" i="28"/>
  <c r="E21" i="28"/>
  <c r="S20" i="28"/>
  <c r="R20" i="28"/>
  <c r="Q20" i="28"/>
  <c r="P20" i="28"/>
  <c r="E20" i="28"/>
  <c r="U20" i="28" s="1"/>
  <c r="U19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S17" i="28"/>
  <c r="R17" i="28"/>
  <c r="Q17" i="28"/>
  <c r="P17" i="28"/>
  <c r="E17" i="28"/>
  <c r="W15" i="28"/>
  <c r="V15" i="28"/>
  <c r="O15" i="28"/>
  <c r="S15" i="28" s="1"/>
  <c r="N15" i="28"/>
  <c r="M15" i="28"/>
  <c r="L15" i="28"/>
  <c r="K15" i="28"/>
  <c r="J15" i="28"/>
  <c r="I15" i="28"/>
  <c r="Q15" i="28" s="1"/>
  <c r="H15" i="28"/>
  <c r="G15" i="28"/>
  <c r="F15" i="28"/>
  <c r="C15" i="28"/>
  <c r="B15" i="28"/>
  <c r="E15" i="28" s="1"/>
  <c r="U14" i="28"/>
  <c r="S14" i="28"/>
  <c r="R14" i="28"/>
  <c r="Q14" i="28"/>
  <c r="P14" i="28"/>
  <c r="E14" i="28"/>
  <c r="T14" i="28" s="1"/>
  <c r="T13" i="28"/>
  <c r="S13" i="28"/>
  <c r="R13" i="28"/>
  <c r="Q13" i="28"/>
  <c r="P13" i="28"/>
  <c r="E13" i="28"/>
  <c r="U13" i="28" s="1"/>
  <c r="S12" i="28"/>
  <c r="R12" i="28"/>
  <c r="Q12" i="28"/>
  <c r="P12" i="28"/>
  <c r="E12" i="28"/>
  <c r="S11" i="28"/>
  <c r="R11" i="28"/>
  <c r="Q11" i="28"/>
  <c r="P11" i="28"/>
  <c r="E11" i="28"/>
  <c r="U11" i="28" s="1"/>
  <c r="S10" i="28"/>
  <c r="R10" i="28"/>
  <c r="Q10" i="28"/>
  <c r="U10" i="28" s="1"/>
  <c r="P10" i="28"/>
  <c r="T10" i="28" s="1"/>
  <c r="E10" i="28"/>
  <c r="S9" i="28"/>
  <c r="R9" i="28"/>
  <c r="Q9" i="28"/>
  <c r="P9" i="28"/>
  <c r="E9" i="28"/>
  <c r="U9" i="28" s="1"/>
  <c r="S93" i="27"/>
  <c r="R93" i="27"/>
  <c r="Q93" i="27"/>
  <c r="P93" i="27"/>
  <c r="E93" i="27"/>
  <c r="S92" i="27"/>
  <c r="R92" i="27"/>
  <c r="Q92" i="27"/>
  <c r="P92" i="27"/>
  <c r="E92" i="27"/>
  <c r="U92" i="27" s="1"/>
  <c r="U91" i="27"/>
  <c r="T91" i="27"/>
  <c r="S91" i="27"/>
  <c r="R91" i="27"/>
  <c r="Q91" i="27"/>
  <c r="P91" i="27"/>
  <c r="E91" i="27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U87" i="27"/>
  <c r="T87" i="27"/>
  <c r="S87" i="27"/>
  <c r="R87" i="27"/>
  <c r="Q87" i="27"/>
  <c r="P87" i="27"/>
  <c r="E87" i="27"/>
  <c r="U86" i="27"/>
  <c r="T86" i="27"/>
  <c r="S86" i="27"/>
  <c r="R86" i="27"/>
  <c r="Q86" i="27"/>
  <c r="P86" i="27"/>
  <c r="E86" i="27"/>
  <c r="W72" i="27"/>
  <c r="V72" i="27"/>
  <c r="O72" i="27"/>
  <c r="N72" i="27"/>
  <c r="M72" i="27"/>
  <c r="L72" i="27"/>
  <c r="K72" i="27"/>
  <c r="J72" i="27"/>
  <c r="I72" i="27"/>
  <c r="H72" i="27"/>
  <c r="G72" i="27"/>
  <c r="F72" i="27"/>
  <c r="C72" i="27"/>
  <c r="B72" i="27"/>
  <c r="W71" i="27"/>
  <c r="V71" i="27"/>
  <c r="O71" i="27"/>
  <c r="N71" i="27"/>
  <c r="M71" i="27"/>
  <c r="S71" i="27" s="1"/>
  <c r="L71" i="27"/>
  <c r="K71" i="27"/>
  <c r="J71" i="27"/>
  <c r="I71" i="27"/>
  <c r="H71" i="27"/>
  <c r="G71" i="27"/>
  <c r="F71" i="27"/>
  <c r="C71" i="27"/>
  <c r="B71" i="27"/>
  <c r="E71" i="27" s="1"/>
  <c r="W70" i="27"/>
  <c r="V70" i="27"/>
  <c r="O70" i="27"/>
  <c r="N70" i="27"/>
  <c r="M70" i="27"/>
  <c r="S70" i="27" s="1"/>
  <c r="L70" i="27"/>
  <c r="K70" i="27"/>
  <c r="J70" i="27"/>
  <c r="I70" i="27"/>
  <c r="Q70" i="27" s="1"/>
  <c r="H70" i="27"/>
  <c r="G70" i="27"/>
  <c r="F70" i="27"/>
  <c r="C70" i="27"/>
  <c r="B70" i="27"/>
  <c r="E70" i="27" s="1"/>
  <c r="S69" i="27"/>
  <c r="R69" i="27"/>
  <c r="Q69" i="27"/>
  <c r="U69" i="27" s="1"/>
  <c r="P69" i="27"/>
  <c r="E69" i="27"/>
  <c r="W67" i="27"/>
  <c r="V67" i="27"/>
  <c r="O67" i="27"/>
  <c r="N67" i="27"/>
  <c r="M67" i="27"/>
  <c r="L67" i="27"/>
  <c r="K67" i="27"/>
  <c r="J67" i="27"/>
  <c r="I67" i="27"/>
  <c r="H67" i="27"/>
  <c r="G67" i="27"/>
  <c r="F67" i="27"/>
  <c r="C67" i="27"/>
  <c r="B67" i="27"/>
  <c r="W66" i="27"/>
  <c r="V66" i="27"/>
  <c r="R66" i="27"/>
  <c r="O66" i="27"/>
  <c r="N66" i="27"/>
  <c r="M66" i="27"/>
  <c r="S66" i="27" s="1"/>
  <c r="L66" i="27"/>
  <c r="K66" i="27"/>
  <c r="J66" i="27"/>
  <c r="I66" i="27"/>
  <c r="H66" i="27"/>
  <c r="G66" i="27"/>
  <c r="F66" i="27"/>
  <c r="C66" i="27"/>
  <c r="B66" i="27"/>
  <c r="S65" i="27"/>
  <c r="R65" i="27"/>
  <c r="Q65" i="27"/>
  <c r="P65" i="27"/>
  <c r="E65" i="27"/>
  <c r="U64" i="27"/>
  <c r="S64" i="27"/>
  <c r="R64" i="27"/>
  <c r="Q64" i="27"/>
  <c r="P64" i="27"/>
  <c r="E64" i="27"/>
  <c r="T64" i="27" s="1"/>
  <c r="S63" i="27"/>
  <c r="R63" i="27"/>
  <c r="Q63" i="27"/>
  <c r="P63" i="27"/>
  <c r="E63" i="27"/>
  <c r="U63" i="27" s="1"/>
  <c r="S62" i="27"/>
  <c r="R62" i="27"/>
  <c r="Q62" i="27"/>
  <c r="P62" i="27"/>
  <c r="E62" i="27"/>
  <c r="T62" i="27" s="1"/>
  <c r="S61" i="27"/>
  <c r="R61" i="27"/>
  <c r="Q61" i="27"/>
  <c r="P61" i="27"/>
  <c r="E61" i="27"/>
  <c r="V59" i="27"/>
  <c r="S59" i="27"/>
  <c r="O59" i="27"/>
  <c r="N59" i="27"/>
  <c r="M59" i="27"/>
  <c r="L59" i="27"/>
  <c r="R59" i="27" s="1"/>
  <c r="K59" i="27"/>
  <c r="J59" i="27"/>
  <c r="I59" i="27"/>
  <c r="H59" i="27"/>
  <c r="G59" i="27"/>
  <c r="F59" i="27"/>
  <c r="C59" i="27"/>
  <c r="B59" i="27"/>
  <c r="E59" i="27" s="1"/>
  <c r="S58" i="27"/>
  <c r="R58" i="27"/>
  <c r="Q58" i="27"/>
  <c r="P58" i="27"/>
  <c r="E58" i="27"/>
  <c r="T58" i="27" s="1"/>
  <c r="S57" i="27"/>
  <c r="R57" i="27"/>
  <c r="Q57" i="27"/>
  <c r="P57" i="27"/>
  <c r="E57" i="27"/>
  <c r="S56" i="27"/>
  <c r="R56" i="27"/>
  <c r="Q56" i="27"/>
  <c r="P56" i="27"/>
  <c r="E56" i="27"/>
  <c r="S55" i="27"/>
  <c r="R55" i="27"/>
  <c r="Q55" i="27"/>
  <c r="P55" i="27"/>
  <c r="E55" i="27"/>
  <c r="U55" i="27" s="1"/>
  <c r="W53" i="27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B53" i="27"/>
  <c r="S52" i="27"/>
  <c r="R52" i="27"/>
  <c r="Q52" i="27"/>
  <c r="P52" i="27"/>
  <c r="E52" i="27"/>
  <c r="S51" i="27"/>
  <c r="R51" i="27"/>
  <c r="Q51" i="27"/>
  <c r="P51" i="27"/>
  <c r="T51" i="27" s="1"/>
  <c r="E51" i="27"/>
  <c r="S50" i="27"/>
  <c r="R50" i="27"/>
  <c r="Q50" i="27"/>
  <c r="P50" i="27"/>
  <c r="E50" i="27"/>
  <c r="U50" i="27" s="1"/>
  <c r="S49" i="27"/>
  <c r="R49" i="27"/>
  <c r="Q49" i="27"/>
  <c r="P49" i="27"/>
  <c r="E49" i="27"/>
  <c r="T49" i="27" s="1"/>
  <c r="U48" i="27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T45" i="27" s="1"/>
  <c r="S44" i="27"/>
  <c r="R44" i="27"/>
  <c r="Q44" i="27"/>
  <c r="P44" i="27"/>
  <c r="E44" i="27"/>
  <c r="T44" i="27" s="1"/>
  <c r="S43" i="27"/>
  <c r="R43" i="27"/>
  <c r="Q43" i="27"/>
  <c r="P43" i="27"/>
  <c r="E43" i="27"/>
  <c r="S42" i="27"/>
  <c r="R42" i="27"/>
  <c r="Q42" i="27"/>
  <c r="P42" i="27"/>
  <c r="E42" i="27"/>
  <c r="U42" i="27" s="1"/>
  <c r="W40" i="27"/>
  <c r="V40" i="27"/>
  <c r="S40" i="27"/>
  <c r="O40" i="27"/>
  <c r="N40" i="27"/>
  <c r="M40" i="27"/>
  <c r="L40" i="27"/>
  <c r="R40" i="27" s="1"/>
  <c r="K40" i="27"/>
  <c r="J40" i="27"/>
  <c r="I40" i="27"/>
  <c r="Q40" i="27" s="1"/>
  <c r="H40" i="27"/>
  <c r="G40" i="27"/>
  <c r="F40" i="27"/>
  <c r="C40" i="27"/>
  <c r="B40" i="27"/>
  <c r="E40" i="27" s="1"/>
  <c r="U39" i="27"/>
  <c r="S39" i="27"/>
  <c r="R39" i="27"/>
  <c r="Q39" i="27"/>
  <c r="P39" i="27"/>
  <c r="E39" i="27"/>
  <c r="T39" i="27" s="1"/>
  <c r="T38" i="27"/>
  <c r="S38" i="27"/>
  <c r="R38" i="27"/>
  <c r="Q38" i="27"/>
  <c r="P38" i="27"/>
  <c r="E38" i="27"/>
  <c r="U38" i="27" s="1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U35" i="27" s="1"/>
  <c r="P35" i="27"/>
  <c r="E35" i="27"/>
  <c r="W33" i="27"/>
  <c r="V33" i="27"/>
  <c r="O33" i="27"/>
  <c r="N33" i="27"/>
  <c r="M33" i="27"/>
  <c r="S33" i="27" s="1"/>
  <c r="L33" i="27"/>
  <c r="K33" i="27"/>
  <c r="J33" i="27"/>
  <c r="I33" i="27"/>
  <c r="H33" i="27"/>
  <c r="G33" i="27"/>
  <c r="F33" i="27"/>
  <c r="C33" i="27"/>
  <c r="E33" i="27" s="1"/>
  <c r="B33" i="27"/>
  <c r="S32" i="27"/>
  <c r="R32" i="27"/>
  <c r="Q32" i="27"/>
  <c r="P32" i="27"/>
  <c r="E32" i="27"/>
  <c r="W30" i="27"/>
  <c r="V30" i="27"/>
  <c r="S30" i="27"/>
  <c r="R30" i="27"/>
  <c r="O30" i="27"/>
  <c r="N30" i="27"/>
  <c r="M30" i="27"/>
  <c r="L30" i="27"/>
  <c r="K30" i="27"/>
  <c r="J30" i="27"/>
  <c r="I30" i="27"/>
  <c r="H30" i="27"/>
  <c r="G30" i="27"/>
  <c r="F30" i="27"/>
  <c r="C30" i="27"/>
  <c r="B30" i="27"/>
  <c r="U29" i="27"/>
  <c r="S29" i="27"/>
  <c r="R29" i="27"/>
  <c r="Q29" i="27"/>
  <c r="P29" i="27"/>
  <c r="E29" i="27"/>
  <c r="T29" i="27" s="1"/>
  <c r="S28" i="27"/>
  <c r="R28" i="27"/>
  <c r="Q28" i="27"/>
  <c r="P28" i="27"/>
  <c r="E28" i="27"/>
  <c r="U28" i="27" s="1"/>
  <c r="S27" i="27"/>
  <c r="R27" i="27"/>
  <c r="Q27" i="27"/>
  <c r="P27" i="27"/>
  <c r="E27" i="27"/>
  <c r="U27" i="27" s="1"/>
  <c r="S26" i="27"/>
  <c r="R26" i="27"/>
  <c r="Q26" i="27"/>
  <c r="P26" i="27"/>
  <c r="E26" i="27"/>
  <c r="T26" i="27" s="1"/>
  <c r="W24" i="27"/>
  <c r="V24" i="27"/>
  <c r="R24" i="27"/>
  <c r="O24" i="27"/>
  <c r="N24" i="27"/>
  <c r="M24" i="27"/>
  <c r="S24" i="27" s="1"/>
  <c r="L24" i="27"/>
  <c r="K24" i="27"/>
  <c r="J24" i="27"/>
  <c r="I24" i="27"/>
  <c r="H24" i="27"/>
  <c r="P24" i="27" s="1"/>
  <c r="G24" i="27"/>
  <c r="F24" i="27"/>
  <c r="E24" i="27"/>
  <c r="C24" i="27"/>
  <c r="B24" i="27"/>
  <c r="T23" i="27"/>
  <c r="S23" i="27"/>
  <c r="R23" i="27"/>
  <c r="Q23" i="27"/>
  <c r="P23" i="27"/>
  <c r="E23" i="27"/>
  <c r="U23" i="27" s="1"/>
  <c r="S22" i="27"/>
  <c r="R22" i="27"/>
  <c r="Q22" i="27"/>
  <c r="P22" i="27"/>
  <c r="E22" i="27"/>
  <c r="U22" i="27" s="1"/>
  <c r="S21" i="27"/>
  <c r="R21" i="27"/>
  <c r="Q21" i="27"/>
  <c r="P21" i="27"/>
  <c r="E21" i="27"/>
  <c r="T21" i="27" s="1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S17" i="27"/>
  <c r="R17" i="27"/>
  <c r="Q17" i="27"/>
  <c r="P17" i="27"/>
  <c r="E17" i="27"/>
  <c r="T17" i="27" s="1"/>
  <c r="W15" i="27"/>
  <c r="V15" i="27"/>
  <c r="O15" i="27"/>
  <c r="N15" i="27"/>
  <c r="R15" i="27" s="1"/>
  <c r="M15" i="27"/>
  <c r="S15" i="27" s="1"/>
  <c r="L15" i="27"/>
  <c r="K15" i="27"/>
  <c r="J15" i="27"/>
  <c r="I15" i="27"/>
  <c r="H15" i="27"/>
  <c r="G15" i="27"/>
  <c r="F15" i="27"/>
  <c r="E15" i="27"/>
  <c r="C15" i="27"/>
  <c r="B15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S12" i="27"/>
  <c r="R12" i="27"/>
  <c r="Q12" i="27"/>
  <c r="P12" i="27"/>
  <c r="E12" i="27"/>
  <c r="T12" i="27" s="1"/>
  <c r="S11" i="27"/>
  <c r="R11" i="27"/>
  <c r="Q11" i="27"/>
  <c r="P11" i="27"/>
  <c r="E11" i="27"/>
  <c r="T11" i="27" s="1"/>
  <c r="S10" i="27"/>
  <c r="R10" i="27"/>
  <c r="Q10" i="27"/>
  <c r="P10" i="27"/>
  <c r="T10" i="27" s="1"/>
  <c r="E10" i="27"/>
  <c r="S9" i="27"/>
  <c r="R9" i="27"/>
  <c r="Q9" i="27"/>
  <c r="P9" i="27"/>
  <c r="E9" i="27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S90" i="26"/>
  <c r="R90" i="26"/>
  <c r="Q90" i="26"/>
  <c r="P90" i="26"/>
  <c r="E90" i="26"/>
  <c r="U90" i="26" s="1"/>
  <c r="S89" i="26"/>
  <c r="R89" i="26"/>
  <c r="Q89" i="26"/>
  <c r="P89" i="26"/>
  <c r="E89" i="26"/>
  <c r="T89" i="26" s="1"/>
  <c r="S88" i="26"/>
  <c r="R88" i="26"/>
  <c r="Q88" i="26"/>
  <c r="P88" i="26"/>
  <c r="E88" i="26"/>
  <c r="U87" i="26"/>
  <c r="T87" i="26"/>
  <c r="S87" i="26"/>
  <c r="R87" i="26"/>
  <c r="Q87" i="26"/>
  <c r="P87" i="26"/>
  <c r="E87" i="26"/>
  <c r="S86" i="26"/>
  <c r="R86" i="26"/>
  <c r="Q86" i="26"/>
  <c r="P86" i="26"/>
  <c r="E86" i="26"/>
  <c r="U86" i="26" s="1"/>
  <c r="W72" i="26"/>
  <c r="V72" i="26"/>
  <c r="O72" i="26"/>
  <c r="N72" i="26"/>
  <c r="R72" i="26" s="1"/>
  <c r="M72" i="26"/>
  <c r="L72" i="26"/>
  <c r="K72" i="26"/>
  <c r="J72" i="26"/>
  <c r="I72" i="26"/>
  <c r="H72" i="26"/>
  <c r="G72" i="26"/>
  <c r="F72" i="26"/>
  <c r="C72" i="26"/>
  <c r="B72" i="26"/>
  <c r="W71" i="26"/>
  <c r="V71" i="26"/>
  <c r="O71" i="26"/>
  <c r="N71" i="26"/>
  <c r="M71" i="26"/>
  <c r="S71" i="26" s="1"/>
  <c r="L71" i="26"/>
  <c r="R71" i="26" s="1"/>
  <c r="K71" i="26"/>
  <c r="J71" i="26"/>
  <c r="I71" i="26"/>
  <c r="H71" i="26"/>
  <c r="G71" i="26"/>
  <c r="F71" i="26"/>
  <c r="C71" i="26"/>
  <c r="B71" i="26"/>
  <c r="E71" i="26" s="1"/>
  <c r="W70" i="26"/>
  <c r="V70" i="26"/>
  <c r="O70" i="26"/>
  <c r="N70" i="26"/>
  <c r="M70" i="26"/>
  <c r="S70" i="26" s="1"/>
  <c r="L70" i="26"/>
  <c r="R70" i="26" s="1"/>
  <c r="K70" i="26"/>
  <c r="J70" i="26"/>
  <c r="I70" i="26"/>
  <c r="H70" i="26"/>
  <c r="G70" i="26"/>
  <c r="F70" i="26"/>
  <c r="C70" i="26"/>
  <c r="B70" i="26"/>
  <c r="S69" i="26"/>
  <c r="R69" i="26"/>
  <c r="Q69" i="26"/>
  <c r="P69" i="26"/>
  <c r="E69" i="26"/>
  <c r="U69" i="26" s="1"/>
  <c r="W67" i="26"/>
  <c r="V67" i="26"/>
  <c r="O67" i="26"/>
  <c r="N67" i="26"/>
  <c r="R67" i="26" s="1"/>
  <c r="M67" i="26"/>
  <c r="L67" i="26"/>
  <c r="K67" i="26"/>
  <c r="J67" i="26"/>
  <c r="I67" i="26"/>
  <c r="H67" i="26"/>
  <c r="G67" i="26"/>
  <c r="F67" i="26"/>
  <c r="C67" i="26"/>
  <c r="B67" i="26"/>
  <c r="W66" i="26"/>
  <c r="V66" i="26"/>
  <c r="O66" i="26"/>
  <c r="N66" i="26"/>
  <c r="M66" i="26"/>
  <c r="S66" i="26" s="1"/>
  <c r="L66" i="26"/>
  <c r="R66" i="26" s="1"/>
  <c r="K66" i="26"/>
  <c r="J66" i="26"/>
  <c r="I66" i="26"/>
  <c r="H66" i="26"/>
  <c r="G66" i="26"/>
  <c r="F66" i="26"/>
  <c r="C66" i="26"/>
  <c r="B66" i="26"/>
  <c r="S65" i="26"/>
  <c r="R65" i="26"/>
  <c r="Q65" i="26"/>
  <c r="P65" i="26"/>
  <c r="E65" i="26"/>
  <c r="S64" i="26"/>
  <c r="R64" i="26"/>
  <c r="Q64" i="26"/>
  <c r="P64" i="26"/>
  <c r="E64" i="26"/>
  <c r="U64" i="26" s="1"/>
  <c r="S63" i="26"/>
  <c r="R63" i="26"/>
  <c r="Q63" i="26"/>
  <c r="P63" i="26"/>
  <c r="E63" i="26"/>
  <c r="T63" i="26" s="1"/>
  <c r="S62" i="26"/>
  <c r="R62" i="26"/>
  <c r="Q62" i="26"/>
  <c r="P62" i="26"/>
  <c r="E62" i="26"/>
  <c r="U61" i="26"/>
  <c r="S61" i="26"/>
  <c r="R61" i="26"/>
  <c r="Q61" i="26"/>
  <c r="P61" i="26"/>
  <c r="E61" i="26"/>
  <c r="T61" i="26" s="1"/>
  <c r="V59" i="26"/>
  <c r="O59" i="26"/>
  <c r="N59" i="26"/>
  <c r="M59" i="26"/>
  <c r="S59" i="26" s="1"/>
  <c r="L59" i="26"/>
  <c r="R59" i="26" s="1"/>
  <c r="K59" i="26"/>
  <c r="J59" i="26"/>
  <c r="I59" i="26"/>
  <c r="H59" i="26"/>
  <c r="G59" i="26"/>
  <c r="F59" i="26"/>
  <c r="C59" i="26"/>
  <c r="B59" i="26"/>
  <c r="E59" i="26" s="1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S56" i="26"/>
  <c r="R56" i="26"/>
  <c r="Q56" i="26"/>
  <c r="P56" i="26"/>
  <c r="E56" i="26"/>
  <c r="U56" i="26" s="1"/>
  <c r="S55" i="26"/>
  <c r="R55" i="26"/>
  <c r="Q55" i="26"/>
  <c r="P55" i="26"/>
  <c r="E55" i="26"/>
  <c r="T55" i="26" s="1"/>
  <c r="W53" i="26"/>
  <c r="V53" i="26"/>
  <c r="O53" i="26"/>
  <c r="N53" i="26"/>
  <c r="M53" i="26"/>
  <c r="S53" i="26" s="1"/>
  <c r="L53" i="26"/>
  <c r="R53" i="26" s="1"/>
  <c r="K53" i="26"/>
  <c r="J53" i="26"/>
  <c r="I53" i="26"/>
  <c r="H53" i="26"/>
  <c r="G53" i="26"/>
  <c r="F53" i="26"/>
  <c r="E53" i="26"/>
  <c r="C53" i="26"/>
  <c r="B53" i="26"/>
  <c r="S52" i="26"/>
  <c r="R52" i="26"/>
  <c r="Q52" i="26"/>
  <c r="U52" i="26" s="1"/>
  <c r="P52" i="26"/>
  <c r="T52" i="26" s="1"/>
  <c r="E52" i="26"/>
  <c r="S51" i="26"/>
  <c r="R51" i="26"/>
  <c r="Q51" i="26"/>
  <c r="P51" i="26"/>
  <c r="E51" i="26"/>
  <c r="S50" i="26"/>
  <c r="R50" i="26"/>
  <c r="Q50" i="26"/>
  <c r="P50" i="26"/>
  <c r="E50" i="26"/>
  <c r="T50" i="26" s="1"/>
  <c r="U49" i="26"/>
  <c r="S49" i="26"/>
  <c r="R49" i="26"/>
  <c r="Q49" i="26"/>
  <c r="P49" i="26"/>
  <c r="E49" i="26"/>
  <c r="T49" i="26" s="1"/>
  <c r="U48" i="26"/>
  <c r="T48" i="26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T46" i="26" s="1"/>
  <c r="U45" i="26"/>
  <c r="S45" i="26"/>
  <c r="R45" i="26"/>
  <c r="Q45" i="26"/>
  <c r="P45" i="26"/>
  <c r="E45" i="26"/>
  <c r="T45" i="26" s="1"/>
  <c r="T44" i="26"/>
  <c r="S44" i="26"/>
  <c r="R44" i="26"/>
  <c r="Q44" i="26"/>
  <c r="P44" i="26"/>
  <c r="E44" i="26"/>
  <c r="U44" i="26" s="1"/>
  <c r="S43" i="26"/>
  <c r="R43" i="26"/>
  <c r="Q43" i="26"/>
  <c r="P43" i="26"/>
  <c r="E43" i="26"/>
  <c r="S42" i="26"/>
  <c r="R42" i="26"/>
  <c r="Q42" i="26"/>
  <c r="P42" i="26"/>
  <c r="E42" i="26"/>
  <c r="T42" i="26" s="1"/>
  <c r="W40" i="26"/>
  <c r="V40" i="26"/>
  <c r="O40" i="26"/>
  <c r="N40" i="26"/>
  <c r="R40" i="26" s="1"/>
  <c r="M40" i="26"/>
  <c r="L40" i="26"/>
  <c r="K40" i="26"/>
  <c r="J40" i="26"/>
  <c r="I40" i="26"/>
  <c r="Q40" i="26" s="1"/>
  <c r="H40" i="26"/>
  <c r="P40" i="26" s="1"/>
  <c r="G40" i="26"/>
  <c r="F40" i="26"/>
  <c r="C40" i="26"/>
  <c r="B40" i="26"/>
  <c r="E40" i="26" s="1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T37" i="26" s="1"/>
  <c r="S36" i="26"/>
  <c r="R36" i="26"/>
  <c r="Q36" i="26"/>
  <c r="P36" i="26"/>
  <c r="E36" i="26"/>
  <c r="T36" i="26" s="1"/>
  <c r="S35" i="26"/>
  <c r="R35" i="26"/>
  <c r="Q35" i="26"/>
  <c r="P35" i="26"/>
  <c r="E35" i="26"/>
  <c r="W33" i="26"/>
  <c r="V33" i="26"/>
  <c r="S33" i="26"/>
  <c r="O33" i="26"/>
  <c r="N33" i="26"/>
  <c r="M33" i="26"/>
  <c r="L33" i="26"/>
  <c r="R33" i="26" s="1"/>
  <c r="K33" i="26"/>
  <c r="J33" i="26"/>
  <c r="I33" i="26"/>
  <c r="H33" i="26"/>
  <c r="G33" i="26"/>
  <c r="F33" i="26"/>
  <c r="C33" i="26"/>
  <c r="B33" i="26"/>
  <c r="E33" i="26" s="1"/>
  <c r="S32" i="26"/>
  <c r="R32" i="26"/>
  <c r="Q32" i="26"/>
  <c r="P32" i="26"/>
  <c r="E32" i="26"/>
  <c r="W30" i="26"/>
  <c r="V30" i="26"/>
  <c r="R30" i="26"/>
  <c r="O30" i="26"/>
  <c r="N30" i="26"/>
  <c r="M30" i="26"/>
  <c r="S30" i="26" s="1"/>
  <c r="L30" i="26"/>
  <c r="K30" i="26"/>
  <c r="J30" i="26"/>
  <c r="I30" i="26"/>
  <c r="H30" i="26"/>
  <c r="G30" i="26"/>
  <c r="F30" i="26"/>
  <c r="E30" i="26"/>
  <c r="C30" i="26"/>
  <c r="B30" i="26"/>
  <c r="S29" i="26"/>
  <c r="R29" i="26"/>
  <c r="Q29" i="26"/>
  <c r="P29" i="26"/>
  <c r="E29" i="26"/>
  <c r="U29" i="26" s="1"/>
  <c r="S28" i="26"/>
  <c r="R28" i="26"/>
  <c r="Q28" i="26"/>
  <c r="P28" i="26"/>
  <c r="E28" i="26"/>
  <c r="U28" i="26" s="1"/>
  <c r="S27" i="26"/>
  <c r="R27" i="26"/>
  <c r="Q27" i="26"/>
  <c r="P27" i="26"/>
  <c r="E27" i="26"/>
  <c r="T27" i="26" s="1"/>
  <c r="S26" i="26"/>
  <c r="R26" i="26"/>
  <c r="Q26" i="26"/>
  <c r="P26" i="26"/>
  <c r="E26" i="26"/>
  <c r="T26" i="26" s="1"/>
  <c r="W24" i="26"/>
  <c r="V24" i="26"/>
  <c r="O24" i="26"/>
  <c r="N24" i="26"/>
  <c r="M24" i="26"/>
  <c r="S24" i="26" s="1"/>
  <c r="L24" i="26"/>
  <c r="R24" i="26" s="1"/>
  <c r="K24" i="26"/>
  <c r="J24" i="26"/>
  <c r="I24" i="26"/>
  <c r="H24" i="26"/>
  <c r="G24" i="26"/>
  <c r="F24" i="26"/>
  <c r="C24" i="26"/>
  <c r="E24" i="26" s="1"/>
  <c r="B24" i="26"/>
  <c r="S23" i="26"/>
  <c r="R23" i="26"/>
  <c r="Q23" i="26"/>
  <c r="P23" i="26"/>
  <c r="E23" i="26"/>
  <c r="U23" i="26" s="1"/>
  <c r="S22" i="26"/>
  <c r="R22" i="26"/>
  <c r="Q22" i="26"/>
  <c r="P22" i="26"/>
  <c r="E22" i="26"/>
  <c r="T22" i="26" s="1"/>
  <c r="S21" i="26"/>
  <c r="R21" i="26"/>
  <c r="Q21" i="26"/>
  <c r="P21" i="26"/>
  <c r="E21" i="26"/>
  <c r="T21" i="26" s="1"/>
  <c r="S20" i="26"/>
  <c r="R20" i="26"/>
  <c r="Q20" i="26"/>
  <c r="P20" i="26"/>
  <c r="E20" i="26"/>
  <c r="S19" i="26"/>
  <c r="R19" i="26"/>
  <c r="Q19" i="26"/>
  <c r="P19" i="26"/>
  <c r="E19" i="26"/>
  <c r="U19" i="26" s="1"/>
  <c r="S18" i="26"/>
  <c r="R18" i="26"/>
  <c r="Q18" i="26"/>
  <c r="P18" i="26"/>
  <c r="E18" i="26"/>
  <c r="T18" i="26" s="1"/>
  <c r="S17" i="26"/>
  <c r="R17" i="26"/>
  <c r="Q17" i="26"/>
  <c r="U17" i="26" s="1"/>
  <c r="P17" i="26"/>
  <c r="E17" i="26"/>
  <c r="W15" i="26"/>
  <c r="V15" i="26"/>
  <c r="O15" i="26"/>
  <c r="N15" i="26"/>
  <c r="M15" i="26"/>
  <c r="S15" i="26" s="1"/>
  <c r="L15" i="26"/>
  <c r="K15" i="26"/>
  <c r="J15" i="26"/>
  <c r="I15" i="26"/>
  <c r="H15" i="26"/>
  <c r="G15" i="26"/>
  <c r="F15" i="26"/>
  <c r="C15" i="26"/>
  <c r="E15" i="26" s="1"/>
  <c r="B15" i="26"/>
  <c r="S14" i="26"/>
  <c r="R14" i="26"/>
  <c r="Q14" i="26"/>
  <c r="P14" i="26"/>
  <c r="E14" i="26"/>
  <c r="U14" i="26" s="1"/>
  <c r="S13" i="26"/>
  <c r="R13" i="26"/>
  <c r="Q13" i="26"/>
  <c r="P13" i="26"/>
  <c r="E13" i="26"/>
  <c r="T13" i="26" s="1"/>
  <c r="S12" i="26"/>
  <c r="R12" i="26"/>
  <c r="Q12" i="26"/>
  <c r="P12" i="26"/>
  <c r="E12" i="26"/>
  <c r="T12" i="26" s="1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U9" i="26" s="1"/>
  <c r="S93" i="25"/>
  <c r="R93" i="25"/>
  <c r="Q93" i="25"/>
  <c r="P93" i="25"/>
  <c r="E93" i="25"/>
  <c r="U92" i="25"/>
  <c r="S92" i="25"/>
  <c r="R92" i="25"/>
  <c r="Q92" i="25"/>
  <c r="P92" i="25"/>
  <c r="E92" i="25"/>
  <c r="T92" i="25" s="1"/>
  <c r="S91" i="25"/>
  <c r="R91" i="25"/>
  <c r="Q91" i="25"/>
  <c r="P91" i="25"/>
  <c r="E91" i="25"/>
  <c r="U91" i="25" s="1"/>
  <c r="S90" i="25"/>
  <c r="R90" i="25"/>
  <c r="Q90" i="25"/>
  <c r="P90" i="25"/>
  <c r="E90" i="25"/>
  <c r="T90" i="25" s="1"/>
  <c r="S89" i="25"/>
  <c r="R89" i="25"/>
  <c r="Q89" i="25"/>
  <c r="P89" i="25"/>
  <c r="E89" i="25"/>
  <c r="T89" i="25" s="1"/>
  <c r="U88" i="25"/>
  <c r="T88" i="25"/>
  <c r="S88" i="25"/>
  <c r="R88" i="25"/>
  <c r="Q88" i="25"/>
  <c r="P88" i="25"/>
  <c r="E88" i="25"/>
  <c r="S87" i="25"/>
  <c r="R87" i="25"/>
  <c r="Q87" i="25"/>
  <c r="P87" i="25"/>
  <c r="E87" i="25"/>
  <c r="U87" i="25" s="1"/>
  <c r="S86" i="25"/>
  <c r="R86" i="25"/>
  <c r="Q86" i="25"/>
  <c r="P86" i="25"/>
  <c r="E86" i="25"/>
  <c r="T86" i="25" s="1"/>
  <c r="W72" i="25"/>
  <c r="V72" i="25"/>
  <c r="O72" i="25"/>
  <c r="N72" i="25"/>
  <c r="M72" i="25"/>
  <c r="L72" i="25"/>
  <c r="K72" i="25"/>
  <c r="J72" i="25"/>
  <c r="I72" i="25"/>
  <c r="Q72" i="25" s="1"/>
  <c r="H72" i="25"/>
  <c r="G72" i="25"/>
  <c r="F72" i="25"/>
  <c r="C72" i="25"/>
  <c r="B72" i="25"/>
  <c r="W71" i="25"/>
  <c r="V71" i="25"/>
  <c r="O71" i="25"/>
  <c r="N71" i="25"/>
  <c r="M71" i="25"/>
  <c r="L71" i="25"/>
  <c r="K71" i="25"/>
  <c r="J71" i="25"/>
  <c r="I71" i="25"/>
  <c r="H71" i="25"/>
  <c r="P71" i="25" s="1"/>
  <c r="G71" i="25"/>
  <c r="F71" i="25"/>
  <c r="C71" i="25"/>
  <c r="E71" i="25" s="1"/>
  <c r="B71" i="25"/>
  <c r="W70" i="25"/>
  <c r="V70" i="25"/>
  <c r="O70" i="25"/>
  <c r="N70" i="25"/>
  <c r="M70" i="25"/>
  <c r="L70" i="25"/>
  <c r="K70" i="25"/>
  <c r="J70" i="25"/>
  <c r="I70" i="25"/>
  <c r="H70" i="25"/>
  <c r="G70" i="25"/>
  <c r="F70" i="25"/>
  <c r="C70" i="25"/>
  <c r="B70" i="25"/>
  <c r="S69" i="25"/>
  <c r="R69" i="25"/>
  <c r="Q69" i="25"/>
  <c r="P69" i="25"/>
  <c r="E69" i="25"/>
  <c r="T69" i="25" s="1"/>
  <c r="W67" i="25"/>
  <c r="V67" i="25"/>
  <c r="O67" i="25"/>
  <c r="N67" i="25"/>
  <c r="M67" i="25"/>
  <c r="L67" i="25"/>
  <c r="K67" i="25"/>
  <c r="J67" i="25"/>
  <c r="I67" i="25"/>
  <c r="H67" i="25"/>
  <c r="P67" i="25" s="1"/>
  <c r="G67" i="25"/>
  <c r="F67" i="25"/>
  <c r="C67" i="25"/>
  <c r="B67" i="25"/>
  <c r="W66" i="25"/>
  <c r="V66" i="25"/>
  <c r="O66" i="25"/>
  <c r="N66" i="25"/>
  <c r="M66" i="25"/>
  <c r="S66" i="25" s="1"/>
  <c r="L66" i="25"/>
  <c r="R66" i="25" s="1"/>
  <c r="K66" i="25"/>
  <c r="J66" i="25"/>
  <c r="I66" i="25"/>
  <c r="H66" i="25"/>
  <c r="G66" i="25"/>
  <c r="F66" i="25"/>
  <c r="C66" i="25"/>
  <c r="E66" i="25" s="1"/>
  <c r="B66" i="25"/>
  <c r="S65" i="25"/>
  <c r="R65" i="25"/>
  <c r="Q65" i="25"/>
  <c r="P65" i="25"/>
  <c r="E65" i="25"/>
  <c r="U65" i="25" s="1"/>
  <c r="S64" i="25"/>
  <c r="R64" i="25"/>
  <c r="Q64" i="25"/>
  <c r="P64" i="25"/>
  <c r="E64" i="25"/>
  <c r="T64" i="25" s="1"/>
  <c r="S63" i="25"/>
  <c r="R63" i="25"/>
  <c r="Q63" i="25"/>
  <c r="P63" i="25"/>
  <c r="E63" i="25"/>
  <c r="T63" i="25" s="1"/>
  <c r="S62" i="25"/>
  <c r="R62" i="25"/>
  <c r="Q62" i="25"/>
  <c r="P62" i="25"/>
  <c r="E62" i="25"/>
  <c r="U62" i="25" s="1"/>
  <c r="S61" i="25"/>
  <c r="R61" i="25"/>
  <c r="Q61" i="25"/>
  <c r="P61" i="25"/>
  <c r="E61" i="25"/>
  <c r="V59" i="25"/>
  <c r="O59" i="25"/>
  <c r="N59" i="25"/>
  <c r="M59" i="25"/>
  <c r="S59" i="25" s="1"/>
  <c r="L59" i="25"/>
  <c r="R59" i="25" s="1"/>
  <c r="K59" i="25"/>
  <c r="J59" i="25"/>
  <c r="I59" i="25"/>
  <c r="H59" i="25"/>
  <c r="G59" i="25"/>
  <c r="F59" i="25"/>
  <c r="E59" i="25"/>
  <c r="C59" i="25"/>
  <c r="B59" i="25"/>
  <c r="T58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S56" i="25"/>
  <c r="R56" i="25"/>
  <c r="Q56" i="25"/>
  <c r="P56" i="25"/>
  <c r="E56" i="25"/>
  <c r="T56" i="25" s="1"/>
  <c r="U55" i="25"/>
  <c r="S55" i="25"/>
  <c r="R55" i="25"/>
  <c r="Q55" i="25"/>
  <c r="P55" i="25"/>
  <c r="E55" i="25"/>
  <c r="T55" i="25" s="1"/>
  <c r="W53" i="25"/>
  <c r="V53" i="25"/>
  <c r="O53" i="25"/>
  <c r="N53" i="25"/>
  <c r="M53" i="25"/>
  <c r="S53" i="25" s="1"/>
  <c r="L53" i="25"/>
  <c r="K53" i="25"/>
  <c r="J53" i="25"/>
  <c r="I53" i="25"/>
  <c r="H53" i="25"/>
  <c r="G53" i="25"/>
  <c r="F53" i="25"/>
  <c r="C53" i="25"/>
  <c r="B53" i="25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T50" i="25" s="1"/>
  <c r="S49" i="25"/>
  <c r="R49" i="25"/>
  <c r="Q49" i="25"/>
  <c r="P49" i="25"/>
  <c r="E49" i="25"/>
  <c r="U49" i="25" s="1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S46" i="25"/>
  <c r="R46" i="25"/>
  <c r="Q46" i="25"/>
  <c r="P46" i="25"/>
  <c r="E46" i="25"/>
  <c r="T46" i="25" s="1"/>
  <c r="S45" i="25"/>
  <c r="R45" i="25"/>
  <c r="Q45" i="25"/>
  <c r="P45" i="25"/>
  <c r="E45" i="25"/>
  <c r="S44" i="25"/>
  <c r="R44" i="25"/>
  <c r="Q44" i="25"/>
  <c r="P44" i="25"/>
  <c r="E44" i="25"/>
  <c r="U44" i="25" s="1"/>
  <c r="S43" i="25"/>
  <c r="R43" i="25"/>
  <c r="Q43" i="25"/>
  <c r="P43" i="25"/>
  <c r="E43" i="25"/>
  <c r="U43" i="25" s="1"/>
  <c r="S42" i="25"/>
  <c r="R42" i="25"/>
  <c r="Q42" i="25"/>
  <c r="P42" i="25"/>
  <c r="E42" i="25"/>
  <c r="W40" i="25"/>
  <c r="V40" i="25"/>
  <c r="O40" i="25"/>
  <c r="N40" i="25"/>
  <c r="M40" i="25"/>
  <c r="S40" i="25" s="1"/>
  <c r="L40" i="25"/>
  <c r="R40" i="25" s="1"/>
  <c r="K40" i="25"/>
  <c r="J40" i="25"/>
  <c r="I40" i="25"/>
  <c r="Q40" i="25" s="1"/>
  <c r="H40" i="25"/>
  <c r="G40" i="25"/>
  <c r="F40" i="25"/>
  <c r="C40" i="25"/>
  <c r="E40" i="25" s="1"/>
  <c r="B40" i="25"/>
  <c r="S39" i="25"/>
  <c r="R39" i="25"/>
  <c r="Q39" i="25"/>
  <c r="P39" i="25"/>
  <c r="E39" i="25"/>
  <c r="U39" i="25" s="1"/>
  <c r="S38" i="25"/>
  <c r="R38" i="25"/>
  <c r="Q38" i="25"/>
  <c r="P38" i="25"/>
  <c r="E38" i="25"/>
  <c r="T38" i="25" s="1"/>
  <c r="U37" i="25"/>
  <c r="S37" i="25"/>
  <c r="R37" i="25"/>
  <c r="Q37" i="25"/>
  <c r="P37" i="25"/>
  <c r="E37" i="25"/>
  <c r="T37" i="25" s="1"/>
  <c r="S36" i="25"/>
  <c r="R36" i="25"/>
  <c r="Q36" i="25"/>
  <c r="U36" i="25" s="1"/>
  <c r="P36" i="25"/>
  <c r="T36" i="25" s="1"/>
  <c r="E36" i="25"/>
  <c r="S35" i="25"/>
  <c r="R35" i="25"/>
  <c r="Q35" i="25"/>
  <c r="P35" i="25"/>
  <c r="E35" i="25"/>
  <c r="W33" i="25"/>
  <c r="V33" i="25"/>
  <c r="O33" i="25"/>
  <c r="N33" i="25"/>
  <c r="M33" i="25"/>
  <c r="S33" i="25" s="1"/>
  <c r="L33" i="25"/>
  <c r="K33" i="25"/>
  <c r="J33" i="25"/>
  <c r="I33" i="25"/>
  <c r="H33" i="25"/>
  <c r="G33" i="25"/>
  <c r="F33" i="25"/>
  <c r="C33" i="25"/>
  <c r="B33" i="25"/>
  <c r="E33" i="25" s="1"/>
  <c r="S32" i="25"/>
  <c r="R32" i="25"/>
  <c r="Q32" i="25"/>
  <c r="U32" i="25" s="1"/>
  <c r="P32" i="25"/>
  <c r="E32" i="25"/>
  <c r="W30" i="25"/>
  <c r="V30" i="25"/>
  <c r="O30" i="25"/>
  <c r="N30" i="25"/>
  <c r="M30" i="25"/>
  <c r="S30" i="25" s="1"/>
  <c r="L30" i="25"/>
  <c r="R30" i="25" s="1"/>
  <c r="K30" i="25"/>
  <c r="J30" i="25"/>
  <c r="I30" i="25"/>
  <c r="H30" i="25"/>
  <c r="G30" i="25"/>
  <c r="F30" i="25"/>
  <c r="C30" i="25"/>
  <c r="E30" i="25" s="1"/>
  <c r="B30" i="25"/>
  <c r="S29" i="25"/>
  <c r="R29" i="25"/>
  <c r="Q29" i="25"/>
  <c r="P29" i="25"/>
  <c r="E29" i="25"/>
  <c r="U29" i="25" s="1"/>
  <c r="S28" i="25"/>
  <c r="R28" i="25"/>
  <c r="Q28" i="25"/>
  <c r="P28" i="25"/>
  <c r="E28" i="25"/>
  <c r="T28" i="25" s="1"/>
  <c r="S27" i="25"/>
  <c r="R27" i="25"/>
  <c r="Q27" i="25"/>
  <c r="P27" i="25"/>
  <c r="E27" i="25"/>
  <c r="T27" i="25" s="1"/>
  <c r="S26" i="25"/>
  <c r="R26" i="25"/>
  <c r="Q26" i="25"/>
  <c r="P26" i="25"/>
  <c r="E26" i="25"/>
  <c r="U26" i="25" s="1"/>
  <c r="W24" i="25"/>
  <c r="V24" i="25"/>
  <c r="O24" i="25"/>
  <c r="N24" i="25"/>
  <c r="M24" i="25"/>
  <c r="S24" i="25" s="1"/>
  <c r="L24" i="25"/>
  <c r="R24" i="25" s="1"/>
  <c r="K24" i="25"/>
  <c r="J24" i="25"/>
  <c r="I24" i="25"/>
  <c r="H24" i="25"/>
  <c r="G24" i="25"/>
  <c r="F24" i="25"/>
  <c r="C24" i="25"/>
  <c r="B24" i="25"/>
  <c r="E24" i="25" s="1"/>
  <c r="S23" i="25"/>
  <c r="R23" i="25"/>
  <c r="Q23" i="25"/>
  <c r="P23" i="25"/>
  <c r="E23" i="25"/>
  <c r="T23" i="25" s="1"/>
  <c r="S22" i="25"/>
  <c r="R22" i="25"/>
  <c r="Q22" i="25"/>
  <c r="P22" i="25"/>
  <c r="E22" i="25"/>
  <c r="T22" i="25" s="1"/>
  <c r="S21" i="25"/>
  <c r="R21" i="25"/>
  <c r="Q21" i="25"/>
  <c r="P21" i="25"/>
  <c r="E21" i="25"/>
  <c r="U21" i="25" s="1"/>
  <c r="S20" i="25"/>
  <c r="R20" i="25"/>
  <c r="Q20" i="25"/>
  <c r="P20" i="25"/>
  <c r="E20" i="25"/>
  <c r="U20" i="25" s="1"/>
  <c r="S19" i="25"/>
  <c r="R19" i="25"/>
  <c r="Q19" i="25"/>
  <c r="P19" i="25"/>
  <c r="E19" i="25"/>
  <c r="T19" i="25" s="1"/>
  <c r="S18" i="25"/>
  <c r="R18" i="25"/>
  <c r="Q18" i="25"/>
  <c r="P18" i="25"/>
  <c r="E18" i="25"/>
  <c r="T18" i="25" s="1"/>
  <c r="S17" i="25"/>
  <c r="R17" i="25"/>
  <c r="Q17" i="25"/>
  <c r="P17" i="25"/>
  <c r="E17" i="25"/>
  <c r="U17" i="25" s="1"/>
  <c r="W15" i="25"/>
  <c r="V15" i="25"/>
  <c r="O15" i="25"/>
  <c r="S15" i="25" s="1"/>
  <c r="N15" i="25"/>
  <c r="M15" i="25"/>
  <c r="L15" i="25"/>
  <c r="R15" i="25" s="1"/>
  <c r="K15" i="25"/>
  <c r="J15" i="25"/>
  <c r="I15" i="25"/>
  <c r="H15" i="25"/>
  <c r="G15" i="25"/>
  <c r="F15" i="25"/>
  <c r="C15" i="25"/>
  <c r="B15" i="25"/>
  <c r="E15" i="25" s="1"/>
  <c r="S14" i="25"/>
  <c r="R14" i="25"/>
  <c r="Q14" i="25"/>
  <c r="P14" i="25"/>
  <c r="E14" i="25"/>
  <c r="T14" i="25" s="1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R9" i="25"/>
  <c r="Q9" i="25"/>
  <c r="P9" i="25"/>
  <c r="E9" i="25"/>
  <c r="U93" i="24"/>
  <c r="S93" i="24"/>
  <c r="R93" i="24"/>
  <c r="Q93" i="24"/>
  <c r="P93" i="24"/>
  <c r="E93" i="24"/>
  <c r="T93" i="24" s="1"/>
  <c r="S92" i="24"/>
  <c r="R92" i="24"/>
  <c r="Q92" i="24"/>
  <c r="P92" i="24"/>
  <c r="E92" i="24"/>
  <c r="U92" i="24" s="1"/>
  <c r="S91" i="24"/>
  <c r="R91" i="24"/>
  <c r="Q91" i="24"/>
  <c r="P91" i="24"/>
  <c r="E91" i="24"/>
  <c r="T91" i="24" s="1"/>
  <c r="S90" i="24"/>
  <c r="R90" i="24"/>
  <c r="Q90" i="24"/>
  <c r="P90" i="24"/>
  <c r="E90" i="24"/>
  <c r="T90" i="24" s="1"/>
  <c r="U89" i="24"/>
  <c r="T89" i="24"/>
  <c r="S89" i="24"/>
  <c r="R89" i="24"/>
  <c r="Q89" i="24"/>
  <c r="P89" i="24"/>
  <c r="E89" i="24"/>
  <c r="S88" i="24"/>
  <c r="R88" i="24"/>
  <c r="Q88" i="24"/>
  <c r="P88" i="24"/>
  <c r="E88" i="24"/>
  <c r="U88" i="24" s="1"/>
  <c r="S87" i="24"/>
  <c r="R87" i="24"/>
  <c r="Q87" i="24"/>
  <c r="P87" i="24"/>
  <c r="E87" i="24"/>
  <c r="T87" i="24" s="1"/>
  <c r="U86" i="24"/>
  <c r="S86" i="24"/>
  <c r="R86" i="24"/>
  <c r="Q86" i="24"/>
  <c r="P86" i="24"/>
  <c r="E86" i="24"/>
  <c r="T86" i="24" s="1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E72" i="24" s="1"/>
  <c r="B72" i="24"/>
  <c r="W71" i="24"/>
  <c r="V71" i="24"/>
  <c r="O71" i="24"/>
  <c r="N71" i="24"/>
  <c r="M71" i="24"/>
  <c r="L71" i="24"/>
  <c r="K71" i="24"/>
  <c r="J71" i="24"/>
  <c r="I71" i="24"/>
  <c r="H71" i="24"/>
  <c r="G71" i="24"/>
  <c r="F71" i="24"/>
  <c r="C71" i="24"/>
  <c r="B71" i="24"/>
  <c r="W70" i="24"/>
  <c r="V70" i="24"/>
  <c r="O70" i="24"/>
  <c r="N70" i="24"/>
  <c r="M70" i="24"/>
  <c r="L70" i="24"/>
  <c r="K70" i="24"/>
  <c r="J70" i="24"/>
  <c r="I70" i="24"/>
  <c r="H70" i="24"/>
  <c r="G70" i="24"/>
  <c r="F70" i="24"/>
  <c r="C70" i="24"/>
  <c r="B70" i="24"/>
  <c r="E70" i="24" s="1"/>
  <c r="S69" i="24"/>
  <c r="R69" i="24"/>
  <c r="Q69" i="24"/>
  <c r="U69" i="24" s="1"/>
  <c r="P69" i="24"/>
  <c r="E69" i="24"/>
  <c r="T69" i="24" s="1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S66" i="24" s="1"/>
  <c r="L66" i="24"/>
  <c r="R66" i="24" s="1"/>
  <c r="K66" i="24"/>
  <c r="J66" i="24"/>
  <c r="I66" i="24"/>
  <c r="H66" i="24"/>
  <c r="G66" i="24"/>
  <c r="F66" i="24"/>
  <c r="C66" i="24"/>
  <c r="B66" i="24"/>
  <c r="S65" i="24"/>
  <c r="R65" i="24"/>
  <c r="Q65" i="24"/>
  <c r="P65" i="24"/>
  <c r="E65" i="24"/>
  <c r="T65" i="24" s="1"/>
  <c r="U64" i="24"/>
  <c r="S64" i="24"/>
  <c r="R64" i="24"/>
  <c r="Q64" i="24"/>
  <c r="P64" i="24"/>
  <c r="E64" i="24"/>
  <c r="T64" i="24" s="1"/>
  <c r="T63" i="24"/>
  <c r="S63" i="24"/>
  <c r="R63" i="24"/>
  <c r="Q63" i="24"/>
  <c r="P63" i="24"/>
  <c r="E63" i="24"/>
  <c r="U63" i="24" s="1"/>
  <c r="S62" i="24"/>
  <c r="R62" i="24"/>
  <c r="Q62" i="24"/>
  <c r="P62" i="24"/>
  <c r="E62" i="24"/>
  <c r="U62" i="24" s="1"/>
  <c r="S61" i="24"/>
  <c r="R61" i="24"/>
  <c r="Q61" i="24"/>
  <c r="P61" i="24"/>
  <c r="E61" i="24"/>
  <c r="U61" i="24" s="1"/>
  <c r="V59" i="24"/>
  <c r="O59" i="24"/>
  <c r="N59" i="24"/>
  <c r="M59" i="24"/>
  <c r="S59" i="24" s="1"/>
  <c r="L59" i="24"/>
  <c r="R59" i="24" s="1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T57" i="24" s="1"/>
  <c r="S56" i="24"/>
  <c r="R56" i="24"/>
  <c r="Q56" i="24"/>
  <c r="P56" i="24"/>
  <c r="E56" i="24"/>
  <c r="T56" i="24" s="1"/>
  <c r="S55" i="24"/>
  <c r="R55" i="24"/>
  <c r="Q55" i="24"/>
  <c r="P55" i="24"/>
  <c r="E55" i="24"/>
  <c r="U55" i="24" s="1"/>
  <c r="W53" i="24"/>
  <c r="V53" i="24"/>
  <c r="O53" i="24"/>
  <c r="N53" i="24"/>
  <c r="M53" i="24"/>
  <c r="L53" i="24"/>
  <c r="K53" i="24"/>
  <c r="J53" i="24"/>
  <c r="I53" i="24"/>
  <c r="H53" i="24"/>
  <c r="G53" i="24"/>
  <c r="F53" i="24"/>
  <c r="C53" i="24"/>
  <c r="B53" i="24"/>
  <c r="S52" i="24"/>
  <c r="R52" i="24"/>
  <c r="Q52" i="24"/>
  <c r="P52" i="24"/>
  <c r="E52" i="24"/>
  <c r="T52" i="24" s="1"/>
  <c r="S51" i="24"/>
  <c r="R51" i="24"/>
  <c r="Q51" i="24"/>
  <c r="U51" i="24" s="1"/>
  <c r="P51" i="24"/>
  <c r="E51" i="24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S47" i="24"/>
  <c r="R47" i="24"/>
  <c r="Q47" i="24"/>
  <c r="P47" i="24"/>
  <c r="E47" i="24"/>
  <c r="T47" i="24" s="1"/>
  <c r="S46" i="24"/>
  <c r="R46" i="24"/>
  <c r="Q46" i="24"/>
  <c r="P46" i="24"/>
  <c r="E46" i="24"/>
  <c r="S45" i="24"/>
  <c r="R45" i="24"/>
  <c r="Q45" i="24"/>
  <c r="P45" i="24"/>
  <c r="E45" i="24"/>
  <c r="U45" i="24" s="1"/>
  <c r="S44" i="24"/>
  <c r="R44" i="24"/>
  <c r="Q44" i="24"/>
  <c r="P44" i="24"/>
  <c r="E44" i="24"/>
  <c r="T44" i="24" s="1"/>
  <c r="S43" i="24"/>
  <c r="R43" i="24"/>
  <c r="Q43" i="24"/>
  <c r="P43" i="24"/>
  <c r="E43" i="24"/>
  <c r="T43" i="24" s="1"/>
  <c r="U42" i="24"/>
  <c r="T42" i="24"/>
  <c r="S42" i="24"/>
  <c r="R42" i="24"/>
  <c r="Q42" i="24"/>
  <c r="P42" i="24"/>
  <c r="E42" i="24"/>
  <c r="W40" i="24"/>
  <c r="V40" i="24"/>
  <c r="S40" i="24"/>
  <c r="O40" i="24"/>
  <c r="N40" i="24"/>
  <c r="M40" i="24"/>
  <c r="L40" i="24"/>
  <c r="R40" i="24" s="1"/>
  <c r="K40" i="24"/>
  <c r="J40" i="24"/>
  <c r="I40" i="24"/>
  <c r="Q40" i="24" s="1"/>
  <c r="H40" i="24"/>
  <c r="P40" i="24" s="1"/>
  <c r="G40" i="24"/>
  <c r="F40" i="24"/>
  <c r="C40" i="24"/>
  <c r="B40" i="24"/>
  <c r="E40" i="24" s="1"/>
  <c r="S39" i="24"/>
  <c r="R39" i="24"/>
  <c r="Q39" i="24"/>
  <c r="P39" i="24"/>
  <c r="E39" i="24"/>
  <c r="T39" i="24" s="1"/>
  <c r="S38" i="24"/>
  <c r="R38" i="24"/>
  <c r="Q38" i="24"/>
  <c r="U38" i="24" s="1"/>
  <c r="P38" i="24"/>
  <c r="E38" i="24"/>
  <c r="T38" i="24" s="1"/>
  <c r="U37" i="24"/>
  <c r="T37" i="24"/>
  <c r="S37" i="24"/>
  <c r="R37" i="24"/>
  <c r="Q37" i="24"/>
  <c r="P37" i="24"/>
  <c r="E37" i="24"/>
  <c r="S36" i="24"/>
  <c r="R36" i="24"/>
  <c r="Q36" i="24"/>
  <c r="P36" i="24"/>
  <c r="E36" i="24"/>
  <c r="U36" i="24" s="1"/>
  <c r="S35" i="24"/>
  <c r="R35" i="24"/>
  <c r="Q35" i="24"/>
  <c r="P35" i="24"/>
  <c r="E35" i="24"/>
  <c r="U35" i="24" s="1"/>
  <c r="W33" i="24"/>
  <c r="V33" i="24"/>
  <c r="O33" i="24"/>
  <c r="N33" i="24"/>
  <c r="R33" i="24" s="1"/>
  <c r="M33" i="24"/>
  <c r="S33" i="24" s="1"/>
  <c r="L33" i="24"/>
  <c r="K33" i="24"/>
  <c r="Q33" i="24" s="1"/>
  <c r="J33" i="24"/>
  <c r="I33" i="24"/>
  <c r="H33" i="24"/>
  <c r="G33" i="24"/>
  <c r="F33" i="24"/>
  <c r="C33" i="24"/>
  <c r="B33" i="24"/>
  <c r="E33" i="24" s="1"/>
  <c r="S32" i="24"/>
  <c r="R32" i="24"/>
  <c r="Q32" i="24"/>
  <c r="P32" i="24"/>
  <c r="E32" i="24"/>
  <c r="W30" i="24"/>
  <c r="V30" i="24"/>
  <c r="S30" i="24"/>
  <c r="O30" i="24"/>
  <c r="N30" i="24"/>
  <c r="M30" i="24"/>
  <c r="L30" i="24"/>
  <c r="R30" i="24" s="1"/>
  <c r="K30" i="24"/>
  <c r="J30" i="24"/>
  <c r="I30" i="24"/>
  <c r="H30" i="24"/>
  <c r="P30" i="24" s="1"/>
  <c r="G30" i="24"/>
  <c r="F30" i="24"/>
  <c r="C30" i="24"/>
  <c r="B30" i="24"/>
  <c r="S29" i="24"/>
  <c r="R29" i="24"/>
  <c r="Q29" i="24"/>
  <c r="P29" i="24"/>
  <c r="E29" i="24"/>
  <c r="T29" i="24" s="1"/>
  <c r="S28" i="24"/>
  <c r="R28" i="24"/>
  <c r="Q28" i="24"/>
  <c r="P28" i="24"/>
  <c r="E28" i="24"/>
  <c r="T28" i="24" s="1"/>
  <c r="U27" i="24"/>
  <c r="T27" i="24"/>
  <c r="S27" i="24"/>
  <c r="R27" i="24"/>
  <c r="Q27" i="24"/>
  <c r="P27" i="24"/>
  <c r="E27" i="24"/>
  <c r="S26" i="24"/>
  <c r="R26" i="24"/>
  <c r="Q26" i="24"/>
  <c r="P26" i="24"/>
  <c r="E26" i="24"/>
  <c r="W24" i="24"/>
  <c r="V24" i="24"/>
  <c r="S24" i="24"/>
  <c r="O24" i="24"/>
  <c r="N24" i="24"/>
  <c r="M24" i="24"/>
  <c r="L24" i="24"/>
  <c r="R24" i="24" s="1"/>
  <c r="K24" i="24"/>
  <c r="J24" i="24"/>
  <c r="I24" i="24"/>
  <c r="H24" i="24"/>
  <c r="G24" i="24"/>
  <c r="F24" i="24"/>
  <c r="C24" i="24"/>
  <c r="B24" i="24"/>
  <c r="E24" i="24" s="1"/>
  <c r="S23" i="24"/>
  <c r="R23" i="24"/>
  <c r="Q23" i="24"/>
  <c r="P23" i="24"/>
  <c r="E23" i="24"/>
  <c r="T23" i="24" s="1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S19" i="24"/>
  <c r="R19" i="24"/>
  <c r="Q19" i="24"/>
  <c r="P19" i="24"/>
  <c r="E19" i="24"/>
  <c r="U18" i="24"/>
  <c r="S18" i="24"/>
  <c r="R18" i="24"/>
  <c r="Q18" i="24"/>
  <c r="P18" i="24"/>
  <c r="E18" i="24"/>
  <c r="T18" i="24" s="1"/>
  <c r="S17" i="24"/>
  <c r="R17" i="24"/>
  <c r="Q17" i="24"/>
  <c r="P17" i="24"/>
  <c r="E17" i="24"/>
  <c r="W15" i="24"/>
  <c r="V15" i="24"/>
  <c r="O15" i="24"/>
  <c r="S15" i="24" s="1"/>
  <c r="N15" i="24"/>
  <c r="R15" i="24" s="1"/>
  <c r="M15" i="24"/>
  <c r="L15" i="24"/>
  <c r="K15" i="24"/>
  <c r="J15" i="24"/>
  <c r="I15" i="24"/>
  <c r="H15" i="24"/>
  <c r="G15" i="24"/>
  <c r="F15" i="24"/>
  <c r="C15" i="24"/>
  <c r="B15" i="24"/>
  <c r="E15" i="24" s="1"/>
  <c r="S14" i="24"/>
  <c r="R14" i="24"/>
  <c r="Q14" i="24"/>
  <c r="P14" i="24"/>
  <c r="E14" i="24"/>
  <c r="T14" i="24" s="1"/>
  <c r="S13" i="24"/>
  <c r="R13" i="24"/>
  <c r="Q13" i="24"/>
  <c r="P13" i="24"/>
  <c r="E13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U9" i="24"/>
  <c r="S9" i="24"/>
  <c r="R9" i="24"/>
  <c r="Q9" i="24"/>
  <c r="P9" i="24"/>
  <c r="E9" i="24"/>
  <c r="T9" i="24" s="1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T90" i="23"/>
  <c r="S90" i="23"/>
  <c r="R90" i="23"/>
  <c r="Q90" i="23"/>
  <c r="P90" i="23"/>
  <c r="E90" i="23"/>
  <c r="U90" i="23" s="1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T87" i="23" s="1"/>
  <c r="S86" i="23"/>
  <c r="R86" i="23"/>
  <c r="Q86" i="23"/>
  <c r="P86" i="23"/>
  <c r="E86" i="23"/>
  <c r="U86" i="23" s="1"/>
  <c r="W72" i="23"/>
  <c r="V72" i="23"/>
  <c r="O72" i="23"/>
  <c r="N72" i="23"/>
  <c r="M72" i="23"/>
  <c r="S72" i="23" s="1"/>
  <c r="L72" i="23"/>
  <c r="R72" i="23" s="1"/>
  <c r="K72" i="23"/>
  <c r="J72" i="23"/>
  <c r="I72" i="23"/>
  <c r="H72" i="23"/>
  <c r="G72" i="23"/>
  <c r="F72" i="23"/>
  <c r="C72" i="23"/>
  <c r="B72" i="23"/>
  <c r="W71" i="23"/>
  <c r="V71" i="23"/>
  <c r="S71" i="23"/>
  <c r="O71" i="23"/>
  <c r="N71" i="23"/>
  <c r="M71" i="23"/>
  <c r="L71" i="23"/>
  <c r="R71" i="23" s="1"/>
  <c r="K71" i="23"/>
  <c r="J71" i="23"/>
  <c r="I71" i="23"/>
  <c r="H71" i="23"/>
  <c r="G71" i="23"/>
  <c r="F71" i="23"/>
  <c r="C71" i="23"/>
  <c r="B71" i="23"/>
  <c r="E71" i="23" s="1"/>
  <c r="W70" i="23"/>
  <c r="V70" i="23"/>
  <c r="O70" i="23"/>
  <c r="N70" i="23"/>
  <c r="R70" i="23" s="1"/>
  <c r="M70" i="23"/>
  <c r="S70" i="23" s="1"/>
  <c r="L70" i="23"/>
  <c r="K70" i="23"/>
  <c r="J70" i="23"/>
  <c r="I70" i="23"/>
  <c r="Q70" i="23" s="1"/>
  <c r="H70" i="23"/>
  <c r="G70" i="23"/>
  <c r="F70" i="23"/>
  <c r="E70" i="23"/>
  <c r="C70" i="23"/>
  <c r="B70" i="23"/>
  <c r="S69" i="23"/>
  <c r="R69" i="23"/>
  <c r="Q69" i="23"/>
  <c r="P69" i="23"/>
  <c r="E69" i="23"/>
  <c r="W67" i="23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W66" i="23"/>
  <c r="V66" i="23"/>
  <c r="O66" i="23"/>
  <c r="N66" i="23"/>
  <c r="M66" i="23"/>
  <c r="S66" i="23" s="1"/>
  <c r="L66" i="23"/>
  <c r="R66" i="23" s="1"/>
  <c r="K66" i="23"/>
  <c r="J66" i="23"/>
  <c r="I66" i="23"/>
  <c r="H66" i="23"/>
  <c r="G66" i="23"/>
  <c r="F66" i="23"/>
  <c r="C66" i="23"/>
  <c r="B66" i="23"/>
  <c r="S65" i="23"/>
  <c r="R65" i="23"/>
  <c r="Q65" i="23"/>
  <c r="P65" i="23"/>
  <c r="E65" i="23"/>
  <c r="U64" i="23"/>
  <c r="T64" i="23"/>
  <c r="S64" i="23"/>
  <c r="R64" i="23"/>
  <c r="Q64" i="23"/>
  <c r="P64" i="23"/>
  <c r="E64" i="23"/>
  <c r="S63" i="23"/>
  <c r="R63" i="23"/>
  <c r="Q63" i="23"/>
  <c r="P63" i="23"/>
  <c r="E63" i="23"/>
  <c r="U63" i="23" s="1"/>
  <c r="S62" i="23"/>
  <c r="R62" i="23"/>
  <c r="Q62" i="23"/>
  <c r="P62" i="23"/>
  <c r="E62" i="23"/>
  <c r="T62" i="23" s="1"/>
  <c r="U61" i="23"/>
  <c r="S61" i="23"/>
  <c r="R61" i="23"/>
  <c r="Q61" i="23"/>
  <c r="P61" i="23"/>
  <c r="E61" i="23"/>
  <c r="T61" i="23" s="1"/>
  <c r="V59" i="23"/>
  <c r="S59" i="23"/>
  <c r="O59" i="23"/>
  <c r="N59" i="23"/>
  <c r="M59" i="23"/>
  <c r="L59" i="23"/>
  <c r="R59" i="23" s="1"/>
  <c r="K59" i="23"/>
  <c r="J59" i="23"/>
  <c r="I59" i="23"/>
  <c r="Q59" i="23" s="1"/>
  <c r="H59" i="23"/>
  <c r="P59" i="23" s="1"/>
  <c r="G59" i="23"/>
  <c r="F59" i="23"/>
  <c r="C59" i="23"/>
  <c r="B59" i="23"/>
  <c r="E59" i="23" s="1"/>
  <c r="S58" i="23"/>
  <c r="R58" i="23"/>
  <c r="Q58" i="23"/>
  <c r="P58" i="23"/>
  <c r="E58" i="23"/>
  <c r="T58" i="23" s="1"/>
  <c r="S57" i="23"/>
  <c r="R57" i="23"/>
  <c r="Q57" i="23"/>
  <c r="P57" i="23"/>
  <c r="E57" i="23"/>
  <c r="T57" i="23" s="1"/>
  <c r="U56" i="23"/>
  <c r="T56" i="23"/>
  <c r="S56" i="23"/>
  <c r="R56" i="23"/>
  <c r="Q56" i="23"/>
  <c r="P56" i="23"/>
  <c r="E56" i="23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S52" i="23"/>
  <c r="R52" i="23"/>
  <c r="Q52" i="23"/>
  <c r="U52" i="23" s="1"/>
  <c r="P52" i="23"/>
  <c r="E52" i="23"/>
  <c r="S51" i="23"/>
  <c r="R51" i="23"/>
  <c r="Q51" i="23"/>
  <c r="U51" i="23" s="1"/>
  <c r="P51" i="23"/>
  <c r="T51" i="23" s="1"/>
  <c r="E51" i="23"/>
  <c r="S50" i="23"/>
  <c r="R50" i="23"/>
  <c r="Q50" i="23"/>
  <c r="P50" i="23"/>
  <c r="E50" i="23"/>
  <c r="U50" i="23" s="1"/>
  <c r="S49" i="23"/>
  <c r="R49" i="23"/>
  <c r="Q49" i="23"/>
  <c r="P49" i="23"/>
  <c r="E49" i="23"/>
  <c r="T49" i="23" s="1"/>
  <c r="U48" i="23"/>
  <c r="S48" i="23"/>
  <c r="R48" i="23"/>
  <c r="Q48" i="23"/>
  <c r="P48" i="23"/>
  <c r="E48" i="23"/>
  <c r="T48" i="23" s="1"/>
  <c r="U47" i="23"/>
  <c r="T47" i="23"/>
  <c r="S47" i="23"/>
  <c r="R47" i="23"/>
  <c r="Q47" i="23"/>
  <c r="P47" i="23"/>
  <c r="E47" i="23"/>
  <c r="S46" i="23"/>
  <c r="R46" i="23"/>
  <c r="Q46" i="23"/>
  <c r="P46" i="23"/>
  <c r="E46" i="23"/>
  <c r="U46" i="23" s="1"/>
  <c r="S45" i="23"/>
  <c r="R45" i="23"/>
  <c r="Q45" i="23"/>
  <c r="P45" i="23"/>
  <c r="E45" i="23"/>
  <c r="T45" i="23" s="1"/>
  <c r="U44" i="23"/>
  <c r="S44" i="23"/>
  <c r="R44" i="23"/>
  <c r="Q44" i="23"/>
  <c r="P44" i="23"/>
  <c r="E44" i="23"/>
  <c r="T44" i="23" s="1"/>
  <c r="S43" i="23"/>
  <c r="R43" i="23"/>
  <c r="Q43" i="23"/>
  <c r="P43" i="23"/>
  <c r="E43" i="23"/>
  <c r="U43" i="23" s="1"/>
  <c r="S42" i="23"/>
  <c r="R42" i="23"/>
  <c r="Q42" i="23"/>
  <c r="P42" i="23"/>
  <c r="E42" i="23"/>
  <c r="U42" i="23" s="1"/>
  <c r="W40" i="23"/>
  <c r="V40" i="23"/>
  <c r="O40" i="23"/>
  <c r="S40" i="23" s="1"/>
  <c r="N40" i="23"/>
  <c r="M40" i="23"/>
  <c r="L40" i="23"/>
  <c r="K40" i="23"/>
  <c r="J40" i="23"/>
  <c r="I40" i="23"/>
  <c r="H40" i="23"/>
  <c r="P40" i="23" s="1"/>
  <c r="G40" i="23"/>
  <c r="F40" i="23"/>
  <c r="C40" i="23"/>
  <c r="B40" i="23"/>
  <c r="E40" i="23" s="1"/>
  <c r="U39" i="23"/>
  <c r="S39" i="23"/>
  <c r="R39" i="23"/>
  <c r="Q39" i="23"/>
  <c r="P39" i="23"/>
  <c r="E39" i="23"/>
  <c r="T39" i="23" s="1"/>
  <c r="S38" i="23"/>
  <c r="R38" i="23"/>
  <c r="Q38" i="23"/>
  <c r="P38" i="23"/>
  <c r="E38" i="23"/>
  <c r="U38" i="23" s="1"/>
  <c r="S37" i="23"/>
  <c r="R37" i="23"/>
  <c r="Q37" i="23"/>
  <c r="P37" i="23"/>
  <c r="E37" i="23"/>
  <c r="U37" i="23" s="1"/>
  <c r="S36" i="23"/>
  <c r="R36" i="23"/>
  <c r="Q36" i="23"/>
  <c r="P36" i="23"/>
  <c r="E36" i="23"/>
  <c r="S35" i="23"/>
  <c r="R35" i="23"/>
  <c r="Q35" i="23"/>
  <c r="P35" i="23"/>
  <c r="E35" i="23"/>
  <c r="T35" i="23" s="1"/>
  <c r="W33" i="23"/>
  <c r="V33" i="23"/>
  <c r="O33" i="23"/>
  <c r="N33" i="23"/>
  <c r="M33" i="23"/>
  <c r="S33" i="23" s="1"/>
  <c r="L33" i="23"/>
  <c r="R33" i="23" s="1"/>
  <c r="K33" i="23"/>
  <c r="J33" i="23"/>
  <c r="I33" i="23"/>
  <c r="Q33" i="23" s="1"/>
  <c r="H33" i="23"/>
  <c r="G33" i="23"/>
  <c r="F33" i="23"/>
  <c r="C33" i="23"/>
  <c r="E33" i="23" s="1"/>
  <c r="B33" i="23"/>
  <c r="S32" i="23"/>
  <c r="R32" i="23"/>
  <c r="Q32" i="23"/>
  <c r="P32" i="23"/>
  <c r="E32" i="23"/>
  <c r="U32" i="23" s="1"/>
  <c r="W30" i="23"/>
  <c r="V30" i="23"/>
  <c r="O30" i="23"/>
  <c r="N30" i="23"/>
  <c r="M30" i="23"/>
  <c r="S30" i="23" s="1"/>
  <c r="L30" i="23"/>
  <c r="R30" i="23" s="1"/>
  <c r="K30" i="23"/>
  <c r="J30" i="23"/>
  <c r="I30" i="23"/>
  <c r="H30" i="23"/>
  <c r="G30" i="23"/>
  <c r="F30" i="23"/>
  <c r="C30" i="23"/>
  <c r="B30" i="23"/>
  <c r="S29" i="23"/>
  <c r="R29" i="23"/>
  <c r="Q29" i="23"/>
  <c r="P29" i="23"/>
  <c r="E29" i="23"/>
  <c r="T29" i="23" s="1"/>
  <c r="S28" i="23"/>
  <c r="R28" i="23"/>
  <c r="Q28" i="23"/>
  <c r="P28" i="23"/>
  <c r="E28" i="23"/>
  <c r="S27" i="23"/>
  <c r="R27" i="23"/>
  <c r="Q27" i="23"/>
  <c r="P27" i="23"/>
  <c r="E27" i="23"/>
  <c r="U27" i="23" s="1"/>
  <c r="S26" i="23"/>
  <c r="R26" i="23"/>
  <c r="Q26" i="23"/>
  <c r="P26" i="23"/>
  <c r="E26" i="23"/>
  <c r="T26" i="23" s="1"/>
  <c r="W24" i="23"/>
  <c r="V24" i="23"/>
  <c r="O24" i="23"/>
  <c r="N24" i="23"/>
  <c r="M24" i="23"/>
  <c r="S24" i="23" s="1"/>
  <c r="L24" i="23"/>
  <c r="R24" i="23" s="1"/>
  <c r="K24" i="23"/>
  <c r="J24" i="23"/>
  <c r="I24" i="23"/>
  <c r="H24" i="23"/>
  <c r="G24" i="23"/>
  <c r="F24" i="23"/>
  <c r="E24" i="23"/>
  <c r="C24" i="23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T21" i="23" s="1"/>
  <c r="S20" i="23"/>
  <c r="R20" i="23"/>
  <c r="Q20" i="23"/>
  <c r="P20" i="23"/>
  <c r="E20" i="23"/>
  <c r="T20" i="23" s="1"/>
  <c r="S19" i="23"/>
  <c r="R19" i="23"/>
  <c r="Q19" i="23"/>
  <c r="P19" i="23"/>
  <c r="E19" i="23"/>
  <c r="S18" i="23"/>
  <c r="R18" i="23"/>
  <c r="Q18" i="23"/>
  <c r="P18" i="23"/>
  <c r="E18" i="23"/>
  <c r="U18" i="23" s="1"/>
  <c r="S17" i="23"/>
  <c r="R17" i="23"/>
  <c r="Q17" i="23"/>
  <c r="P17" i="23"/>
  <c r="E17" i="23"/>
  <c r="T17" i="23" s="1"/>
  <c r="W15" i="23"/>
  <c r="V15" i="23"/>
  <c r="O15" i="23"/>
  <c r="N15" i="23"/>
  <c r="M15" i="23"/>
  <c r="L15" i="23"/>
  <c r="K15" i="23"/>
  <c r="J15" i="23"/>
  <c r="I15" i="23"/>
  <c r="H15" i="23"/>
  <c r="G15" i="23"/>
  <c r="F15" i="23"/>
  <c r="C15" i="23"/>
  <c r="B15" i="23"/>
  <c r="E15" i="23" s="1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T12" i="23" s="1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S93" i="22"/>
  <c r="R93" i="22"/>
  <c r="Q93" i="22"/>
  <c r="P93" i="22"/>
  <c r="E93" i="22"/>
  <c r="T93" i="22" s="1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U91" i="22" s="1"/>
  <c r="S90" i="22"/>
  <c r="R90" i="22"/>
  <c r="Q90" i="22"/>
  <c r="P90" i="22"/>
  <c r="E90" i="22"/>
  <c r="U90" i="22" s="1"/>
  <c r="S89" i="22"/>
  <c r="R89" i="22"/>
  <c r="Q89" i="22"/>
  <c r="P89" i="22"/>
  <c r="E89" i="22"/>
  <c r="T89" i="22" s="1"/>
  <c r="S88" i="22"/>
  <c r="R88" i="22"/>
  <c r="Q88" i="22"/>
  <c r="P88" i="22"/>
  <c r="E88" i="22"/>
  <c r="T88" i="22" s="1"/>
  <c r="U87" i="22"/>
  <c r="T87" i="22"/>
  <c r="S87" i="22"/>
  <c r="R87" i="22"/>
  <c r="Q87" i="22"/>
  <c r="P87" i="22"/>
  <c r="E87" i="22"/>
  <c r="S86" i="22"/>
  <c r="R86" i="22"/>
  <c r="Q86" i="22"/>
  <c r="P86" i="22"/>
  <c r="E86" i="22"/>
  <c r="U86" i="22" s="1"/>
  <c r="W72" i="22"/>
  <c r="V72" i="22"/>
  <c r="O72" i="22"/>
  <c r="N72" i="22"/>
  <c r="M72" i="22"/>
  <c r="S72" i="22" s="1"/>
  <c r="L72" i="22"/>
  <c r="K72" i="22"/>
  <c r="J72" i="22"/>
  <c r="I72" i="22"/>
  <c r="H72" i="22"/>
  <c r="G72" i="22"/>
  <c r="F72" i="22"/>
  <c r="C72" i="22"/>
  <c r="B72" i="22"/>
  <c r="W71" i="22"/>
  <c r="V71" i="22"/>
  <c r="O71" i="22"/>
  <c r="N71" i="22"/>
  <c r="R71" i="22" s="1"/>
  <c r="M71" i="22"/>
  <c r="S71" i="22" s="1"/>
  <c r="L71" i="22"/>
  <c r="K71" i="22"/>
  <c r="J71" i="22"/>
  <c r="I71" i="22"/>
  <c r="H71" i="22"/>
  <c r="P71" i="22" s="1"/>
  <c r="G71" i="22"/>
  <c r="F71" i="22"/>
  <c r="C71" i="22"/>
  <c r="B71" i="22"/>
  <c r="E71" i="22" s="1"/>
  <c r="W70" i="22"/>
  <c r="V70" i="22"/>
  <c r="O70" i="22"/>
  <c r="N70" i="22"/>
  <c r="M70" i="22"/>
  <c r="S70" i="22" s="1"/>
  <c r="L70" i="22"/>
  <c r="K70" i="22"/>
  <c r="J70" i="22"/>
  <c r="I70" i="22"/>
  <c r="H70" i="22"/>
  <c r="G70" i="22"/>
  <c r="F70" i="22"/>
  <c r="C70" i="22"/>
  <c r="E70" i="22" s="1"/>
  <c r="B70" i="22"/>
  <c r="S69" i="22"/>
  <c r="R69" i="22"/>
  <c r="Q69" i="22"/>
  <c r="P69" i="22"/>
  <c r="E69" i="22"/>
  <c r="U69" i="22" s="1"/>
  <c r="W67" i="22"/>
  <c r="V67" i="22"/>
  <c r="O67" i="22"/>
  <c r="N67" i="22"/>
  <c r="M67" i="22"/>
  <c r="S67" i="22" s="1"/>
  <c r="L67" i="22"/>
  <c r="K67" i="22"/>
  <c r="J67" i="22"/>
  <c r="I67" i="22"/>
  <c r="H67" i="22"/>
  <c r="G67" i="22"/>
  <c r="F67" i="22"/>
  <c r="C67" i="22"/>
  <c r="B67" i="22"/>
  <c r="E67" i="22" s="1"/>
  <c r="W66" i="22"/>
  <c r="V66" i="22"/>
  <c r="R66" i="22"/>
  <c r="O66" i="22"/>
  <c r="N66" i="22"/>
  <c r="M66" i="22"/>
  <c r="S66" i="22" s="1"/>
  <c r="L66" i="22"/>
  <c r="K66" i="22"/>
  <c r="J66" i="22"/>
  <c r="I66" i="22"/>
  <c r="Q66" i="22" s="1"/>
  <c r="H66" i="22"/>
  <c r="G66" i="22"/>
  <c r="F66" i="22"/>
  <c r="C66" i="22"/>
  <c r="B66" i="22"/>
  <c r="E66" i="22" s="1"/>
  <c r="U65" i="22"/>
  <c r="T65" i="22"/>
  <c r="S65" i="22"/>
  <c r="R65" i="22"/>
  <c r="Q65" i="22"/>
  <c r="P65" i="22"/>
  <c r="E65" i="22"/>
  <c r="S64" i="22"/>
  <c r="R64" i="22"/>
  <c r="Q64" i="22"/>
  <c r="P64" i="22"/>
  <c r="E64" i="22"/>
  <c r="U64" i="22" s="1"/>
  <c r="S63" i="22"/>
  <c r="R63" i="22"/>
  <c r="Q63" i="22"/>
  <c r="P63" i="22"/>
  <c r="E63" i="22"/>
  <c r="T63" i="22" s="1"/>
  <c r="U62" i="22"/>
  <c r="S62" i="22"/>
  <c r="R62" i="22"/>
  <c r="Q62" i="22"/>
  <c r="P62" i="22"/>
  <c r="E62" i="22"/>
  <c r="T62" i="22" s="1"/>
  <c r="T61" i="22"/>
  <c r="S61" i="22"/>
  <c r="R61" i="22"/>
  <c r="Q61" i="22"/>
  <c r="P61" i="22"/>
  <c r="E61" i="22"/>
  <c r="U61" i="22" s="1"/>
  <c r="V59" i="22"/>
  <c r="O59" i="22"/>
  <c r="N59" i="22"/>
  <c r="M59" i="22"/>
  <c r="S59" i="22" s="1"/>
  <c r="L59" i="22"/>
  <c r="R59" i="22" s="1"/>
  <c r="K59" i="22"/>
  <c r="J59" i="22"/>
  <c r="I59" i="22"/>
  <c r="H59" i="22"/>
  <c r="G59" i="22"/>
  <c r="F59" i="22"/>
  <c r="C59" i="22"/>
  <c r="B59" i="22"/>
  <c r="S58" i="22"/>
  <c r="R58" i="22"/>
  <c r="Q58" i="22"/>
  <c r="P58" i="22"/>
  <c r="E58" i="22"/>
  <c r="U57" i="22"/>
  <c r="S57" i="22"/>
  <c r="R57" i="22"/>
  <c r="Q57" i="22"/>
  <c r="P57" i="22"/>
  <c r="E57" i="22"/>
  <c r="T57" i="22" s="1"/>
  <c r="S56" i="22"/>
  <c r="R56" i="22"/>
  <c r="Q56" i="22"/>
  <c r="P56" i="22"/>
  <c r="E56" i="22"/>
  <c r="U56" i="22" s="1"/>
  <c r="S55" i="22"/>
  <c r="R55" i="22"/>
  <c r="Q55" i="22"/>
  <c r="P55" i="22"/>
  <c r="E55" i="22"/>
  <c r="T55" i="22" s="1"/>
  <c r="W53" i="22"/>
  <c r="V53" i="22"/>
  <c r="O53" i="22"/>
  <c r="N53" i="22"/>
  <c r="M53" i="22"/>
  <c r="S53" i="22" s="1"/>
  <c r="L53" i="22"/>
  <c r="R53" i="22" s="1"/>
  <c r="K53" i="22"/>
  <c r="J53" i="22"/>
  <c r="I53" i="22"/>
  <c r="H53" i="22"/>
  <c r="G53" i="22"/>
  <c r="F53" i="22"/>
  <c r="C53" i="22"/>
  <c r="B53" i="22"/>
  <c r="E53" i="22" s="1"/>
  <c r="T52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T50" i="22" s="1"/>
  <c r="U49" i="22"/>
  <c r="S49" i="22"/>
  <c r="R49" i="22"/>
  <c r="Q49" i="22"/>
  <c r="P49" i="22"/>
  <c r="E49" i="22"/>
  <c r="T49" i="22" s="1"/>
  <c r="U48" i="22"/>
  <c r="T48" i="22"/>
  <c r="S48" i="22"/>
  <c r="R48" i="22"/>
  <c r="Q48" i="22"/>
  <c r="P48" i="22"/>
  <c r="E48" i="22"/>
  <c r="S47" i="22"/>
  <c r="R47" i="22"/>
  <c r="Q47" i="22"/>
  <c r="P47" i="22"/>
  <c r="E47" i="22"/>
  <c r="U47" i="22" s="1"/>
  <c r="S46" i="22"/>
  <c r="R46" i="22"/>
  <c r="Q46" i="22"/>
  <c r="P46" i="22"/>
  <c r="E46" i="22"/>
  <c r="T46" i="22" s="1"/>
  <c r="U45" i="22"/>
  <c r="S45" i="22"/>
  <c r="R45" i="22"/>
  <c r="Q45" i="22"/>
  <c r="P45" i="22"/>
  <c r="E45" i="22"/>
  <c r="T45" i="22" s="1"/>
  <c r="T44" i="22"/>
  <c r="S44" i="22"/>
  <c r="R44" i="22"/>
  <c r="Q44" i="22"/>
  <c r="P44" i="22"/>
  <c r="E44" i="22"/>
  <c r="U44" i="22" s="1"/>
  <c r="S43" i="22"/>
  <c r="R43" i="22"/>
  <c r="Q43" i="22"/>
  <c r="P43" i="22"/>
  <c r="E43" i="22"/>
  <c r="S42" i="22"/>
  <c r="R42" i="22"/>
  <c r="Q42" i="22"/>
  <c r="P42" i="22"/>
  <c r="E42" i="22"/>
  <c r="T42" i="22" s="1"/>
  <c r="W40" i="22"/>
  <c r="V40" i="22"/>
  <c r="R40" i="22"/>
  <c r="O40" i="22"/>
  <c r="N40" i="22"/>
  <c r="M40" i="22"/>
  <c r="S40" i="22" s="1"/>
  <c r="L40" i="22"/>
  <c r="K40" i="22"/>
  <c r="J40" i="22"/>
  <c r="I40" i="22"/>
  <c r="H40" i="22"/>
  <c r="P40" i="22" s="1"/>
  <c r="G40" i="22"/>
  <c r="F40" i="22"/>
  <c r="E40" i="22"/>
  <c r="C40" i="22"/>
  <c r="B40" i="22"/>
  <c r="U39" i="22"/>
  <c r="T39" i="22"/>
  <c r="S39" i="22"/>
  <c r="R39" i="22"/>
  <c r="Q39" i="22"/>
  <c r="P39" i="22"/>
  <c r="E39" i="22"/>
  <c r="S38" i="22"/>
  <c r="R38" i="22"/>
  <c r="Q38" i="22"/>
  <c r="P38" i="22"/>
  <c r="E38" i="22"/>
  <c r="U38" i="22" s="1"/>
  <c r="S37" i="22"/>
  <c r="R37" i="22"/>
  <c r="Q37" i="22"/>
  <c r="P37" i="22"/>
  <c r="E37" i="22"/>
  <c r="T37" i="22" s="1"/>
  <c r="S36" i="22"/>
  <c r="R36" i="22"/>
  <c r="Q36" i="22"/>
  <c r="P36" i="22"/>
  <c r="E36" i="22"/>
  <c r="T36" i="22" s="1"/>
  <c r="S35" i="22"/>
  <c r="R35" i="22"/>
  <c r="Q35" i="22"/>
  <c r="P35" i="22"/>
  <c r="E35" i="22"/>
  <c r="U35" i="22" s="1"/>
  <c r="W33" i="22"/>
  <c r="V33" i="22"/>
  <c r="O33" i="22"/>
  <c r="N33" i="22"/>
  <c r="M33" i="22"/>
  <c r="S33" i="22" s="1"/>
  <c r="L33" i="22"/>
  <c r="K33" i="22"/>
  <c r="J33" i="22"/>
  <c r="I33" i="22"/>
  <c r="H33" i="22"/>
  <c r="G33" i="22"/>
  <c r="F33" i="22"/>
  <c r="C33" i="22"/>
  <c r="B33" i="22"/>
  <c r="S32" i="22"/>
  <c r="R32" i="22"/>
  <c r="Q32" i="22"/>
  <c r="P32" i="22"/>
  <c r="E32" i="22"/>
  <c r="T32" i="22" s="1"/>
  <c r="W30" i="22"/>
  <c r="V30" i="22"/>
  <c r="O30" i="22"/>
  <c r="N30" i="22"/>
  <c r="M30" i="22"/>
  <c r="S30" i="22" s="1"/>
  <c r="L30" i="22"/>
  <c r="R30" i="22" s="1"/>
  <c r="K30" i="22"/>
  <c r="J30" i="22"/>
  <c r="I30" i="22"/>
  <c r="Q30" i="22" s="1"/>
  <c r="H30" i="22"/>
  <c r="G30" i="22"/>
  <c r="F30" i="22"/>
  <c r="C30" i="22"/>
  <c r="B30" i="22"/>
  <c r="E30" i="22" s="1"/>
  <c r="U29" i="22"/>
  <c r="T29" i="22"/>
  <c r="S29" i="22"/>
  <c r="R29" i="22"/>
  <c r="Q29" i="22"/>
  <c r="P29" i="22"/>
  <c r="E29" i="22"/>
  <c r="S28" i="22"/>
  <c r="R28" i="22"/>
  <c r="Q28" i="22"/>
  <c r="P28" i="22"/>
  <c r="E28" i="22"/>
  <c r="U28" i="22" s="1"/>
  <c r="S27" i="22"/>
  <c r="R27" i="22"/>
  <c r="Q27" i="22"/>
  <c r="P27" i="22"/>
  <c r="E27" i="22"/>
  <c r="T27" i="22" s="1"/>
  <c r="U26" i="22"/>
  <c r="S26" i="22"/>
  <c r="R26" i="22"/>
  <c r="Q26" i="22"/>
  <c r="P26" i="22"/>
  <c r="E26" i="22"/>
  <c r="T26" i="22" s="1"/>
  <c r="W24" i="22"/>
  <c r="V24" i="22"/>
  <c r="O24" i="22"/>
  <c r="N24" i="22"/>
  <c r="M24" i="22"/>
  <c r="S24" i="22" s="1"/>
  <c r="L24" i="22"/>
  <c r="R24" i="22" s="1"/>
  <c r="K24" i="22"/>
  <c r="J24" i="22"/>
  <c r="I24" i="22"/>
  <c r="H24" i="22"/>
  <c r="P24" i="22" s="1"/>
  <c r="G24" i="22"/>
  <c r="F24" i="22"/>
  <c r="C24" i="22"/>
  <c r="E24" i="22" s="1"/>
  <c r="B24" i="22"/>
  <c r="S23" i="22"/>
  <c r="R23" i="22"/>
  <c r="Q23" i="22"/>
  <c r="P23" i="22"/>
  <c r="E23" i="22"/>
  <c r="U23" i="22" s="1"/>
  <c r="S22" i="22"/>
  <c r="R22" i="22"/>
  <c r="Q22" i="22"/>
  <c r="P22" i="22"/>
  <c r="E22" i="22"/>
  <c r="T22" i="22" s="1"/>
  <c r="U21" i="22"/>
  <c r="S21" i="22"/>
  <c r="R21" i="22"/>
  <c r="Q21" i="22"/>
  <c r="P21" i="22"/>
  <c r="E21" i="22"/>
  <c r="T21" i="22" s="1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S18" i="22"/>
  <c r="R18" i="22"/>
  <c r="Q18" i="22"/>
  <c r="P18" i="22"/>
  <c r="E18" i="22"/>
  <c r="T18" i="22" s="1"/>
  <c r="S17" i="22"/>
  <c r="R17" i="22"/>
  <c r="Q17" i="22"/>
  <c r="P17" i="22"/>
  <c r="E17" i="22"/>
  <c r="T17" i="22" s="1"/>
  <c r="W15" i="22"/>
  <c r="V15" i="22"/>
  <c r="O15" i="22"/>
  <c r="N15" i="22"/>
  <c r="M15" i="22"/>
  <c r="S15" i="22" s="1"/>
  <c r="L15" i="22"/>
  <c r="R15" i="22" s="1"/>
  <c r="K15" i="22"/>
  <c r="J15" i="22"/>
  <c r="I15" i="22"/>
  <c r="H15" i="22"/>
  <c r="G15" i="22"/>
  <c r="F15" i="22"/>
  <c r="C15" i="22"/>
  <c r="B15" i="22"/>
  <c r="S14" i="22"/>
  <c r="R14" i="22"/>
  <c r="Q14" i="22"/>
  <c r="P14" i="22"/>
  <c r="E14" i="22"/>
  <c r="U14" i="22" s="1"/>
  <c r="S13" i="22"/>
  <c r="R13" i="22"/>
  <c r="Q13" i="22"/>
  <c r="P13" i="22"/>
  <c r="E13" i="22"/>
  <c r="T13" i="22" s="1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P10" i="22"/>
  <c r="E10" i="22"/>
  <c r="S9" i="22"/>
  <c r="R9" i="22"/>
  <c r="Q9" i="22"/>
  <c r="P9" i="22"/>
  <c r="E9" i="22"/>
  <c r="U9" i="22" s="1"/>
  <c r="S93" i="21"/>
  <c r="R93" i="21"/>
  <c r="Q93" i="21"/>
  <c r="P93" i="21"/>
  <c r="E93" i="2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S90" i="21"/>
  <c r="R90" i="21"/>
  <c r="Q90" i="21"/>
  <c r="P90" i="21"/>
  <c r="E90" i="21"/>
  <c r="T90" i="21" s="1"/>
  <c r="S89" i="21"/>
  <c r="R89" i="21"/>
  <c r="Q89" i="21"/>
  <c r="P89" i="21"/>
  <c r="E89" i="21"/>
  <c r="T89" i="21" s="1"/>
  <c r="U88" i="21"/>
  <c r="T88" i="21"/>
  <c r="S88" i="21"/>
  <c r="R88" i="21"/>
  <c r="Q88" i="21"/>
  <c r="P88" i="21"/>
  <c r="E88" i="21"/>
  <c r="S87" i="21"/>
  <c r="R87" i="21"/>
  <c r="Q87" i="21"/>
  <c r="P87" i="21"/>
  <c r="E87" i="21"/>
  <c r="U87" i="21" s="1"/>
  <c r="S86" i="21"/>
  <c r="R86" i="21"/>
  <c r="Q86" i="21"/>
  <c r="P86" i="21"/>
  <c r="E86" i="21"/>
  <c r="T86" i="21" s="1"/>
  <c r="W72" i="21"/>
  <c r="V72" i="21"/>
  <c r="O72" i="21"/>
  <c r="N72" i="21"/>
  <c r="R72" i="21" s="1"/>
  <c r="M72" i="21"/>
  <c r="S72" i="21" s="1"/>
  <c r="L72" i="21"/>
  <c r="K72" i="21"/>
  <c r="J72" i="21"/>
  <c r="I72" i="21"/>
  <c r="Q72" i="21" s="1"/>
  <c r="H72" i="21"/>
  <c r="G72" i="21"/>
  <c r="F72" i="21"/>
  <c r="C72" i="21"/>
  <c r="B72" i="21"/>
  <c r="E72" i="21" s="1"/>
  <c r="W71" i="21"/>
  <c r="V71" i="21"/>
  <c r="O71" i="21"/>
  <c r="N71" i="21"/>
  <c r="M71" i="21"/>
  <c r="S71" i="21" s="1"/>
  <c r="L71" i="21"/>
  <c r="K71" i="21"/>
  <c r="J71" i="21"/>
  <c r="I71" i="21"/>
  <c r="Q71" i="21" s="1"/>
  <c r="H71" i="21"/>
  <c r="P71" i="21" s="1"/>
  <c r="G71" i="21"/>
  <c r="F71" i="21"/>
  <c r="C71" i="21"/>
  <c r="E71" i="21" s="1"/>
  <c r="B71" i="21"/>
  <c r="W70" i="21"/>
  <c r="V70" i="21"/>
  <c r="O70" i="21"/>
  <c r="S70" i="21" s="1"/>
  <c r="N70" i="21"/>
  <c r="M70" i="21"/>
  <c r="L70" i="21"/>
  <c r="K70" i="21"/>
  <c r="J70" i="21"/>
  <c r="I70" i="21"/>
  <c r="H70" i="21"/>
  <c r="G70" i="21"/>
  <c r="F70" i="21"/>
  <c r="C70" i="21"/>
  <c r="B70" i="21"/>
  <c r="E70" i="21" s="1"/>
  <c r="S69" i="21"/>
  <c r="R69" i="21"/>
  <c r="Q69" i="21"/>
  <c r="P69" i="21"/>
  <c r="E69" i="21"/>
  <c r="T69" i="21" s="1"/>
  <c r="W67" i="21"/>
  <c r="V67" i="21"/>
  <c r="O67" i="21"/>
  <c r="N67" i="21"/>
  <c r="R67" i="21" s="1"/>
  <c r="M67" i="21"/>
  <c r="S67" i="21" s="1"/>
  <c r="L67" i="21"/>
  <c r="K67" i="21"/>
  <c r="J67" i="21"/>
  <c r="I67" i="21"/>
  <c r="Q67" i="21" s="1"/>
  <c r="H67" i="21"/>
  <c r="G67" i="21"/>
  <c r="F67" i="21"/>
  <c r="C67" i="21"/>
  <c r="B67" i="21"/>
  <c r="E67" i="21" s="1"/>
  <c r="W66" i="21"/>
  <c r="V66" i="21"/>
  <c r="O66" i="21"/>
  <c r="N66" i="21"/>
  <c r="M66" i="21"/>
  <c r="S66" i="21" s="1"/>
  <c r="L66" i="21"/>
  <c r="R66" i="21" s="1"/>
  <c r="K66" i="21"/>
  <c r="J66" i="21"/>
  <c r="I66" i="21"/>
  <c r="Q66" i="21" s="1"/>
  <c r="H66" i="21"/>
  <c r="P66" i="21" s="1"/>
  <c r="G66" i="21"/>
  <c r="F66" i="21"/>
  <c r="C66" i="21"/>
  <c r="E66" i="21" s="1"/>
  <c r="B66" i="21"/>
  <c r="S65" i="21"/>
  <c r="R65" i="21"/>
  <c r="Q65" i="21"/>
  <c r="P65" i="21"/>
  <c r="E65" i="21"/>
  <c r="U65" i="21" s="1"/>
  <c r="S64" i="21"/>
  <c r="R64" i="21"/>
  <c r="Q64" i="21"/>
  <c r="P64" i="21"/>
  <c r="E64" i="21"/>
  <c r="T64" i="21" s="1"/>
  <c r="U63" i="21"/>
  <c r="S63" i="21"/>
  <c r="R63" i="21"/>
  <c r="Q63" i="21"/>
  <c r="P63" i="21"/>
  <c r="E63" i="21"/>
  <c r="T63" i="21" s="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S56" i="21"/>
  <c r="R56" i="21"/>
  <c r="Q56" i="21"/>
  <c r="P56" i="21"/>
  <c r="E56" i="21"/>
  <c r="T56" i="21" s="1"/>
  <c r="S55" i="21"/>
  <c r="R55" i="21"/>
  <c r="Q55" i="21"/>
  <c r="P55" i="21"/>
  <c r="E55" i="21"/>
  <c r="T55" i="21" s="1"/>
  <c r="W53" i="21"/>
  <c r="V53" i="21"/>
  <c r="O53" i="21"/>
  <c r="N53" i="21"/>
  <c r="M53" i="21"/>
  <c r="S53" i="21" s="1"/>
  <c r="L53" i="21"/>
  <c r="R53" i="21" s="1"/>
  <c r="K53" i="21"/>
  <c r="J53" i="21"/>
  <c r="I53" i="21"/>
  <c r="H53" i="21"/>
  <c r="G53" i="21"/>
  <c r="F53" i="21"/>
  <c r="C53" i="21"/>
  <c r="E53" i="21" s="1"/>
  <c r="B53" i="21"/>
  <c r="S52" i="21"/>
  <c r="R52" i="21"/>
  <c r="Q52" i="21"/>
  <c r="P52" i="21"/>
  <c r="E52" i="21"/>
  <c r="U52" i="21" s="1"/>
  <c r="S51" i="21"/>
  <c r="R51" i="21"/>
  <c r="Q51" i="21"/>
  <c r="P51" i="21"/>
  <c r="E51" i="21"/>
  <c r="T51" i="21" s="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S42" i="21"/>
  <c r="R42" i="21"/>
  <c r="Q42" i="21"/>
  <c r="P42" i="21"/>
  <c r="E42" i="21"/>
  <c r="W40" i="21"/>
  <c r="V40" i="21"/>
  <c r="O40" i="21"/>
  <c r="N40" i="21"/>
  <c r="M40" i="21"/>
  <c r="S40" i="21" s="1"/>
  <c r="L40" i="21"/>
  <c r="R40" i="21" s="1"/>
  <c r="K40" i="21"/>
  <c r="J40" i="21"/>
  <c r="I40" i="21"/>
  <c r="Q40" i="21" s="1"/>
  <c r="H40" i="21"/>
  <c r="G40" i="21"/>
  <c r="F40" i="21"/>
  <c r="C40" i="21"/>
  <c r="B40" i="21"/>
  <c r="S39" i="21"/>
  <c r="R39" i="21"/>
  <c r="Q39" i="21"/>
  <c r="P39" i="21"/>
  <c r="E39" i="21"/>
  <c r="U39" i="21" s="1"/>
  <c r="S38" i="21"/>
  <c r="R38" i="21"/>
  <c r="Q38" i="21"/>
  <c r="P38" i="21"/>
  <c r="E38" i="21"/>
  <c r="T38" i="21" s="1"/>
  <c r="U37" i="21"/>
  <c r="S37" i="21"/>
  <c r="R37" i="21"/>
  <c r="Q37" i="21"/>
  <c r="P37" i="21"/>
  <c r="E37" i="21"/>
  <c r="T37" i="21" s="1"/>
  <c r="S36" i="21"/>
  <c r="R36" i="21"/>
  <c r="Q36" i="21"/>
  <c r="U36" i="21" s="1"/>
  <c r="P36" i="21"/>
  <c r="T36" i="21" s="1"/>
  <c r="E36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Q33" i="21" s="1"/>
  <c r="H33" i="21"/>
  <c r="G33" i="21"/>
  <c r="F33" i="21"/>
  <c r="C33" i="21"/>
  <c r="B33" i="21"/>
  <c r="E33" i="21" s="1"/>
  <c r="S32" i="21"/>
  <c r="R32" i="21"/>
  <c r="Q32" i="21"/>
  <c r="U32" i="21" s="1"/>
  <c r="P32" i="21"/>
  <c r="E32" i="21"/>
  <c r="W30" i="21"/>
  <c r="V30" i="21"/>
  <c r="O30" i="21"/>
  <c r="N30" i="21"/>
  <c r="M30" i="21"/>
  <c r="S30" i="21" s="1"/>
  <c r="L30" i="21"/>
  <c r="R30" i="21" s="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U29" i="21" s="1"/>
  <c r="S28" i="21"/>
  <c r="R28" i="21"/>
  <c r="Q28" i="21"/>
  <c r="P28" i="21"/>
  <c r="E28" i="21"/>
  <c r="T28" i="21" s="1"/>
  <c r="S27" i="21"/>
  <c r="R27" i="21"/>
  <c r="Q27" i="21"/>
  <c r="P27" i="21"/>
  <c r="E27" i="21"/>
  <c r="S26" i="21"/>
  <c r="R26" i="21"/>
  <c r="Q26" i="21"/>
  <c r="P26" i="21"/>
  <c r="E26" i="21"/>
  <c r="W24" i="21"/>
  <c r="V24" i="21"/>
  <c r="O24" i="21"/>
  <c r="N24" i="21"/>
  <c r="M24" i="21"/>
  <c r="S24" i="21" s="1"/>
  <c r="L24" i="21"/>
  <c r="R24" i="21" s="1"/>
  <c r="K24" i="21"/>
  <c r="J24" i="21"/>
  <c r="I24" i="21"/>
  <c r="H24" i="21"/>
  <c r="G24" i="21"/>
  <c r="F24" i="21"/>
  <c r="C24" i="21"/>
  <c r="B24" i="21"/>
  <c r="S23" i="21"/>
  <c r="R23" i="21"/>
  <c r="Q23" i="21"/>
  <c r="P23" i="21"/>
  <c r="E23" i="21"/>
  <c r="T23" i="21" s="1"/>
  <c r="S22" i="21"/>
  <c r="R22" i="21"/>
  <c r="Q22" i="21"/>
  <c r="P22" i="21"/>
  <c r="E22" i="21"/>
  <c r="T22" i="21" s="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T19" i="21" s="1"/>
  <c r="S18" i="21"/>
  <c r="R18" i="21"/>
  <c r="Q18" i="21"/>
  <c r="P18" i="21"/>
  <c r="E18" i="21"/>
  <c r="S17" i="21"/>
  <c r="R17" i="21"/>
  <c r="Q17" i="21"/>
  <c r="P17" i="21"/>
  <c r="E17" i="21"/>
  <c r="W15" i="21"/>
  <c r="V15" i="21"/>
  <c r="S15" i="21"/>
  <c r="O15" i="21"/>
  <c r="N15" i="21"/>
  <c r="M15" i="21"/>
  <c r="L15" i="21"/>
  <c r="R15" i="21" s="1"/>
  <c r="K15" i="21"/>
  <c r="J15" i="21"/>
  <c r="I15" i="21"/>
  <c r="H15" i="21"/>
  <c r="G15" i="21"/>
  <c r="F15" i="21"/>
  <c r="C15" i="21"/>
  <c r="B15" i="21"/>
  <c r="E15" i="21" s="1"/>
  <c r="S14" i="21"/>
  <c r="R14" i="21"/>
  <c r="Q14" i="21"/>
  <c r="P14" i="21"/>
  <c r="E14" i="21"/>
  <c r="T14" i="21" s="1"/>
  <c r="S13" i="21"/>
  <c r="R13" i="21"/>
  <c r="Q13" i="21"/>
  <c r="P13" i="21"/>
  <c r="E13" i="21"/>
  <c r="T13" i="21" s="1"/>
  <c r="S12" i="21"/>
  <c r="R12" i="21"/>
  <c r="Q12" i="21"/>
  <c r="P12" i="21"/>
  <c r="E12" i="21"/>
  <c r="S11" i="21"/>
  <c r="R11" i="21"/>
  <c r="Q11" i="21"/>
  <c r="P11" i="21"/>
  <c r="E11" i="21"/>
  <c r="U11" i="21" s="1"/>
  <c r="S10" i="21"/>
  <c r="R10" i="21"/>
  <c r="Q10" i="21"/>
  <c r="P10" i="21"/>
  <c r="E10" i="21"/>
  <c r="T10" i="21" s="1"/>
  <c r="S9" i="21"/>
  <c r="R9" i="21"/>
  <c r="Q9" i="21"/>
  <c r="P9" i="21"/>
  <c r="E9" i="21"/>
  <c r="S93" i="20"/>
  <c r="R93" i="20"/>
  <c r="Q93" i="20"/>
  <c r="P93" i="20"/>
  <c r="E93" i="20"/>
  <c r="S92" i="20"/>
  <c r="R92" i="20"/>
  <c r="Q92" i="20"/>
  <c r="P92" i="20"/>
  <c r="E92" i="20"/>
  <c r="U92" i="20" s="1"/>
  <c r="S91" i="20"/>
  <c r="R91" i="20"/>
  <c r="Q91" i="20"/>
  <c r="P91" i="20"/>
  <c r="E91" i="20"/>
  <c r="T91" i="20" s="1"/>
  <c r="S90" i="20"/>
  <c r="R90" i="20"/>
  <c r="Q90" i="20"/>
  <c r="P90" i="20"/>
  <c r="E90" i="20"/>
  <c r="U89" i="20"/>
  <c r="S89" i="20"/>
  <c r="R89" i="20"/>
  <c r="Q89" i="20"/>
  <c r="P89" i="20"/>
  <c r="E89" i="20"/>
  <c r="T89" i="20" s="1"/>
  <c r="S88" i="20"/>
  <c r="R88" i="20"/>
  <c r="Q88" i="20"/>
  <c r="P88" i="20"/>
  <c r="E88" i="20"/>
  <c r="U88" i="20" s="1"/>
  <c r="S87" i="20"/>
  <c r="R87" i="20"/>
  <c r="Q87" i="20"/>
  <c r="P87" i="20"/>
  <c r="E87" i="20"/>
  <c r="T87" i="20" s="1"/>
  <c r="S86" i="20"/>
  <c r="R86" i="20"/>
  <c r="Q86" i="20"/>
  <c r="P86" i="20"/>
  <c r="E86" i="20"/>
  <c r="T86" i="20" s="1"/>
  <c r="W72" i="20"/>
  <c r="V72" i="20"/>
  <c r="O72" i="20"/>
  <c r="N72" i="20"/>
  <c r="M72" i="20"/>
  <c r="S72" i="20" s="1"/>
  <c r="L72" i="20"/>
  <c r="R72" i="20" s="1"/>
  <c r="K72" i="20"/>
  <c r="J72" i="20"/>
  <c r="I72" i="20"/>
  <c r="Q72" i="20" s="1"/>
  <c r="H72" i="20"/>
  <c r="P72" i="20" s="1"/>
  <c r="G72" i="20"/>
  <c r="F72" i="20"/>
  <c r="C72" i="20"/>
  <c r="B72" i="20"/>
  <c r="W71" i="20"/>
  <c r="V71" i="20"/>
  <c r="O71" i="20"/>
  <c r="S71" i="20" s="1"/>
  <c r="N71" i="20"/>
  <c r="M71" i="20"/>
  <c r="L71" i="20"/>
  <c r="K71" i="20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I70" i="20"/>
  <c r="H70" i="20"/>
  <c r="G70" i="20"/>
  <c r="F70" i="20"/>
  <c r="C70" i="20"/>
  <c r="B70" i="20"/>
  <c r="E70" i="20" s="1"/>
  <c r="S69" i="20"/>
  <c r="R69" i="20"/>
  <c r="Q69" i="20"/>
  <c r="U69" i="20" s="1"/>
  <c r="P69" i="20"/>
  <c r="E69" i="20"/>
  <c r="W67" i="20"/>
  <c r="V67" i="20"/>
  <c r="O67" i="20"/>
  <c r="N67" i="20"/>
  <c r="M67" i="20"/>
  <c r="L67" i="20"/>
  <c r="R67" i="20" s="1"/>
  <c r="K67" i="20"/>
  <c r="J67" i="20"/>
  <c r="I67" i="20"/>
  <c r="H67" i="20"/>
  <c r="P67" i="20" s="1"/>
  <c r="G67" i="20"/>
  <c r="F67" i="20"/>
  <c r="C67" i="20"/>
  <c r="B67" i="20"/>
  <c r="W66" i="20"/>
  <c r="V66" i="20"/>
  <c r="O66" i="20"/>
  <c r="N66" i="20"/>
  <c r="M66" i="20"/>
  <c r="S66" i="20" s="1"/>
  <c r="L66" i="20"/>
  <c r="R66" i="20" s="1"/>
  <c r="K66" i="20"/>
  <c r="J66" i="20"/>
  <c r="I66" i="20"/>
  <c r="H66" i="20"/>
  <c r="G66" i="20"/>
  <c r="F66" i="20"/>
  <c r="C66" i="20"/>
  <c r="B66" i="20"/>
  <c r="E66" i="20" s="1"/>
  <c r="S65" i="20"/>
  <c r="R65" i="20"/>
  <c r="Q65" i="20"/>
  <c r="P65" i="20"/>
  <c r="E65" i="20"/>
  <c r="T65" i="20" s="1"/>
  <c r="U64" i="20"/>
  <c r="S64" i="20"/>
  <c r="R64" i="20"/>
  <c r="Q64" i="20"/>
  <c r="P64" i="20"/>
  <c r="E64" i="20"/>
  <c r="T64" i="20" s="1"/>
  <c r="T63" i="20"/>
  <c r="S63" i="20"/>
  <c r="R63" i="20"/>
  <c r="Q63" i="20"/>
  <c r="P63" i="20"/>
  <c r="E63" i="20"/>
  <c r="U63" i="20" s="1"/>
  <c r="S62" i="20"/>
  <c r="R62" i="20"/>
  <c r="Q62" i="20"/>
  <c r="P62" i="20"/>
  <c r="E62" i="20"/>
  <c r="U62" i="20" s="1"/>
  <c r="S61" i="20"/>
  <c r="R61" i="20"/>
  <c r="Q61" i="20"/>
  <c r="P61" i="20"/>
  <c r="E61" i="20"/>
  <c r="U61" i="20" s="1"/>
  <c r="V59" i="20"/>
  <c r="O59" i="20"/>
  <c r="N59" i="20"/>
  <c r="M59" i="20"/>
  <c r="S59" i="20" s="1"/>
  <c r="L59" i="20"/>
  <c r="R59" i="20" s="1"/>
  <c r="K59" i="20"/>
  <c r="J59" i="20"/>
  <c r="I59" i="20"/>
  <c r="H59" i="20"/>
  <c r="P59" i="20" s="1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S56" i="20"/>
  <c r="R56" i="20"/>
  <c r="Q56" i="20"/>
  <c r="P56" i="20"/>
  <c r="E56" i="20"/>
  <c r="T56" i="20" s="1"/>
  <c r="S55" i="20"/>
  <c r="R55" i="20"/>
  <c r="Q55" i="20"/>
  <c r="P55" i="20"/>
  <c r="E55" i="20"/>
  <c r="U55" i="20" s="1"/>
  <c r="W53" i="20"/>
  <c r="V53" i="20"/>
  <c r="O53" i="20"/>
  <c r="N53" i="20"/>
  <c r="M53" i="20"/>
  <c r="S53" i="20" s="1"/>
  <c r="L53" i="20"/>
  <c r="R53" i="20" s="1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T52" i="20" s="1"/>
  <c r="S51" i="20"/>
  <c r="R51" i="20"/>
  <c r="Q51" i="20"/>
  <c r="U51" i="20" s="1"/>
  <c r="P51" i="20"/>
  <c r="E51" i="20"/>
  <c r="T51" i="20" s="1"/>
  <c r="U50" i="20"/>
  <c r="T50" i="20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S47" i="20"/>
  <c r="R47" i="20"/>
  <c r="Q47" i="20"/>
  <c r="P47" i="20"/>
  <c r="E47" i="20"/>
  <c r="T47" i="20" s="1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Q44" i="20"/>
  <c r="P44" i="20"/>
  <c r="E44" i="20"/>
  <c r="S43" i="20"/>
  <c r="R43" i="20"/>
  <c r="Q43" i="20"/>
  <c r="P43" i="20"/>
  <c r="E43" i="20"/>
  <c r="U42" i="20"/>
  <c r="S42" i="20"/>
  <c r="R42" i="20"/>
  <c r="Q42" i="20"/>
  <c r="P42" i="20"/>
  <c r="E42" i="20"/>
  <c r="T42" i="20" s="1"/>
  <c r="W40" i="20"/>
  <c r="V40" i="20"/>
  <c r="O40" i="20"/>
  <c r="N40" i="20"/>
  <c r="M40" i="20"/>
  <c r="S40" i="20" s="1"/>
  <c r="L40" i="20"/>
  <c r="K40" i="20"/>
  <c r="J40" i="20"/>
  <c r="I40" i="20"/>
  <c r="Q40" i="20" s="1"/>
  <c r="H40" i="20"/>
  <c r="G40" i="20"/>
  <c r="F40" i="20"/>
  <c r="C40" i="20"/>
  <c r="B40" i="20"/>
  <c r="E40" i="20" s="1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S36" i="20"/>
  <c r="R36" i="20"/>
  <c r="Q36" i="20"/>
  <c r="P36" i="20"/>
  <c r="E36" i="20"/>
  <c r="U36" i="20" s="1"/>
  <c r="S35" i="20"/>
  <c r="R35" i="20"/>
  <c r="Q35" i="20"/>
  <c r="P35" i="20"/>
  <c r="E35" i="20"/>
  <c r="W33" i="20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E33" i="20"/>
  <c r="C33" i="20"/>
  <c r="B33" i="20"/>
  <c r="S32" i="20"/>
  <c r="R32" i="20"/>
  <c r="Q32" i="20"/>
  <c r="P32" i="20"/>
  <c r="E32" i="20"/>
  <c r="W30" i="20"/>
  <c r="V30" i="20"/>
  <c r="S30" i="20"/>
  <c r="O30" i="20"/>
  <c r="N30" i="20"/>
  <c r="M30" i="20"/>
  <c r="L30" i="20"/>
  <c r="R30" i="20" s="1"/>
  <c r="K30" i="20"/>
  <c r="J30" i="20"/>
  <c r="I30" i="20"/>
  <c r="H30" i="20"/>
  <c r="G30" i="20"/>
  <c r="F30" i="20"/>
  <c r="C30" i="20"/>
  <c r="B30" i="20"/>
  <c r="E30" i="20" s="1"/>
  <c r="S29" i="20"/>
  <c r="R29" i="20"/>
  <c r="Q29" i="20"/>
  <c r="P29" i="20"/>
  <c r="E29" i="20"/>
  <c r="T29" i="20" s="1"/>
  <c r="S28" i="20"/>
  <c r="R28" i="20"/>
  <c r="Q28" i="20"/>
  <c r="P28" i="20"/>
  <c r="E28" i="20"/>
  <c r="T28" i="20" s="1"/>
  <c r="U27" i="20"/>
  <c r="T27" i="20"/>
  <c r="S27" i="20"/>
  <c r="R27" i="20"/>
  <c r="Q27" i="20"/>
  <c r="P27" i="20"/>
  <c r="E27" i="20"/>
  <c r="S26" i="20"/>
  <c r="R26" i="20"/>
  <c r="Q26" i="20"/>
  <c r="P26" i="20"/>
  <c r="E26" i="20"/>
  <c r="U26" i="20" s="1"/>
  <c r="W24" i="20"/>
  <c r="V24" i="20"/>
  <c r="R24" i="20"/>
  <c r="O24" i="20"/>
  <c r="N24" i="20"/>
  <c r="M24" i="20"/>
  <c r="S24" i="20" s="1"/>
  <c r="L24" i="20"/>
  <c r="K24" i="20"/>
  <c r="J24" i="20"/>
  <c r="I24" i="20"/>
  <c r="H24" i="20"/>
  <c r="G24" i="20"/>
  <c r="F24" i="20"/>
  <c r="C24" i="20"/>
  <c r="B24" i="20"/>
  <c r="E24" i="20" s="1"/>
  <c r="U23" i="20"/>
  <c r="S23" i="20"/>
  <c r="R23" i="20"/>
  <c r="Q23" i="20"/>
  <c r="P23" i="20"/>
  <c r="E23" i="20"/>
  <c r="T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U19" i="20"/>
  <c r="S19" i="20"/>
  <c r="R19" i="20"/>
  <c r="Q19" i="20"/>
  <c r="P19" i="20"/>
  <c r="E19" i="20"/>
  <c r="T19" i="20" s="1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W15" i="20"/>
  <c r="V15" i="20"/>
  <c r="O15" i="20"/>
  <c r="N15" i="20"/>
  <c r="R15" i="20" s="1"/>
  <c r="M15" i="20"/>
  <c r="L15" i="20"/>
  <c r="K15" i="20"/>
  <c r="J15" i="20"/>
  <c r="I15" i="20"/>
  <c r="Q15" i="20" s="1"/>
  <c r="H15" i="20"/>
  <c r="G15" i="20"/>
  <c r="F15" i="20"/>
  <c r="C15" i="20"/>
  <c r="B15" i="20"/>
  <c r="S14" i="20"/>
  <c r="R14" i="20"/>
  <c r="Q14" i="20"/>
  <c r="P14" i="20"/>
  <c r="E14" i="20"/>
  <c r="T14" i="20" s="1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T11" i="20" s="1"/>
  <c r="S10" i="20"/>
  <c r="R10" i="20"/>
  <c r="Q10" i="20"/>
  <c r="U10" i="20" s="1"/>
  <c r="P10" i="20"/>
  <c r="E10" i="20"/>
  <c r="S9" i="20"/>
  <c r="R9" i="20"/>
  <c r="Q9" i="20"/>
  <c r="P9" i="20"/>
  <c r="E9" i="20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S88" i="19"/>
  <c r="R88" i="19"/>
  <c r="Q88" i="19"/>
  <c r="P88" i="19"/>
  <c r="E88" i="19"/>
  <c r="T88" i="19" s="1"/>
  <c r="S87" i="19"/>
  <c r="R87" i="19"/>
  <c r="Q87" i="19"/>
  <c r="P87" i="19"/>
  <c r="E87" i="19"/>
  <c r="T87" i="19" s="1"/>
  <c r="U86" i="19"/>
  <c r="S86" i="19"/>
  <c r="R86" i="19"/>
  <c r="Q86" i="19"/>
  <c r="P86" i="19"/>
  <c r="E86" i="19"/>
  <c r="T86" i="19" s="1"/>
  <c r="W72" i="19"/>
  <c r="V72" i="19"/>
  <c r="O72" i="19"/>
  <c r="N72" i="19"/>
  <c r="M72" i="19"/>
  <c r="S72" i="19" s="1"/>
  <c r="L72" i="19"/>
  <c r="K72" i="19"/>
  <c r="J72" i="19"/>
  <c r="I72" i="19"/>
  <c r="H72" i="19"/>
  <c r="P72" i="19" s="1"/>
  <c r="G72" i="19"/>
  <c r="F72" i="19"/>
  <c r="C72" i="19"/>
  <c r="B72" i="19"/>
  <c r="W71" i="19"/>
  <c r="V71" i="19"/>
  <c r="S71" i="19"/>
  <c r="R71" i="19"/>
  <c r="O71" i="19"/>
  <c r="N71" i="19"/>
  <c r="M71" i="19"/>
  <c r="L71" i="19"/>
  <c r="K71" i="19"/>
  <c r="J71" i="19"/>
  <c r="I71" i="19"/>
  <c r="H71" i="19"/>
  <c r="P71" i="19" s="1"/>
  <c r="G71" i="19"/>
  <c r="F71" i="19"/>
  <c r="C71" i="19"/>
  <c r="B71" i="19"/>
  <c r="W70" i="19"/>
  <c r="V70" i="19"/>
  <c r="R70" i="19"/>
  <c r="O70" i="19"/>
  <c r="N70" i="19"/>
  <c r="M70" i="19"/>
  <c r="S70" i="19" s="1"/>
  <c r="L70" i="19"/>
  <c r="K70" i="19"/>
  <c r="J70" i="19"/>
  <c r="I70" i="19"/>
  <c r="H70" i="19"/>
  <c r="G70" i="19"/>
  <c r="F70" i="19"/>
  <c r="E70" i="19"/>
  <c r="C70" i="19"/>
  <c r="B70" i="19"/>
  <c r="S69" i="19"/>
  <c r="R69" i="19"/>
  <c r="Q69" i="19"/>
  <c r="U69" i="19" s="1"/>
  <c r="P69" i="19"/>
  <c r="T69" i="19" s="1"/>
  <c r="E69" i="19"/>
  <c r="W67" i="19"/>
  <c r="V67" i="19"/>
  <c r="O67" i="19"/>
  <c r="N67" i="19"/>
  <c r="M67" i="19"/>
  <c r="S67" i="19" s="1"/>
  <c r="L67" i="19"/>
  <c r="K67" i="19"/>
  <c r="J67" i="19"/>
  <c r="I67" i="19"/>
  <c r="H67" i="19"/>
  <c r="G67" i="19"/>
  <c r="F67" i="19"/>
  <c r="C67" i="19"/>
  <c r="B67" i="19"/>
  <c r="W66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U65" i="19"/>
  <c r="S65" i="19"/>
  <c r="R65" i="19"/>
  <c r="Q65" i="19"/>
  <c r="P65" i="19"/>
  <c r="E65" i="19"/>
  <c r="T65" i="19" s="1"/>
  <c r="U64" i="19"/>
  <c r="T64" i="19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U61" i="19"/>
  <c r="S61" i="19"/>
  <c r="R61" i="19"/>
  <c r="Q61" i="19"/>
  <c r="P61" i="19"/>
  <c r="E61" i="19"/>
  <c r="T61" i="19" s="1"/>
  <c r="V59" i="19"/>
  <c r="S59" i="19"/>
  <c r="O59" i="19"/>
  <c r="N59" i="19"/>
  <c r="M59" i="19"/>
  <c r="L59" i="19"/>
  <c r="R59" i="19" s="1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U56" i="19"/>
  <c r="T56" i="19"/>
  <c r="S56" i="19"/>
  <c r="R56" i="19"/>
  <c r="Q56" i="19"/>
  <c r="P56" i="19"/>
  <c r="E56" i="19"/>
  <c r="S55" i="19"/>
  <c r="R55" i="19"/>
  <c r="Q55" i="19"/>
  <c r="P55" i="19"/>
  <c r="E55" i="19"/>
  <c r="U55" i="19" s="1"/>
  <c r="W53" i="19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U52" i="19"/>
  <c r="S52" i="19"/>
  <c r="R52" i="19"/>
  <c r="Q52" i="19"/>
  <c r="P52" i="19"/>
  <c r="E52" i="19"/>
  <c r="T52" i="19" s="1"/>
  <c r="S51" i="19"/>
  <c r="R51" i="19"/>
  <c r="Q51" i="19"/>
  <c r="U51" i="19" s="1"/>
  <c r="P51" i="19"/>
  <c r="T51" i="19" s="1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S48" i="19"/>
  <c r="R48" i="19"/>
  <c r="Q48" i="19"/>
  <c r="P48" i="19"/>
  <c r="E48" i="19"/>
  <c r="T48" i="19" s="1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P44" i="19"/>
  <c r="E44" i="19"/>
  <c r="T44" i="19" s="1"/>
  <c r="T43" i="19"/>
  <c r="S43" i="19"/>
  <c r="R43" i="19"/>
  <c r="Q43" i="19"/>
  <c r="P43" i="19"/>
  <c r="E43" i="19"/>
  <c r="U43" i="19" s="1"/>
  <c r="S42" i="19"/>
  <c r="R42" i="19"/>
  <c r="Q42" i="19"/>
  <c r="P42" i="19"/>
  <c r="E42" i="19"/>
  <c r="U42" i="19" s="1"/>
  <c r="W40" i="19"/>
  <c r="V40" i="19"/>
  <c r="S40" i="19"/>
  <c r="R40" i="19"/>
  <c r="O40" i="19"/>
  <c r="N40" i="19"/>
  <c r="M40" i="19"/>
  <c r="L40" i="19"/>
  <c r="K40" i="19"/>
  <c r="J40" i="19"/>
  <c r="I40" i="19"/>
  <c r="Q40" i="19" s="1"/>
  <c r="H40" i="19"/>
  <c r="G40" i="19"/>
  <c r="F40" i="19"/>
  <c r="C40" i="19"/>
  <c r="B40" i="19"/>
  <c r="E40" i="19" s="1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E35" i="19"/>
  <c r="T35" i="19" s="1"/>
  <c r="W33" i="19"/>
  <c r="V33" i="19"/>
  <c r="O33" i="19"/>
  <c r="N33" i="19"/>
  <c r="M33" i="19"/>
  <c r="S33" i="19" s="1"/>
  <c r="L33" i="19"/>
  <c r="R33" i="19" s="1"/>
  <c r="K33" i="19"/>
  <c r="J33" i="19"/>
  <c r="I33" i="19"/>
  <c r="Q33" i="19" s="1"/>
  <c r="H33" i="19"/>
  <c r="G33" i="19"/>
  <c r="F33" i="19"/>
  <c r="C33" i="19"/>
  <c r="B33" i="19"/>
  <c r="S32" i="19"/>
  <c r="R32" i="19"/>
  <c r="Q32" i="19"/>
  <c r="P32" i="19"/>
  <c r="E32" i="19"/>
  <c r="W30" i="19"/>
  <c r="V30" i="19"/>
  <c r="S30" i="19"/>
  <c r="R30" i="19"/>
  <c r="O30" i="19"/>
  <c r="N30" i="19"/>
  <c r="M30" i="19"/>
  <c r="L30" i="19"/>
  <c r="K30" i="19"/>
  <c r="J30" i="19"/>
  <c r="I30" i="19"/>
  <c r="Q30" i="19" s="1"/>
  <c r="H30" i="19"/>
  <c r="G30" i="19"/>
  <c r="F30" i="19"/>
  <c r="C30" i="19"/>
  <c r="B30" i="19"/>
  <c r="E30" i="19" s="1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S24" i="19" s="1"/>
  <c r="L24" i="19"/>
  <c r="R24" i="19" s="1"/>
  <c r="K24" i="19"/>
  <c r="J24" i="19"/>
  <c r="I24" i="19"/>
  <c r="H24" i="19"/>
  <c r="G24" i="19"/>
  <c r="F24" i="19"/>
  <c r="C24" i="19"/>
  <c r="E24" i="19" s="1"/>
  <c r="B24" i="19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S17" i="19"/>
  <c r="R17" i="19"/>
  <c r="Q17" i="19"/>
  <c r="P17" i="19"/>
  <c r="E17" i="19"/>
  <c r="T17" i="19" s="1"/>
  <c r="W15" i="19"/>
  <c r="V15" i="19"/>
  <c r="O15" i="19"/>
  <c r="N15" i="19"/>
  <c r="R15" i="19" s="1"/>
  <c r="M15" i="19"/>
  <c r="S15" i="19" s="1"/>
  <c r="L15" i="19"/>
  <c r="K15" i="19"/>
  <c r="J15" i="19"/>
  <c r="I15" i="19"/>
  <c r="H15" i="19"/>
  <c r="G15" i="19"/>
  <c r="F15" i="19"/>
  <c r="C15" i="19"/>
  <c r="B15" i="19"/>
  <c r="E15" i="19" s="1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S93" i="18"/>
  <c r="R93" i="18"/>
  <c r="Q93" i="18"/>
  <c r="P93" i="18"/>
  <c r="E93" i="18"/>
  <c r="T93" i="18" s="1"/>
  <c r="U92" i="18"/>
  <c r="S92" i="18"/>
  <c r="R92" i="18"/>
  <c r="Q92" i="18"/>
  <c r="P92" i="18"/>
  <c r="E92" i="18"/>
  <c r="T92" i="18" s="1"/>
  <c r="U91" i="18"/>
  <c r="T91" i="18"/>
  <c r="S91" i="18"/>
  <c r="R91" i="18"/>
  <c r="Q91" i="18"/>
  <c r="P91" i="18"/>
  <c r="E91" i="18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U88" i="18"/>
  <c r="S88" i="18"/>
  <c r="R88" i="18"/>
  <c r="Q88" i="18"/>
  <c r="P88" i="18"/>
  <c r="E88" i="18"/>
  <c r="T88" i="18" s="1"/>
  <c r="U87" i="18"/>
  <c r="T87" i="18"/>
  <c r="S87" i="18"/>
  <c r="R87" i="18"/>
  <c r="Q87" i="18"/>
  <c r="P87" i="18"/>
  <c r="E87" i="18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Q72" i="18" s="1"/>
  <c r="H72" i="18"/>
  <c r="G72" i="18"/>
  <c r="F72" i="18"/>
  <c r="C72" i="18"/>
  <c r="B72" i="18"/>
  <c r="E72" i="18" s="1"/>
  <c r="W71" i="18"/>
  <c r="V71" i="18"/>
  <c r="O71" i="18"/>
  <c r="N71" i="18"/>
  <c r="R71" i="18" s="1"/>
  <c r="M71" i="18"/>
  <c r="L71" i="18"/>
  <c r="K71" i="18"/>
  <c r="J71" i="18"/>
  <c r="I71" i="18"/>
  <c r="H71" i="18"/>
  <c r="G71" i="18"/>
  <c r="F71" i="18"/>
  <c r="E71" i="18"/>
  <c r="C71" i="18"/>
  <c r="B71" i="18"/>
  <c r="W70" i="18"/>
  <c r="V70" i="18"/>
  <c r="O70" i="18"/>
  <c r="N70" i="18"/>
  <c r="M70" i="18"/>
  <c r="S70" i="18" s="1"/>
  <c r="L70" i="18"/>
  <c r="K70" i="18"/>
  <c r="J70" i="18"/>
  <c r="I70" i="18"/>
  <c r="Q70" i="18" s="1"/>
  <c r="H70" i="18"/>
  <c r="G70" i="18"/>
  <c r="F70" i="18"/>
  <c r="C70" i="18"/>
  <c r="E70" i="18" s="1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Q67" i="18" s="1"/>
  <c r="H67" i="18"/>
  <c r="G67" i="18"/>
  <c r="F67" i="18"/>
  <c r="C67" i="18"/>
  <c r="B67" i="18"/>
  <c r="E67" i="18" s="1"/>
  <c r="W66" i="18"/>
  <c r="V66" i="18"/>
  <c r="R66" i="18"/>
  <c r="O66" i="18"/>
  <c r="N66" i="18"/>
  <c r="M66" i="18"/>
  <c r="S66" i="18" s="1"/>
  <c r="L66" i="18"/>
  <c r="K66" i="18"/>
  <c r="J66" i="18"/>
  <c r="I66" i="18"/>
  <c r="H66" i="18"/>
  <c r="P66" i="18" s="1"/>
  <c r="G66" i="18"/>
  <c r="F66" i="18"/>
  <c r="C66" i="18"/>
  <c r="B66" i="18"/>
  <c r="E66" i="18" s="1"/>
  <c r="U65" i="18"/>
  <c r="T65" i="18"/>
  <c r="S65" i="18"/>
  <c r="R65" i="18"/>
  <c r="Q65" i="18"/>
  <c r="P65" i="18"/>
  <c r="E65" i="18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U62" i="18"/>
  <c r="S62" i="18"/>
  <c r="R62" i="18"/>
  <c r="Q62" i="18"/>
  <c r="P62" i="18"/>
  <c r="E62" i="18"/>
  <c r="T62" i="18" s="1"/>
  <c r="U61" i="18"/>
  <c r="T61" i="18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T58" i="18" s="1"/>
  <c r="U57" i="18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R53" i="18" s="1"/>
  <c r="K53" i="18"/>
  <c r="J53" i="18"/>
  <c r="I53" i="18"/>
  <c r="H53" i="18"/>
  <c r="G53" i="18"/>
  <c r="F53" i="18"/>
  <c r="C53" i="18"/>
  <c r="B53" i="18"/>
  <c r="E53" i="18" s="1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T50" i="18" s="1"/>
  <c r="U49" i="18"/>
  <c r="S49" i="18"/>
  <c r="R49" i="18"/>
  <c r="Q49" i="18"/>
  <c r="P49" i="18"/>
  <c r="E49" i="18"/>
  <c r="T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T42" i="18" s="1"/>
  <c r="W40" i="18"/>
  <c r="V40" i="18"/>
  <c r="R40" i="18"/>
  <c r="O40" i="18"/>
  <c r="N40" i="18"/>
  <c r="M40" i="18"/>
  <c r="S40" i="18" s="1"/>
  <c r="L40" i="18"/>
  <c r="K40" i="18"/>
  <c r="J40" i="18"/>
  <c r="I40" i="18"/>
  <c r="H40" i="18"/>
  <c r="P40" i="18" s="1"/>
  <c r="G40" i="18"/>
  <c r="F40" i="18"/>
  <c r="E40" i="18"/>
  <c r="C40" i="18"/>
  <c r="B40" i="18"/>
  <c r="U39" i="18"/>
  <c r="T39" i="18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T37" i="18" s="1"/>
  <c r="U36" i="18"/>
  <c r="S36" i="18"/>
  <c r="R36" i="18"/>
  <c r="Q36" i="18"/>
  <c r="P36" i="18"/>
  <c r="E36" i="18"/>
  <c r="T36" i="18" s="1"/>
  <c r="S35" i="18"/>
  <c r="R35" i="18"/>
  <c r="Q35" i="18"/>
  <c r="P35" i="18"/>
  <c r="E35" i="18"/>
  <c r="W33" i="18"/>
  <c r="V33" i="18"/>
  <c r="O33" i="18"/>
  <c r="N33" i="18"/>
  <c r="M33" i="18"/>
  <c r="L33" i="18"/>
  <c r="R33" i="18" s="1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T32" i="18" s="1"/>
  <c r="W30" i="18"/>
  <c r="V30" i="18"/>
  <c r="R30" i="18"/>
  <c r="O30" i="18"/>
  <c r="N30" i="18"/>
  <c r="M30" i="18"/>
  <c r="S30" i="18" s="1"/>
  <c r="L30" i="18"/>
  <c r="K30" i="18"/>
  <c r="J30" i="18"/>
  <c r="I30" i="18"/>
  <c r="Q30" i="18" s="1"/>
  <c r="H30" i="18"/>
  <c r="G30" i="18"/>
  <c r="F30" i="18"/>
  <c r="C30" i="18"/>
  <c r="B30" i="18"/>
  <c r="E30" i="18" s="1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W24" i="18"/>
  <c r="V24" i="18"/>
  <c r="O24" i="18"/>
  <c r="N24" i="18"/>
  <c r="M24" i="18"/>
  <c r="S24" i="18" s="1"/>
  <c r="L24" i="18"/>
  <c r="R24" i="18" s="1"/>
  <c r="K24" i="18"/>
  <c r="J24" i="18"/>
  <c r="I24" i="18"/>
  <c r="H24" i="18"/>
  <c r="P24" i="18" s="1"/>
  <c r="G24" i="18"/>
  <c r="F24" i="18"/>
  <c r="C24" i="18"/>
  <c r="E24" i="18" s="1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S21" i="18"/>
  <c r="R21" i="18"/>
  <c r="Q21" i="18"/>
  <c r="P21" i="18"/>
  <c r="E21" i="18"/>
  <c r="T21" i="18" s="1"/>
  <c r="S20" i="18"/>
  <c r="R20" i="18"/>
  <c r="Q20" i="18"/>
  <c r="P20" i="18"/>
  <c r="E20" i="18"/>
  <c r="S19" i="18"/>
  <c r="R19" i="18"/>
  <c r="Q19" i="18"/>
  <c r="P19" i="18"/>
  <c r="E19" i="18"/>
  <c r="S18" i="18"/>
  <c r="R18" i="18"/>
  <c r="Q18" i="18"/>
  <c r="P18" i="18"/>
  <c r="E18" i="18"/>
  <c r="T18" i="18" s="1"/>
  <c r="S17" i="18"/>
  <c r="R17" i="18"/>
  <c r="Q17" i="18"/>
  <c r="P17" i="18"/>
  <c r="E17" i="18"/>
  <c r="W15" i="18"/>
  <c r="V15" i="18"/>
  <c r="O15" i="18"/>
  <c r="N15" i="18"/>
  <c r="M15" i="18"/>
  <c r="S15" i="18" s="1"/>
  <c r="L15" i="18"/>
  <c r="R15" i="18" s="1"/>
  <c r="K15" i="18"/>
  <c r="J15" i="18"/>
  <c r="I15" i="18"/>
  <c r="H15" i="18"/>
  <c r="G15" i="18"/>
  <c r="F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T13" i="18" s="1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" i="18" s="1"/>
  <c r="U93" i="17"/>
  <c r="S93" i="17"/>
  <c r="R93" i="17"/>
  <c r="Q93" i="17"/>
  <c r="P93" i="17"/>
  <c r="E93" i="17"/>
  <c r="T93" i="17" s="1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S90" i="17"/>
  <c r="R90" i="17"/>
  <c r="Q90" i="17"/>
  <c r="P90" i="17"/>
  <c r="E90" i="17"/>
  <c r="T90" i="17" s="1"/>
  <c r="S89" i="17"/>
  <c r="R89" i="17"/>
  <c r="Q89" i="17"/>
  <c r="P89" i="17"/>
  <c r="E89" i="17"/>
  <c r="T89" i="17" s="1"/>
  <c r="U88" i="17"/>
  <c r="T88" i="17"/>
  <c r="S88" i="17"/>
  <c r="R88" i="17"/>
  <c r="Q88" i="17"/>
  <c r="P88" i="17"/>
  <c r="E88" i="17"/>
  <c r="S87" i="17"/>
  <c r="R87" i="17"/>
  <c r="Q87" i="17"/>
  <c r="P87" i="17"/>
  <c r="E87" i="17"/>
  <c r="S86" i="17"/>
  <c r="R86" i="17"/>
  <c r="Q86" i="17"/>
  <c r="P86" i="17"/>
  <c r="E86" i="17"/>
  <c r="T86" i="17" s="1"/>
  <c r="W72" i="17"/>
  <c r="V72" i="17"/>
  <c r="O72" i="17"/>
  <c r="N72" i="17"/>
  <c r="M72" i="17"/>
  <c r="S72" i="17" s="1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S71" i="17" s="1"/>
  <c r="L71" i="17"/>
  <c r="R71" i="17" s="1"/>
  <c r="K71" i="17"/>
  <c r="J71" i="17"/>
  <c r="I71" i="17"/>
  <c r="H71" i="17"/>
  <c r="P71" i="17" s="1"/>
  <c r="G71" i="17"/>
  <c r="F71" i="17"/>
  <c r="C71" i="17"/>
  <c r="E71" i="17" s="1"/>
  <c r="B71" i="17"/>
  <c r="W70" i="17"/>
  <c r="V70" i="17"/>
  <c r="O70" i="17"/>
  <c r="N70" i="17"/>
  <c r="M70" i="17"/>
  <c r="S70" i="17" s="1"/>
  <c r="L70" i="17"/>
  <c r="R70" i="17" s="1"/>
  <c r="K70" i="17"/>
  <c r="J70" i="17"/>
  <c r="I70" i="17"/>
  <c r="H70" i="17"/>
  <c r="G70" i="17"/>
  <c r="F70" i="17"/>
  <c r="C70" i="17"/>
  <c r="B70" i="17"/>
  <c r="E70" i="17" s="1"/>
  <c r="S69" i="17"/>
  <c r="R69" i="17"/>
  <c r="Q69" i="17"/>
  <c r="P69" i="17"/>
  <c r="E69" i="17"/>
  <c r="T69" i="17" s="1"/>
  <c r="W67" i="17"/>
  <c r="V67" i="17"/>
  <c r="O67" i="17"/>
  <c r="N67" i="17"/>
  <c r="M67" i="17"/>
  <c r="S67" i="17" s="1"/>
  <c r="L67" i="17"/>
  <c r="K67" i="17"/>
  <c r="J67" i="17"/>
  <c r="I67" i="17"/>
  <c r="H67" i="17"/>
  <c r="G67" i="17"/>
  <c r="F67" i="17"/>
  <c r="C67" i="17"/>
  <c r="E67" i="17" s="1"/>
  <c r="B67" i="17"/>
  <c r="W66" i="17"/>
  <c r="V66" i="17"/>
  <c r="O66" i="17"/>
  <c r="N66" i="17"/>
  <c r="M66" i="17"/>
  <c r="S66" i="17" s="1"/>
  <c r="L66" i="17"/>
  <c r="R66" i="17" s="1"/>
  <c r="K66" i="17"/>
  <c r="J66" i="17"/>
  <c r="I66" i="17"/>
  <c r="H66" i="17"/>
  <c r="P66" i="17" s="1"/>
  <c r="G66" i="17"/>
  <c r="F66" i="17"/>
  <c r="C66" i="17"/>
  <c r="E66" i="17" s="1"/>
  <c r="B66" i="17"/>
  <c r="S65" i="17"/>
  <c r="R65" i="17"/>
  <c r="Q65" i="17"/>
  <c r="P65" i="17"/>
  <c r="E65" i="17"/>
  <c r="S64" i="17"/>
  <c r="R64" i="17"/>
  <c r="Q64" i="17"/>
  <c r="P64" i="17"/>
  <c r="E64" i="17"/>
  <c r="T64" i="17" s="1"/>
  <c r="S63" i="17"/>
  <c r="R63" i="17"/>
  <c r="Q63" i="17"/>
  <c r="P63" i="17"/>
  <c r="E63" i="17"/>
  <c r="T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Q59" i="17" s="1"/>
  <c r="H59" i="17"/>
  <c r="G59" i="17"/>
  <c r="F59" i="17"/>
  <c r="C59" i="17"/>
  <c r="E59" i="17" s="1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S56" i="17"/>
  <c r="R56" i="17"/>
  <c r="Q56" i="17"/>
  <c r="P56" i="17"/>
  <c r="E56" i="17"/>
  <c r="T56" i="17" s="1"/>
  <c r="S55" i="17"/>
  <c r="R55" i="17"/>
  <c r="Q55" i="17"/>
  <c r="P55" i="17"/>
  <c r="E55" i="17"/>
  <c r="T55" i="17" s="1"/>
  <c r="W53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U49" i="17"/>
  <c r="T49" i="17"/>
  <c r="S49" i="17"/>
  <c r="R49" i="17"/>
  <c r="Q49" i="17"/>
  <c r="P49" i="17"/>
  <c r="E49" i="17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U44" i="17"/>
  <c r="S44" i="17"/>
  <c r="R44" i="17"/>
  <c r="Q44" i="17"/>
  <c r="P44" i="17"/>
  <c r="E44" i="17"/>
  <c r="T44" i="17" s="1"/>
  <c r="S43" i="17"/>
  <c r="R43" i="17"/>
  <c r="Q43" i="17"/>
  <c r="P43" i="17"/>
  <c r="E43" i="17"/>
  <c r="T43" i="17" s="1"/>
  <c r="S42" i="17"/>
  <c r="R42" i="17"/>
  <c r="Q42" i="17"/>
  <c r="P42" i="17"/>
  <c r="E42" i="17"/>
  <c r="T42" i="17" s="1"/>
  <c r="W40" i="17"/>
  <c r="V40" i="17"/>
  <c r="R40" i="17"/>
  <c r="O40" i="17"/>
  <c r="N40" i="17"/>
  <c r="M40" i="17"/>
  <c r="S40" i="17" s="1"/>
  <c r="L40" i="17"/>
  <c r="K40" i="17"/>
  <c r="J40" i="17"/>
  <c r="I40" i="17"/>
  <c r="H40" i="17"/>
  <c r="G40" i="17"/>
  <c r="F40" i="17"/>
  <c r="C40" i="17"/>
  <c r="B40" i="17"/>
  <c r="E40" i="17" s="1"/>
  <c r="T39" i="17"/>
  <c r="S39" i="17"/>
  <c r="R39" i="17"/>
  <c r="Q39" i="17"/>
  <c r="P39" i="17"/>
  <c r="E39" i="17"/>
  <c r="U39" i="17" s="1"/>
  <c r="T38" i="17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6" i="17"/>
  <c r="R36" i="17"/>
  <c r="Q36" i="17"/>
  <c r="P36" i="17"/>
  <c r="E36" i="17"/>
  <c r="U36" i="17" s="1"/>
  <c r="U35" i="17"/>
  <c r="S35" i="17"/>
  <c r="R35" i="17"/>
  <c r="Q35" i="17"/>
  <c r="P35" i="17"/>
  <c r="E35" i="17"/>
  <c r="T35" i="17" s="1"/>
  <c r="W33" i="17"/>
  <c r="V33" i="17"/>
  <c r="O33" i="17"/>
  <c r="N33" i="17"/>
  <c r="M33" i="17"/>
  <c r="S33" i="17" s="1"/>
  <c r="L33" i="17"/>
  <c r="R33" i="17" s="1"/>
  <c r="K33" i="17"/>
  <c r="J33" i="17"/>
  <c r="I33" i="17"/>
  <c r="Q33" i="17" s="1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R30" i="17"/>
  <c r="O30" i="17"/>
  <c r="N30" i="17"/>
  <c r="M30" i="17"/>
  <c r="S30" i="17" s="1"/>
  <c r="L30" i="17"/>
  <c r="K30" i="17"/>
  <c r="J30" i="17"/>
  <c r="I30" i="17"/>
  <c r="H30" i="17"/>
  <c r="G30" i="17"/>
  <c r="F30" i="17"/>
  <c r="C30" i="17"/>
  <c r="E30" i="17" s="1"/>
  <c r="B30" i="17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U26" i="17"/>
  <c r="S26" i="17"/>
  <c r="R26" i="17"/>
  <c r="Q26" i="17"/>
  <c r="P26" i="17"/>
  <c r="E26" i="17"/>
  <c r="T26" i="17" s="1"/>
  <c r="W24" i="17"/>
  <c r="V24" i="17"/>
  <c r="O24" i="17"/>
  <c r="N24" i="17"/>
  <c r="M24" i="17"/>
  <c r="S24" i="17" s="1"/>
  <c r="L24" i="17"/>
  <c r="R24" i="17" s="1"/>
  <c r="K24" i="17"/>
  <c r="J24" i="17"/>
  <c r="I24" i="17"/>
  <c r="Q24" i="17" s="1"/>
  <c r="H24" i="17"/>
  <c r="G24" i="17"/>
  <c r="F24" i="17"/>
  <c r="C24" i="17"/>
  <c r="B24" i="17"/>
  <c r="E24" i="17" s="1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U21" i="17"/>
  <c r="S21" i="17"/>
  <c r="R21" i="17"/>
  <c r="Q21" i="17"/>
  <c r="P21" i="17"/>
  <c r="E21" i="17"/>
  <c r="T21" i="17" s="1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S18" i="17"/>
  <c r="R18" i="17"/>
  <c r="Q18" i="17"/>
  <c r="P18" i="17"/>
  <c r="E18" i="17"/>
  <c r="T18" i="17" s="1"/>
  <c r="U17" i="17"/>
  <c r="S17" i="17"/>
  <c r="R17" i="17"/>
  <c r="Q17" i="17"/>
  <c r="P17" i="17"/>
  <c r="E17" i="17"/>
  <c r="T17" i="17" s="1"/>
  <c r="W15" i="17"/>
  <c r="V15" i="17"/>
  <c r="O15" i="17"/>
  <c r="N15" i="17"/>
  <c r="M15" i="17"/>
  <c r="S15" i="17" s="1"/>
  <c r="L15" i="17"/>
  <c r="R15" i="17" s="1"/>
  <c r="K15" i="17"/>
  <c r="J15" i="17"/>
  <c r="I15" i="17"/>
  <c r="Q15" i="17" s="1"/>
  <c r="H15" i="17"/>
  <c r="G15" i="17"/>
  <c r="F15" i="17"/>
  <c r="C15" i="17"/>
  <c r="B15" i="17"/>
  <c r="E15" i="17" s="1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U12" i="17"/>
  <c r="S12" i="17"/>
  <c r="R12" i="17"/>
  <c r="Q12" i="17"/>
  <c r="P12" i="17"/>
  <c r="E12" i="17"/>
  <c r="T12" i="17" s="1"/>
  <c r="U11" i="17"/>
  <c r="S11" i="17"/>
  <c r="R11" i="17"/>
  <c r="Q11" i="17"/>
  <c r="P11" i="17"/>
  <c r="E11" i="17"/>
  <c r="T11" i="17" s="1"/>
  <c r="S10" i="17"/>
  <c r="R10" i="17"/>
  <c r="Q10" i="17"/>
  <c r="P10" i="17"/>
  <c r="T10" i="17" s="1"/>
  <c r="E10" i="17"/>
  <c r="S9" i="17"/>
  <c r="R9" i="17"/>
  <c r="Q9" i="17"/>
  <c r="P9" i="17"/>
  <c r="E9" i="17"/>
  <c r="U9" i="17" s="1"/>
  <c r="S93" i="16"/>
  <c r="R93" i="16"/>
  <c r="Q93" i="16"/>
  <c r="P93" i="16"/>
  <c r="E93" i="16"/>
  <c r="T93" i="16" s="1"/>
  <c r="T92" i="16"/>
  <c r="S92" i="16"/>
  <c r="R92" i="16"/>
  <c r="Q92" i="16"/>
  <c r="P92" i="16"/>
  <c r="E92" i="16"/>
  <c r="U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T90" i="16" s="1"/>
  <c r="S89" i="16"/>
  <c r="R89" i="16"/>
  <c r="Q89" i="16"/>
  <c r="P89" i="16"/>
  <c r="E89" i="16"/>
  <c r="T89" i="16" s="1"/>
  <c r="T88" i="16"/>
  <c r="S88" i="16"/>
  <c r="R88" i="16"/>
  <c r="Q88" i="16"/>
  <c r="P88" i="16"/>
  <c r="E88" i="16"/>
  <c r="U88" i="16" s="1"/>
  <c r="T87" i="16"/>
  <c r="S87" i="16"/>
  <c r="R87" i="16"/>
  <c r="Q87" i="16"/>
  <c r="P87" i="16"/>
  <c r="E87" i="16"/>
  <c r="U87" i="16" s="1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E72" i="16" s="1"/>
  <c r="W71" i="16"/>
  <c r="V71" i="16"/>
  <c r="O71" i="16"/>
  <c r="N71" i="16"/>
  <c r="M71" i="16"/>
  <c r="S71" i="16" s="1"/>
  <c r="L71" i="16"/>
  <c r="R71" i="16" s="1"/>
  <c r="K71" i="16"/>
  <c r="J71" i="16"/>
  <c r="I71" i="16"/>
  <c r="H71" i="16"/>
  <c r="P71" i="16" s="1"/>
  <c r="G71" i="16"/>
  <c r="F71" i="16"/>
  <c r="C71" i="16"/>
  <c r="B71" i="16"/>
  <c r="E71" i="16" s="1"/>
  <c r="W70" i="16"/>
  <c r="V70" i="16"/>
  <c r="O70" i="16"/>
  <c r="S70" i="16" s="1"/>
  <c r="N70" i="16"/>
  <c r="M70" i="16"/>
  <c r="L70" i="16"/>
  <c r="R70" i="16" s="1"/>
  <c r="K70" i="16"/>
  <c r="J70" i="16"/>
  <c r="I70" i="16"/>
  <c r="H70" i="16"/>
  <c r="G70" i="16"/>
  <c r="F70" i="16"/>
  <c r="C70" i="16"/>
  <c r="B70" i="16"/>
  <c r="S69" i="16"/>
  <c r="R69" i="16"/>
  <c r="Q69" i="16"/>
  <c r="P69" i="16"/>
  <c r="E69" i="16"/>
  <c r="T69" i="16" s="1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S66" i="16" s="1"/>
  <c r="L66" i="16"/>
  <c r="R66" i="16" s="1"/>
  <c r="K66" i="16"/>
  <c r="J66" i="16"/>
  <c r="I66" i="16"/>
  <c r="H66" i="16"/>
  <c r="P66" i="16" s="1"/>
  <c r="G66" i="16"/>
  <c r="F66" i="16"/>
  <c r="C66" i="16"/>
  <c r="B66" i="16"/>
  <c r="E66" i="16" s="1"/>
  <c r="T65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T63" i="16" s="1"/>
  <c r="T62" i="16"/>
  <c r="S62" i="16"/>
  <c r="R62" i="16"/>
  <c r="Q62" i="16"/>
  <c r="P62" i="16"/>
  <c r="E62" i="16"/>
  <c r="U62" i="16" s="1"/>
  <c r="T61" i="16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U55" i="16"/>
  <c r="S55" i="16"/>
  <c r="R55" i="16"/>
  <c r="Q55" i="16"/>
  <c r="P55" i="16"/>
  <c r="E55" i="16"/>
  <c r="T55" i="16" s="1"/>
  <c r="W53" i="16"/>
  <c r="V53" i="16"/>
  <c r="O53" i="16"/>
  <c r="N53" i="16"/>
  <c r="M53" i="16"/>
  <c r="L53" i="16"/>
  <c r="R53" i="16" s="1"/>
  <c r="K53" i="16"/>
  <c r="J53" i="16"/>
  <c r="I53" i="16"/>
  <c r="H53" i="16"/>
  <c r="G53" i="16"/>
  <c r="F53" i="16"/>
  <c r="E53" i="16"/>
  <c r="C53" i="16"/>
  <c r="B53" i="16"/>
  <c r="S52" i="16"/>
  <c r="R52" i="16"/>
  <c r="Q52" i="16"/>
  <c r="P52" i="16"/>
  <c r="E52" i="16"/>
  <c r="S51" i="16"/>
  <c r="R51" i="16"/>
  <c r="Q51" i="16"/>
  <c r="P51" i="16"/>
  <c r="E51" i="16"/>
  <c r="U50" i="16"/>
  <c r="S50" i="16"/>
  <c r="R50" i="16"/>
  <c r="Q50" i="16"/>
  <c r="P50" i="16"/>
  <c r="E50" i="16"/>
  <c r="T50" i="16" s="1"/>
  <c r="U49" i="16"/>
  <c r="T49" i="16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T47" i="16" s="1"/>
  <c r="U46" i="16"/>
  <c r="S46" i="16"/>
  <c r="R46" i="16"/>
  <c r="Q46" i="16"/>
  <c r="P46" i="16"/>
  <c r="E46" i="16"/>
  <c r="T46" i="16" s="1"/>
  <c r="U45" i="16"/>
  <c r="T45" i="16"/>
  <c r="S45" i="16"/>
  <c r="R45" i="16"/>
  <c r="Q45" i="16"/>
  <c r="P45" i="16"/>
  <c r="E45" i="16"/>
  <c r="S44" i="16"/>
  <c r="R44" i="16"/>
  <c r="Q44" i="16"/>
  <c r="P44" i="16"/>
  <c r="E44" i="16"/>
  <c r="S43" i="16"/>
  <c r="R43" i="16"/>
  <c r="Q43" i="16"/>
  <c r="P43" i="16"/>
  <c r="E43" i="16"/>
  <c r="U42" i="16"/>
  <c r="S42" i="16"/>
  <c r="R42" i="16"/>
  <c r="Q42" i="16"/>
  <c r="P42" i="16"/>
  <c r="E42" i="16"/>
  <c r="T42" i="16" s="1"/>
  <c r="W40" i="16"/>
  <c r="V40" i="16"/>
  <c r="O40" i="16"/>
  <c r="N40" i="16"/>
  <c r="M40" i="16"/>
  <c r="S40" i="16" s="1"/>
  <c r="L40" i="16"/>
  <c r="R40" i="16" s="1"/>
  <c r="K40" i="16"/>
  <c r="J40" i="16"/>
  <c r="I40" i="16"/>
  <c r="H40" i="16"/>
  <c r="G40" i="16"/>
  <c r="F40" i="16"/>
  <c r="E40" i="16"/>
  <c r="C40" i="16"/>
  <c r="B40" i="16"/>
  <c r="S39" i="16"/>
  <c r="R39" i="16"/>
  <c r="Q39" i="16"/>
  <c r="P39" i="16"/>
  <c r="E39" i="16"/>
  <c r="S38" i="16"/>
  <c r="R38" i="16"/>
  <c r="Q38" i="16"/>
  <c r="P38" i="16"/>
  <c r="E38" i="16"/>
  <c r="T38" i="16" s="1"/>
  <c r="U37" i="16"/>
  <c r="S37" i="16"/>
  <c r="R37" i="16"/>
  <c r="Q37" i="16"/>
  <c r="P37" i="16"/>
  <c r="E37" i="16"/>
  <c r="T37" i="16" s="1"/>
  <c r="U36" i="16"/>
  <c r="T36" i="16"/>
  <c r="S36" i="16"/>
  <c r="R36" i="16"/>
  <c r="Q36" i="16"/>
  <c r="P36" i="16"/>
  <c r="E36" i="16"/>
  <c r="S35" i="16"/>
  <c r="R35" i="16"/>
  <c r="Q35" i="16"/>
  <c r="P35" i="16"/>
  <c r="T35" i="16" s="1"/>
  <c r="E35" i="16"/>
  <c r="W33" i="16"/>
  <c r="V33" i="16"/>
  <c r="O33" i="16"/>
  <c r="N33" i="16"/>
  <c r="R33" i="16" s="1"/>
  <c r="M33" i="16"/>
  <c r="L33" i="16"/>
  <c r="K33" i="16"/>
  <c r="J33" i="16"/>
  <c r="I33" i="16"/>
  <c r="H33" i="16"/>
  <c r="G33" i="16"/>
  <c r="F33" i="16"/>
  <c r="C33" i="16"/>
  <c r="B33" i="16"/>
  <c r="S32" i="16"/>
  <c r="R32" i="16"/>
  <c r="Q32" i="16"/>
  <c r="U32" i="16" s="1"/>
  <c r="P32" i="16"/>
  <c r="E32" i="16"/>
  <c r="W30" i="16"/>
  <c r="V30" i="16"/>
  <c r="O30" i="16"/>
  <c r="N30" i="16"/>
  <c r="M30" i="16"/>
  <c r="S30" i="16" s="1"/>
  <c r="L30" i="16"/>
  <c r="R30" i="16" s="1"/>
  <c r="K30" i="16"/>
  <c r="J30" i="16"/>
  <c r="I30" i="16"/>
  <c r="Q30" i="16" s="1"/>
  <c r="H30" i="16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U27" i="16"/>
  <c r="S27" i="16"/>
  <c r="R27" i="16"/>
  <c r="Q27" i="16"/>
  <c r="P27" i="16"/>
  <c r="E27" i="16"/>
  <c r="T27" i="16" s="1"/>
  <c r="U26" i="16"/>
  <c r="T26" i="16"/>
  <c r="S26" i="16"/>
  <c r="R26" i="16"/>
  <c r="Q26" i="16"/>
  <c r="P26" i="16"/>
  <c r="E26" i="16"/>
  <c r="W24" i="16"/>
  <c r="V24" i="16"/>
  <c r="S24" i="16"/>
  <c r="O24" i="16"/>
  <c r="N24" i="16"/>
  <c r="M24" i="16"/>
  <c r="L24" i="16"/>
  <c r="R24" i="16" s="1"/>
  <c r="K24" i="16"/>
  <c r="J24" i="16"/>
  <c r="I24" i="16"/>
  <c r="Q24" i="16" s="1"/>
  <c r="H24" i="16"/>
  <c r="G24" i="16"/>
  <c r="F24" i="16"/>
  <c r="C24" i="16"/>
  <c r="B24" i="16"/>
  <c r="E24" i="16" s="1"/>
  <c r="S23" i="16"/>
  <c r="R23" i="16"/>
  <c r="Q23" i="16"/>
  <c r="P23" i="16"/>
  <c r="E23" i="16"/>
  <c r="T23" i="16" s="1"/>
  <c r="U22" i="16"/>
  <c r="S22" i="16"/>
  <c r="R22" i="16"/>
  <c r="Q22" i="16"/>
  <c r="P22" i="16"/>
  <c r="E22" i="16"/>
  <c r="T22" i="16" s="1"/>
  <c r="U21" i="16"/>
  <c r="S21" i="16"/>
  <c r="R21" i="16"/>
  <c r="Q21" i="16"/>
  <c r="P21" i="16"/>
  <c r="E21" i="16"/>
  <c r="T21" i="16" s="1"/>
  <c r="S20" i="16"/>
  <c r="R20" i="16"/>
  <c r="Q20" i="16"/>
  <c r="P20" i="16"/>
  <c r="E20" i="16"/>
  <c r="S19" i="16"/>
  <c r="R19" i="16"/>
  <c r="Q19" i="16"/>
  <c r="P19" i="16"/>
  <c r="E19" i="16"/>
  <c r="T19" i="16" s="1"/>
  <c r="U18" i="16"/>
  <c r="S18" i="16"/>
  <c r="R18" i="16"/>
  <c r="Q18" i="16"/>
  <c r="P18" i="16"/>
  <c r="E18" i="16"/>
  <c r="T18" i="16" s="1"/>
  <c r="U17" i="16"/>
  <c r="S17" i="16"/>
  <c r="R17" i="16"/>
  <c r="Q17" i="16"/>
  <c r="P17" i="16"/>
  <c r="E17" i="16"/>
  <c r="T17" i="16" s="1"/>
  <c r="W15" i="16"/>
  <c r="V15" i="16"/>
  <c r="O15" i="16"/>
  <c r="S15" i="16" s="1"/>
  <c r="N15" i="16"/>
  <c r="M15" i="16"/>
  <c r="L15" i="16"/>
  <c r="R15" i="16" s="1"/>
  <c r="K15" i="16"/>
  <c r="J15" i="16"/>
  <c r="I15" i="16"/>
  <c r="Q15" i="16" s="1"/>
  <c r="H15" i="16"/>
  <c r="G15" i="16"/>
  <c r="F15" i="16"/>
  <c r="C15" i="16"/>
  <c r="B15" i="16"/>
  <c r="E15" i="16" s="1"/>
  <c r="S14" i="16"/>
  <c r="R14" i="16"/>
  <c r="Q14" i="16"/>
  <c r="P14" i="16"/>
  <c r="E14" i="16"/>
  <c r="T14" i="16" s="1"/>
  <c r="U13" i="16"/>
  <c r="S13" i="16"/>
  <c r="R13" i="16"/>
  <c r="Q13" i="16"/>
  <c r="P13" i="16"/>
  <c r="E13" i="16"/>
  <c r="T13" i="16" s="1"/>
  <c r="U12" i="16"/>
  <c r="T12" i="16"/>
  <c r="S12" i="16"/>
  <c r="R12" i="16"/>
  <c r="Q12" i="16"/>
  <c r="P12" i="16"/>
  <c r="E12" i="16"/>
  <c r="S11" i="16"/>
  <c r="R11" i="16"/>
  <c r="Q11" i="16"/>
  <c r="P11" i="16"/>
  <c r="E11" i="16"/>
  <c r="S10" i="16"/>
  <c r="R10" i="16"/>
  <c r="Q10" i="16"/>
  <c r="P10" i="16"/>
  <c r="E10" i="16"/>
  <c r="U9" i="16"/>
  <c r="S9" i="16"/>
  <c r="R9" i="16"/>
  <c r="Q9" i="16"/>
  <c r="P9" i="16"/>
  <c r="E9" i="16"/>
  <c r="T9" i="16" s="1"/>
  <c r="U93" i="15"/>
  <c r="T93" i="15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T91" i="15" s="1"/>
  <c r="U90" i="15"/>
  <c r="S90" i="15"/>
  <c r="R90" i="15"/>
  <c r="Q90" i="15"/>
  <c r="P90" i="15"/>
  <c r="E90" i="15"/>
  <c r="T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S87" i="15"/>
  <c r="R87" i="15"/>
  <c r="Q87" i="15"/>
  <c r="P87" i="15"/>
  <c r="E87" i="15"/>
  <c r="T87" i="15" s="1"/>
  <c r="U86" i="15"/>
  <c r="S86" i="15"/>
  <c r="R86" i="15"/>
  <c r="Q86" i="15"/>
  <c r="P86" i="15"/>
  <c r="E86" i="15"/>
  <c r="T86" i="15" s="1"/>
  <c r="W72" i="15"/>
  <c r="V72" i="15"/>
  <c r="O72" i="15"/>
  <c r="N72" i="15"/>
  <c r="M72" i="15"/>
  <c r="S72" i="15" s="1"/>
  <c r="L72" i="15"/>
  <c r="R72" i="15" s="1"/>
  <c r="K72" i="15"/>
  <c r="J72" i="15"/>
  <c r="I72" i="15"/>
  <c r="H72" i="15"/>
  <c r="G72" i="15"/>
  <c r="F72" i="15"/>
  <c r="C72" i="15"/>
  <c r="B72" i="15"/>
  <c r="W71" i="15"/>
  <c r="V71" i="15"/>
  <c r="S71" i="15"/>
  <c r="O71" i="15"/>
  <c r="N71" i="15"/>
  <c r="M71" i="15"/>
  <c r="L71" i="15"/>
  <c r="R71" i="15" s="1"/>
  <c r="K71" i="15"/>
  <c r="J71" i="15"/>
  <c r="I71" i="15"/>
  <c r="Q71" i="15" s="1"/>
  <c r="H71" i="15"/>
  <c r="G71" i="15"/>
  <c r="F71" i="15"/>
  <c r="C71" i="15"/>
  <c r="B71" i="15"/>
  <c r="E71" i="15" s="1"/>
  <c r="W70" i="15"/>
  <c r="V70" i="15"/>
  <c r="O70" i="15"/>
  <c r="N70" i="15"/>
  <c r="R70" i="15" s="1"/>
  <c r="M70" i="15"/>
  <c r="S70" i="15" s="1"/>
  <c r="L70" i="15"/>
  <c r="K70" i="15"/>
  <c r="J70" i="15"/>
  <c r="I70" i="15"/>
  <c r="H70" i="15"/>
  <c r="P70" i="15" s="1"/>
  <c r="G70" i="15"/>
  <c r="F70" i="15"/>
  <c r="C70" i="15"/>
  <c r="B70" i="15"/>
  <c r="S69" i="15"/>
  <c r="R69" i="15"/>
  <c r="Q69" i="15"/>
  <c r="P69" i="15"/>
  <c r="E69" i="15"/>
  <c r="T69" i="15" s="1"/>
  <c r="W67" i="15"/>
  <c r="V67" i="15"/>
  <c r="O67" i="15"/>
  <c r="N67" i="15"/>
  <c r="M67" i="15"/>
  <c r="S67" i="15" s="1"/>
  <c r="L67" i="15"/>
  <c r="K67" i="15"/>
  <c r="J67" i="15"/>
  <c r="I67" i="15"/>
  <c r="H67" i="15"/>
  <c r="G67" i="15"/>
  <c r="F67" i="15"/>
  <c r="C67" i="15"/>
  <c r="B67" i="15"/>
  <c r="W66" i="15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S65" i="15"/>
  <c r="R65" i="15"/>
  <c r="Q65" i="15"/>
  <c r="P65" i="15"/>
  <c r="E65" i="15"/>
  <c r="T65" i="15" s="1"/>
  <c r="S64" i="15"/>
  <c r="R64" i="15"/>
  <c r="Q64" i="15"/>
  <c r="P64" i="15"/>
  <c r="E64" i="15"/>
  <c r="T64" i="15" s="1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S59" i="15" s="1"/>
  <c r="L59" i="15"/>
  <c r="R59" i="15" s="1"/>
  <c r="K59" i="15"/>
  <c r="J59" i="15"/>
  <c r="I59" i="15"/>
  <c r="H59" i="15"/>
  <c r="P59" i="15" s="1"/>
  <c r="G59" i="15"/>
  <c r="F59" i="15"/>
  <c r="C59" i="15"/>
  <c r="B59" i="15"/>
  <c r="E59" i="15" s="1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S56" i="15"/>
  <c r="R56" i="15"/>
  <c r="Q56" i="15"/>
  <c r="P56" i="15"/>
  <c r="E56" i="15"/>
  <c r="T56" i="15" s="1"/>
  <c r="U55" i="15"/>
  <c r="T55" i="15"/>
  <c r="S55" i="15"/>
  <c r="R55" i="15"/>
  <c r="Q55" i="15"/>
  <c r="P55" i="15"/>
  <c r="E55" i="15"/>
  <c r="W53" i="15"/>
  <c r="V53" i="15"/>
  <c r="S53" i="15"/>
  <c r="O53" i="15"/>
  <c r="N53" i="15"/>
  <c r="M53" i="15"/>
  <c r="L53" i="15"/>
  <c r="R53" i="15" s="1"/>
  <c r="K53" i="15"/>
  <c r="J53" i="15"/>
  <c r="I53" i="15"/>
  <c r="H53" i="15"/>
  <c r="G53" i="15"/>
  <c r="F53" i="15"/>
  <c r="C53" i="15"/>
  <c r="B53" i="15"/>
  <c r="E53" i="15" s="1"/>
  <c r="S52" i="15"/>
  <c r="R52" i="15"/>
  <c r="Q52" i="15"/>
  <c r="P52" i="15"/>
  <c r="E52" i="15"/>
  <c r="T52" i="15" s="1"/>
  <c r="S51" i="15"/>
  <c r="R51" i="15"/>
  <c r="Q51" i="15"/>
  <c r="U51" i="15" s="1"/>
  <c r="P51" i="15"/>
  <c r="E51" i="15"/>
  <c r="T51" i="15" s="1"/>
  <c r="U50" i="15"/>
  <c r="T50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E47" i="15"/>
  <c r="T47" i="15" s="1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T44" i="15" s="1"/>
  <c r="S43" i="15"/>
  <c r="R43" i="15"/>
  <c r="Q43" i="15"/>
  <c r="P43" i="15"/>
  <c r="E43" i="15"/>
  <c r="T43" i="15" s="1"/>
  <c r="U42" i="15"/>
  <c r="S42" i="15"/>
  <c r="R42" i="15"/>
  <c r="Q42" i="15"/>
  <c r="P42" i="15"/>
  <c r="E42" i="15"/>
  <c r="T42" i="15" s="1"/>
  <c r="W40" i="15"/>
  <c r="V40" i="15"/>
  <c r="O40" i="15"/>
  <c r="N40" i="15"/>
  <c r="M40" i="15"/>
  <c r="S40" i="15" s="1"/>
  <c r="L40" i="15"/>
  <c r="K40" i="15"/>
  <c r="J40" i="15"/>
  <c r="I40" i="15"/>
  <c r="Q40" i="15" s="1"/>
  <c r="H40" i="15"/>
  <c r="G40" i="15"/>
  <c r="F40" i="15"/>
  <c r="C40" i="15"/>
  <c r="B40" i="15"/>
  <c r="S39" i="15"/>
  <c r="R39" i="15"/>
  <c r="Q39" i="15"/>
  <c r="P39" i="15"/>
  <c r="E39" i="15"/>
  <c r="T39" i="15" s="1"/>
  <c r="S38" i="15"/>
  <c r="R38" i="15"/>
  <c r="Q38" i="15"/>
  <c r="U38" i="15" s="1"/>
  <c r="P38" i="15"/>
  <c r="E38" i="15"/>
  <c r="S37" i="15"/>
  <c r="R37" i="15"/>
  <c r="Q37" i="15"/>
  <c r="P37" i="15"/>
  <c r="E37" i="15"/>
  <c r="T37" i="15" s="1"/>
  <c r="S36" i="15"/>
  <c r="R36" i="15"/>
  <c r="Q36" i="15"/>
  <c r="P36" i="15"/>
  <c r="E36" i="15"/>
  <c r="U36" i="15" s="1"/>
  <c r="S35" i="15"/>
  <c r="R35" i="15"/>
  <c r="Q35" i="15"/>
  <c r="P35" i="15"/>
  <c r="E35" i="15"/>
  <c r="W33" i="15"/>
  <c r="V33" i="15"/>
  <c r="R33" i="15"/>
  <c r="O33" i="15"/>
  <c r="N33" i="15"/>
  <c r="M33" i="15"/>
  <c r="S33" i="15" s="1"/>
  <c r="L33" i="15"/>
  <c r="K33" i="15"/>
  <c r="J33" i="15"/>
  <c r="I33" i="15"/>
  <c r="H33" i="15"/>
  <c r="P33" i="15" s="1"/>
  <c r="G33" i="15"/>
  <c r="F33" i="15"/>
  <c r="E33" i="15"/>
  <c r="C33" i="15"/>
  <c r="B33" i="15"/>
  <c r="S32" i="15"/>
  <c r="R32" i="15"/>
  <c r="Q32" i="15"/>
  <c r="U32" i="15" s="1"/>
  <c r="P32" i="15"/>
  <c r="T32" i="15" s="1"/>
  <c r="E32" i="15"/>
  <c r="W30" i="15"/>
  <c r="V30" i="15"/>
  <c r="S30" i="15"/>
  <c r="O30" i="15"/>
  <c r="N30" i="15"/>
  <c r="M30" i="15"/>
  <c r="L30" i="15"/>
  <c r="R30" i="15" s="1"/>
  <c r="K30" i="15"/>
  <c r="J30" i="15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T29" i="15" s="1"/>
  <c r="S28" i="15"/>
  <c r="R28" i="15"/>
  <c r="Q28" i="15"/>
  <c r="P28" i="15"/>
  <c r="E28" i="15"/>
  <c r="T28" i="15" s="1"/>
  <c r="U27" i="15"/>
  <c r="S27" i="15"/>
  <c r="R27" i="15"/>
  <c r="Q27" i="15"/>
  <c r="P27" i="15"/>
  <c r="E27" i="15"/>
  <c r="T27" i="15" s="1"/>
  <c r="S26" i="15"/>
  <c r="R26" i="15"/>
  <c r="Q26" i="15"/>
  <c r="P26" i="15"/>
  <c r="E26" i="15"/>
  <c r="U26" i="15" s="1"/>
  <c r="W24" i="15"/>
  <c r="V24" i="15"/>
  <c r="S24" i="15"/>
  <c r="O24" i="15"/>
  <c r="N24" i="15"/>
  <c r="M24" i="15"/>
  <c r="L24" i="15"/>
  <c r="R24" i="15" s="1"/>
  <c r="K24" i="15"/>
  <c r="J24" i="15"/>
  <c r="I24" i="15"/>
  <c r="H24" i="15"/>
  <c r="G24" i="15"/>
  <c r="F24" i="15"/>
  <c r="C24" i="15"/>
  <c r="B24" i="15"/>
  <c r="E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U21" i="15" s="1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U18" i="15" s="1"/>
  <c r="S17" i="15"/>
  <c r="R17" i="15"/>
  <c r="Q17" i="15"/>
  <c r="P17" i="15"/>
  <c r="E17" i="15"/>
  <c r="U17" i="15" s="1"/>
  <c r="W15" i="15"/>
  <c r="V15" i="15"/>
  <c r="R15" i="15"/>
  <c r="O15" i="15"/>
  <c r="N15" i="15"/>
  <c r="M15" i="15"/>
  <c r="S15" i="15" s="1"/>
  <c r="L15" i="15"/>
  <c r="K15" i="15"/>
  <c r="J15" i="15"/>
  <c r="I15" i="15"/>
  <c r="H15" i="15"/>
  <c r="G15" i="15"/>
  <c r="F15" i="15"/>
  <c r="C15" i="15"/>
  <c r="B15" i="15"/>
  <c r="E15" i="15" s="1"/>
  <c r="U14" i="15"/>
  <c r="S14" i="15"/>
  <c r="R14" i="15"/>
  <c r="Q14" i="15"/>
  <c r="P14" i="15"/>
  <c r="E14" i="15"/>
  <c r="T14" i="15" s="1"/>
  <c r="U13" i="15"/>
  <c r="T13" i="15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U10" i="15" s="1"/>
  <c r="P10" i="15"/>
  <c r="E10" i="15"/>
  <c r="T10" i="15" s="1"/>
  <c r="S9" i="15"/>
  <c r="R9" i="15"/>
  <c r="Q9" i="15"/>
  <c r="P9" i="15"/>
  <c r="E9" i="15"/>
  <c r="U9" i="15" s="1"/>
  <c r="S93" i="14"/>
  <c r="R93" i="14"/>
  <c r="Q93" i="14"/>
  <c r="P93" i="14"/>
  <c r="E93" i="14"/>
  <c r="U93" i="14" s="1"/>
  <c r="S92" i="14"/>
  <c r="R92" i="14"/>
  <c r="Q92" i="14"/>
  <c r="P92" i="14"/>
  <c r="E92" i="14"/>
  <c r="T92" i="14" s="1"/>
  <c r="S91" i="14"/>
  <c r="R91" i="14"/>
  <c r="Q91" i="14"/>
  <c r="P91" i="14"/>
  <c r="E91" i="14"/>
  <c r="T91" i="14" s="1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S88" i="14"/>
  <c r="R88" i="14"/>
  <c r="Q88" i="14"/>
  <c r="P88" i="14"/>
  <c r="E88" i="14"/>
  <c r="T88" i="14" s="1"/>
  <c r="S87" i="14"/>
  <c r="R87" i="14"/>
  <c r="Q87" i="14"/>
  <c r="P87" i="14"/>
  <c r="E87" i="14"/>
  <c r="T86" i="14"/>
  <c r="S86" i="14"/>
  <c r="R86" i="14"/>
  <c r="Q86" i="14"/>
  <c r="P86" i="14"/>
  <c r="E86" i="14"/>
  <c r="U86" i="14" s="1"/>
  <c r="W72" i="14"/>
  <c r="V72" i="14"/>
  <c r="S72" i="14"/>
  <c r="O72" i="14"/>
  <c r="N72" i="14"/>
  <c r="M72" i="14"/>
  <c r="L72" i="14"/>
  <c r="R72" i="14" s="1"/>
  <c r="K72" i="14"/>
  <c r="J72" i="14"/>
  <c r="I72" i="14"/>
  <c r="H72" i="14"/>
  <c r="G72" i="14"/>
  <c r="F72" i="14"/>
  <c r="C72" i="14"/>
  <c r="B72" i="14"/>
  <c r="E72" i="14" s="1"/>
  <c r="W71" i="14"/>
  <c r="V71" i="14"/>
  <c r="S71" i="14"/>
  <c r="O71" i="14"/>
  <c r="N71" i="14"/>
  <c r="M71" i="14"/>
  <c r="L71" i="14"/>
  <c r="K71" i="14"/>
  <c r="J71" i="14"/>
  <c r="I71" i="14"/>
  <c r="Q71" i="14" s="1"/>
  <c r="H71" i="14"/>
  <c r="G71" i="14"/>
  <c r="F71" i="14"/>
  <c r="C71" i="14"/>
  <c r="B71" i="14"/>
  <c r="E71" i="14" s="1"/>
  <c r="W70" i="14"/>
  <c r="V70" i="14"/>
  <c r="O70" i="14"/>
  <c r="N70" i="14"/>
  <c r="R70" i="14" s="1"/>
  <c r="M70" i="14"/>
  <c r="S70" i="14" s="1"/>
  <c r="L70" i="14"/>
  <c r="K70" i="14"/>
  <c r="J70" i="14"/>
  <c r="I70" i="14"/>
  <c r="H70" i="14"/>
  <c r="G70" i="14"/>
  <c r="F70" i="14"/>
  <c r="E70" i="14"/>
  <c r="C70" i="14"/>
  <c r="B70" i="14"/>
  <c r="S69" i="14"/>
  <c r="R69" i="14"/>
  <c r="Q69" i="14"/>
  <c r="P69" i="14"/>
  <c r="T69" i="14" s="1"/>
  <c r="E69" i="14"/>
  <c r="W67" i="14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W66" i="14"/>
  <c r="V66" i="14"/>
  <c r="S66" i="14"/>
  <c r="O66" i="14"/>
  <c r="N66" i="14"/>
  <c r="M66" i="14"/>
  <c r="L66" i="14"/>
  <c r="R66" i="14" s="1"/>
  <c r="K66" i="14"/>
  <c r="J66" i="14"/>
  <c r="I66" i="14"/>
  <c r="H66" i="14"/>
  <c r="G66" i="14"/>
  <c r="F66" i="14"/>
  <c r="C66" i="14"/>
  <c r="B66" i="14"/>
  <c r="U65" i="14"/>
  <c r="S65" i="14"/>
  <c r="R65" i="14"/>
  <c r="Q65" i="14"/>
  <c r="P65" i="14"/>
  <c r="E65" i="14"/>
  <c r="T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S62" i="14"/>
  <c r="R62" i="14"/>
  <c r="Q62" i="14"/>
  <c r="P62" i="14"/>
  <c r="E62" i="14"/>
  <c r="T62" i="14" s="1"/>
  <c r="S61" i="14"/>
  <c r="R61" i="14"/>
  <c r="Q61" i="14"/>
  <c r="P61" i="14"/>
  <c r="E61" i="14"/>
  <c r="T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T58" i="14" s="1"/>
  <c r="S57" i="14"/>
  <c r="R57" i="14"/>
  <c r="Q57" i="14"/>
  <c r="P57" i="14"/>
  <c r="E57" i="14"/>
  <c r="T57" i="14" s="1"/>
  <c r="S56" i="14"/>
  <c r="R56" i="14"/>
  <c r="Q56" i="14"/>
  <c r="P56" i="14"/>
  <c r="E56" i="14"/>
  <c r="S55" i="14"/>
  <c r="R55" i="14"/>
  <c r="Q55" i="14"/>
  <c r="P55" i="14"/>
  <c r="E55" i="14"/>
  <c r="U55" i="14" s="1"/>
  <c r="W53" i="14"/>
  <c r="V53" i="14"/>
  <c r="S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T52" i="14" s="1"/>
  <c r="S51" i="14"/>
  <c r="R51" i="14"/>
  <c r="Q51" i="14"/>
  <c r="P51" i="14"/>
  <c r="T51" i="14" s="1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U47" i="14" s="1"/>
  <c r="T46" i="14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P44" i="14"/>
  <c r="E44" i="14"/>
  <c r="T43" i="14"/>
  <c r="S43" i="14"/>
  <c r="R43" i="14"/>
  <c r="Q43" i="14"/>
  <c r="P43" i="14"/>
  <c r="E43" i="14"/>
  <c r="U43" i="14" s="1"/>
  <c r="T42" i="14"/>
  <c r="S42" i="14"/>
  <c r="R42" i="14"/>
  <c r="Q42" i="14"/>
  <c r="P42" i="14"/>
  <c r="E42" i="14"/>
  <c r="U42" i="14" s="1"/>
  <c r="W40" i="14"/>
  <c r="V40" i="14"/>
  <c r="S40" i="14"/>
  <c r="O40" i="14"/>
  <c r="N40" i="14"/>
  <c r="M40" i="14"/>
  <c r="L40" i="14"/>
  <c r="R40" i="14" s="1"/>
  <c r="K40" i="14"/>
  <c r="J40" i="14"/>
  <c r="I40" i="14"/>
  <c r="Q40" i="14" s="1"/>
  <c r="H40" i="14"/>
  <c r="G40" i="14"/>
  <c r="F40" i="14"/>
  <c r="C40" i="14"/>
  <c r="B40" i="14"/>
  <c r="E40" i="14" s="1"/>
  <c r="U39" i="14"/>
  <c r="S39" i="14"/>
  <c r="R39" i="14"/>
  <c r="Q39" i="14"/>
  <c r="P39" i="14"/>
  <c r="E39" i="14"/>
  <c r="T39" i="14" s="1"/>
  <c r="S38" i="14"/>
  <c r="R38" i="14"/>
  <c r="Q38" i="14"/>
  <c r="P38" i="14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N33" i="14"/>
  <c r="M33" i="14"/>
  <c r="S33" i="14" s="1"/>
  <c r="L33" i="14"/>
  <c r="R33" i="14" s="1"/>
  <c r="K33" i="14"/>
  <c r="J33" i="14"/>
  <c r="I33" i="14"/>
  <c r="H33" i="14"/>
  <c r="G33" i="14"/>
  <c r="F33" i="14"/>
  <c r="C33" i="14"/>
  <c r="E33" i="14" s="1"/>
  <c r="B33" i="14"/>
  <c r="S32" i="14"/>
  <c r="R32" i="14"/>
  <c r="Q32" i="14"/>
  <c r="P32" i="14"/>
  <c r="E32" i="14"/>
  <c r="U32" i="14" s="1"/>
  <c r="W30" i="14"/>
  <c r="V30" i="14"/>
  <c r="R30" i="14"/>
  <c r="O30" i="14"/>
  <c r="N30" i="14"/>
  <c r="M30" i="14"/>
  <c r="S30" i="14" s="1"/>
  <c r="L30" i="14"/>
  <c r="K30" i="14"/>
  <c r="J30" i="14"/>
  <c r="I30" i="14"/>
  <c r="H30" i="14"/>
  <c r="P30" i="14" s="1"/>
  <c r="G30" i="14"/>
  <c r="F30" i="14"/>
  <c r="C30" i="14"/>
  <c r="B30" i="14"/>
  <c r="E30" i="14" s="1"/>
  <c r="S29" i="14"/>
  <c r="R29" i="14"/>
  <c r="Q29" i="14"/>
  <c r="P29" i="14"/>
  <c r="E29" i="14"/>
  <c r="T29" i="14" s="1"/>
  <c r="U28" i="14"/>
  <c r="T28" i="14"/>
  <c r="S28" i="14"/>
  <c r="R28" i="14"/>
  <c r="Q28" i="14"/>
  <c r="P28" i="14"/>
  <c r="E28" i="14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T26" i="14" s="1"/>
  <c r="W24" i="14"/>
  <c r="V24" i="14"/>
  <c r="O24" i="14"/>
  <c r="N24" i="14"/>
  <c r="M24" i="14"/>
  <c r="S24" i="14" s="1"/>
  <c r="L24" i="14"/>
  <c r="R24" i="14" s="1"/>
  <c r="K24" i="14"/>
  <c r="J24" i="14"/>
  <c r="I24" i="14"/>
  <c r="Q24" i="14" s="1"/>
  <c r="H24" i="14"/>
  <c r="G24" i="14"/>
  <c r="F24" i="14"/>
  <c r="C24" i="14"/>
  <c r="B24" i="14"/>
  <c r="E24" i="14" s="1"/>
  <c r="T23" i="14"/>
  <c r="S23" i="14"/>
  <c r="R23" i="14"/>
  <c r="Q23" i="14"/>
  <c r="P23" i="14"/>
  <c r="E23" i="14"/>
  <c r="U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S20" i="14"/>
  <c r="R20" i="14"/>
  <c r="Q20" i="14"/>
  <c r="P20" i="14"/>
  <c r="E20" i="14"/>
  <c r="T20" i="14" s="1"/>
  <c r="T19" i="14"/>
  <c r="S19" i="14"/>
  <c r="R19" i="14"/>
  <c r="Q19" i="14"/>
  <c r="P19" i="14"/>
  <c r="E19" i="14"/>
  <c r="U19" i="14" s="1"/>
  <c r="T18" i="14"/>
  <c r="S18" i="14"/>
  <c r="R18" i="14"/>
  <c r="Q18" i="14"/>
  <c r="P18" i="14"/>
  <c r="E18" i="14"/>
  <c r="U18" i="14" s="1"/>
  <c r="S17" i="14"/>
  <c r="R17" i="14"/>
  <c r="Q17" i="14"/>
  <c r="P17" i="14"/>
  <c r="E17" i="14"/>
  <c r="T17" i="14" s="1"/>
  <c r="W15" i="14"/>
  <c r="V15" i="14"/>
  <c r="O15" i="14"/>
  <c r="N15" i="14"/>
  <c r="M15" i="14"/>
  <c r="S15" i="14" s="1"/>
  <c r="L15" i="14"/>
  <c r="K15" i="14"/>
  <c r="J15" i="14"/>
  <c r="I15" i="14"/>
  <c r="H15" i="14"/>
  <c r="G15" i="14"/>
  <c r="F15" i="14"/>
  <c r="C15" i="14"/>
  <c r="E15" i="14" s="1"/>
  <c r="B15" i="14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U13" i="14" s="1"/>
  <c r="S12" i="14"/>
  <c r="R12" i="14"/>
  <c r="Q12" i="14"/>
  <c r="P12" i="14"/>
  <c r="E12" i="14"/>
  <c r="T12" i="14" s="1"/>
  <c r="U11" i="14"/>
  <c r="S11" i="14"/>
  <c r="R11" i="14"/>
  <c r="Q11" i="14"/>
  <c r="P11" i="14"/>
  <c r="E11" i="14"/>
  <c r="T11" i="14" s="1"/>
  <c r="S10" i="14"/>
  <c r="R10" i="14"/>
  <c r="Q10" i="14"/>
  <c r="U10" i="14" s="1"/>
  <c r="P10" i="14"/>
  <c r="T10" i="14" s="1"/>
  <c r="E10" i="14"/>
  <c r="S9" i="14"/>
  <c r="R9" i="14"/>
  <c r="Q9" i="14"/>
  <c r="P9" i="14"/>
  <c r="E9" i="14"/>
  <c r="S93" i="13"/>
  <c r="R93" i="13"/>
  <c r="Q93" i="13"/>
  <c r="P93" i="13"/>
  <c r="E93" i="13"/>
  <c r="T93" i="13" s="1"/>
  <c r="S92" i="13"/>
  <c r="R92" i="13"/>
  <c r="Q92" i="13"/>
  <c r="P92" i="13"/>
  <c r="E92" i="13"/>
  <c r="T92" i="13" s="1"/>
  <c r="U91" i="13"/>
  <c r="T91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T89" i="13" s="1"/>
  <c r="U88" i="13"/>
  <c r="S88" i="13"/>
  <c r="R88" i="13"/>
  <c r="Q88" i="13"/>
  <c r="P88" i="13"/>
  <c r="E88" i="13"/>
  <c r="T88" i="13" s="1"/>
  <c r="S87" i="13"/>
  <c r="R87" i="13"/>
  <c r="Q87" i="13"/>
  <c r="P87" i="13"/>
  <c r="E87" i="13"/>
  <c r="S86" i="13"/>
  <c r="R86" i="13"/>
  <c r="Q86" i="13"/>
  <c r="P86" i="13"/>
  <c r="E86" i="13"/>
  <c r="U86" i="13" s="1"/>
  <c r="W72" i="13"/>
  <c r="V72" i="13"/>
  <c r="S72" i="13"/>
  <c r="O72" i="13"/>
  <c r="N72" i="13"/>
  <c r="M72" i="13"/>
  <c r="L72" i="13"/>
  <c r="K72" i="13"/>
  <c r="J72" i="13"/>
  <c r="I72" i="13"/>
  <c r="H72" i="13"/>
  <c r="P72" i="13" s="1"/>
  <c r="G72" i="13"/>
  <c r="F72" i="13"/>
  <c r="C72" i="13"/>
  <c r="B72" i="13"/>
  <c r="E72" i="13" s="1"/>
  <c r="W71" i="13"/>
  <c r="V71" i="13"/>
  <c r="O71" i="13"/>
  <c r="N71" i="13"/>
  <c r="M71" i="13"/>
  <c r="S71" i="13" s="1"/>
  <c r="L71" i="13"/>
  <c r="R71" i="13" s="1"/>
  <c r="K71" i="13"/>
  <c r="J71" i="13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S70" i="13" s="1"/>
  <c r="L70" i="13"/>
  <c r="R70" i="13" s="1"/>
  <c r="K70" i="13"/>
  <c r="J70" i="13"/>
  <c r="I70" i="13"/>
  <c r="H70" i="13"/>
  <c r="P70" i="13" s="1"/>
  <c r="G70" i="13"/>
  <c r="F70" i="13"/>
  <c r="C70" i="13"/>
  <c r="B70" i="13"/>
  <c r="E70" i="13" s="1"/>
  <c r="S69" i="13"/>
  <c r="R69" i="13"/>
  <c r="Q69" i="13"/>
  <c r="P69" i="13"/>
  <c r="E69" i="13"/>
  <c r="W67" i="13"/>
  <c r="V67" i="13"/>
  <c r="O67" i="13"/>
  <c r="N67" i="13"/>
  <c r="M67" i="13"/>
  <c r="S67" i="13" s="1"/>
  <c r="L67" i="13"/>
  <c r="K67" i="13"/>
  <c r="J67" i="13"/>
  <c r="I67" i="13"/>
  <c r="H67" i="13"/>
  <c r="G67" i="13"/>
  <c r="F67" i="13"/>
  <c r="C67" i="13"/>
  <c r="B67" i="13"/>
  <c r="W66" i="13"/>
  <c r="V66" i="13"/>
  <c r="R66" i="13"/>
  <c r="O66" i="13"/>
  <c r="N66" i="13"/>
  <c r="M66" i="13"/>
  <c r="S66" i="13" s="1"/>
  <c r="L66" i="13"/>
  <c r="K66" i="13"/>
  <c r="J66" i="13"/>
  <c r="I66" i="13"/>
  <c r="H66" i="13"/>
  <c r="G66" i="13"/>
  <c r="F66" i="13"/>
  <c r="C66" i="13"/>
  <c r="B66" i="13"/>
  <c r="E66" i="13" s="1"/>
  <c r="U65" i="13"/>
  <c r="T65" i="13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S62" i="13"/>
  <c r="R62" i="13"/>
  <c r="Q62" i="13"/>
  <c r="P62" i="13"/>
  <c r="E62" i="13"/>
  <c r="T61" i="13"/>
  <c r="S61" i="13"/>
  <c r="R61" i="13"/>
  <c r="Q61" i="13"/>
  <c r="P61" i="13"/>
  <c r="E61" i="13"/>
  <c r="U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P59" i="13" s="1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W53" i="13"/>
  <c r="V53" i="13"/>
  <c r="O53" i="13"/>
  <c r="N53" i="13"/>
  <c r="M53" i="13"/>
  <c r="S53" i="13" s="1"/>
  <c r="L53" i="13"/>
  <c r="R53" i="13" s="1"/>
  <c r="K53" i="13"/>
  <c r="J53" i="13"/>
  <c r="I53" i="13"/>
  <c r="H53" i="13"/>
  <c r="P53" i="13" s="1"/>
  <c r="G53" i="13"/>
  <c r="F53" i="13"/>
  <c r="C53" i="13"/>
  <c r="B53" i="13"/>
  <c r="U52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S49" i="13"/>
  <c r="R49" i="13"/>
  <c r="Q49" i="13"/>
  <c r="P49" i="13"/>
  <c r="E49" i="13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U45" i="13"/>
  <c r="S45" i="13"/>
  <c r="R45" i="13"/>
  <c r="Q45" i="13"/>
  <c r="P45" i="13"/>
  <c r="E45" i="13"/>
  <c r="T45" i="13" s="1"/>
  <c r="U44" i="13"/>
  <c r="S44" i="13"/>
  <c r="R44" i="13"/>
  <c r="Q44" i="13"/>
  <c r="P44" i="13"/>
  <c r="E44" i="13"/>
  <c r="T44" i="13" s="1"/>
  <c r="S43" i="13"/>
  <c r="R43" i="13"/>
  <c r="Q43" i="13"/>
  <c r="P43" i="13"/>
  <c r="E43" i="13"/>
  <c r="T43" i="13" s="1"/>
  <c r="S42" i="13"/>
  <c r="R42" i="13"/>
  <c r="Q42" i="13"/>
  <c r="P42" i="13"/>
  <c r="E42" i="13"/>
  <c r="T42" i="13" s="1"/>
  <c r="W40" i="13"/>
  <c r="V40" i="13"/>
  <c r="O40" i="13"/>
  <c r="N40" i="13"/>
  <c r="R40" i="13" s="1"/>
  <c r="M40" i="13"/>
  <c r="S40" i="13" s="1"/>
  <c r="L40" i="13"/>
  <c r="K40" i="13"/>
  <c r="J40" i="13"/>
  <c r="I40" i="13"/>
  <c r="Q40" i="13" s="1"/>
  <c r="H40" i="13"/>
  <c r="G40" i="13"/>
  <c r="F40" i="13"/>
  <c r="C40" i="13"/>
  <c r="B40" i="13"/>
  <c r="E40" i="13" s="1"/>
  <c r="T39" i="13"/>
  <c r="S39" i="13"/>
  <c r="R39" i="13"/>
  <c r="Q39" i="13"/>
  <c r="P39" i="13"/>
  <c r="E39" i="13"/>
  <c r="U39" i="13" s="1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W33" i="13"/>
  <c r="V33" i="13"/>
  <c r="S33" i="13"/>
  <c r="O33" i="13"/>
  <c r="N33" i="13"/>
  <c r="M33" i="13"/>
  <c r="L33" i="13"/>
  <c r="R33" i="13" s="1"/>
  <c r="K33" i="13"/>
  <c r="J33" i="13"/>
  <c r="I33" i="13"/>
  <c r="H33" i="13"/>
  <c r="G33" i="13"/>
  <c r="F33" i="13"/>
  <c r="C33" i="13"/>
  <c r="B33" i="13"/>
  <c r="E33" i="13" s="1"/>
  <c r="S32" i="13"/>
  <c r="R32" i="13"/>
  <c r="Q32" i="13"/>
  <c r="P32" i="13"/>
  <c r="E32" i="13"/>
  <c r="T32" i="13" s="1"/>
  <c r="W30" i="13"/>
  <c r="V30" i="13"/>
  <c r="O30" i="13"/>
  <c r="N30" i="13"/>
  <c r="M30" i="13"/>
  <c r="S30" i="13" s="1"/>
  <c r="L30" i="13"/>
  <c r="R30" i="13" s="1"/>
  <c r="K30" i="13"/>
  <c r="J30" i="13"/>
  <c r="I30" i="13"/>
  <c r="H30" i="13"/>
  <c r="G30" i="13"/>
  <c r="F30" i="13"/>
  <c r="C30" i="13"/>
  <c r="B30" i="13"/>
  <c r="E30" i="13" s="1"/>
  <c r="S29" i="13"/>
  <c r="R29" i="13"/>
  <c r="Q29" i="13"/>
  <c r="P29" i="13"/>
  <c r="E29" i="13"/>
  <c r="T29" i="13" s="1"/>
  <c r="S28" i="13"/>
  <c r="R28" i="13"/>
  <c r="Q28" i="13"/>
  <c r="P28" i="13"/>
  <c r="E28" i="13"/>
  <c r="U28" i="13" s="1"/>
  <c r="S27" i="13"/>
  <c r="R27" i="13"/>
  <c r="Q27" i="13"/>
  <c r="P27" i="13"/>
  <c r="E27" i="13"/>
  <c r="T27" i="13" s="1"/>
  <c r="U26" i="13"/>
  <c r="S26" i="13"/>
  <c r="R26" i="13"/>
  <c r="Q26" i="13"/>
  <c r="P26" i="13"/>
  <c r="E26" i="13"/>
  <c r="T26" i="13" s="1"/>
  <c r="W24" i="13"/>
  <c r="V24" i="13"/>
  <c r="O24" i="13"/>
  <c r="N24" i="13"/>
  <c r="M24" i="13"/>
  <c r="S24" i="13" s="1"/>
  <c r="L24" i="13"/>
  <c r="R24" i="13" s="1"/>
  <c r="K24" i="13"/>
  <c r="J24" i="13"/>
  <c r="I24" i="13"/>
  <c r="Q24" i="13" s="1"/>
  <c r="H24" i="13"/>
  <c r="G24" i="13"/>
  <c r="F24" i="13"/>
  <c r="C24" i="13"/>
  <c r="B24" i="13"/>
  <c r="E24" i="13" s="1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T18" i="13" s="1"/>
  <c r="U17" i="13"/>
  <c r="S17" i="13"/>
  <c r="R17" i="13"/>
  <c r="Q17" i="13"/>
  <c r="P17" i="13"/>
  <c r="E17" i="13"/>
  <c r="T17" i="13" s="1"/>
  <c r="W15" i="13"/>
  <c r="V15" i="13"/>
  <c r="O15" i="13"/>
  <c r="N15" i="13"/>
  <c r="M15" i="13"/>
  <c r="S15" i="13" s="1"/>
  <c r="L15" i="13"/>
  <c r="K15" i="13"/>
  <c r="J15" i="13"/>
  <c r="I15" i="13"/>
  <c r="Q15" i="13" s="1"/>
  <c r="H15" i="13"/>
  <c r="P15" i="13" s="1"/>
  <c r="G15" i="13"/>
  <c r="F15" i="13"/>
  <c r="C15" i="13"/>
  <c r="B15" i="13"/>
  <c r="E15" i="13" s="1"/>
  <c r="S14" i="13"/>
  <c r="R14" i="13"/>
  <c r="Q14" i="13"/>
  <c r="P14" i="13"/>
  <c r="E14" i="13"/>
  <c r="U14" i="13" s="1"/>
  <c r="S13" i="13"/>
  <c r="R13" i="13"/>
  <c r="Q13" i="13"/>
  <c r="P13" i="13"/>
  <c r="E13" i="13"/>
  <c r="T13" i="13" s="1"/>
  <c r="S12" i="13"/>
  <c r="R12" i="13"/>
  <c r="Q12" i="13"/>
  <c r="P12" i="13"/>
  <c r="E12" i="13"/>
  <c r="T12" i="13" s="1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S9" i="13"/>
  <c r="R9" i="13"/>
  <c r="Q9" i="13"/>
  <c r="P9" i="13"/>
  <c r="E9" i="13"/>
  <c r="U9" i="13" s="1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T90" i="12" s="1"/>
  <c r="S89" i="12"/>
  <c r="R89" i="12"/>
  <c r="Q89" i="12"/>
  <c r="P89" i="12"/>
  <c r="E89" i="12"/>
  <c r="T88" i="12"/>
  <c r="S88" i="12"/>
  <c r="R88" i="12"/>
  <c r="Q88" i="12"/>
  <c r="P88" i="12"/>
  <c r="E88" i="12"/>
  <c r="U88" i="12" s="1"/>
  <c r="T87" i="12"/>
  <c r="S87" i="12"/>
  <c r="R87" i="12"/>
  <c r="Q87" i="12"/>
  <c r="P87" i="12"/>
  <c r="E87" i="12"/>
  <c r="U87" i="12" s="1"/>
  <c r="S86" i="12"/>
  <c r="R86" i="12"/>
  <c r="Q86" i="12"/>
  <c r="P86" i="12"/>
  <c r="E86" i="12"/>
  <c r="T86" i="12" s="1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E72" i="12" s="1"/>
  <c r="W71" i="12"/>
  <c r="V71" i="12"/>
  <c r="O71" i="12"/>
  <c r="N71" i="12"/>
  <c r="M71" i="12"/>
  <c r="S71" i="12" s="1"/>
  <c r="L71" i="12"/>
  <c r="R71" i="12" s="1"/>
  <c r="K71" i="12"/>
  <c r="J71" i="12"/>
  <c r="I71" i="12"/>
  <c r="H71" i="12"/>
  <c r="P71" i="12" s="1"/>
  <c r="G71" i="12"/>
  <c r="F71" i="12"/>
  <c r="E71" i="12"/>
  <c r="C71" i="12"/>
  <c r="B71" i="12"/>
  <c r="W70" i="12"/>
  <c r="V70" i="12"/>
  <c r="O70" i="12"/>
  <c r="S70" i="12" s="1"/>
  <c r="N70" i="12"/>
  <c r="M70" i="12"/>
  <c r="L70" i="12"/>
  <c r="R70" i="12" s="1"/>
  <c r="K70" i="12"/>
  <c r="J70" i="12"/>
  <c r="I70" i="12"/>
  <c r="H70" i="12"/>
  <c r="G70" i="12"/>
  <c r="F70" i="12"/>
  <c r="C70" i="12"/>
  <c r="B70" i="12"/>
  <c r="E70" i="12" s="1"/>
  <c r="S69" i="12"/>
  <c r="R69" i="12"/>
  <c r="Q69" i="12"/>
  <c r="P69" i="12"/>
  <c r="E69" i="12"/>
  <c r="T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W66" i="12"/>
  <c r="V66" i="12"/>
  <c r="O66" i="12"/>
  <c r="N66" i="12"/>
  <c r="M66" i="12"/>
  <c r="S66" i="12" s="1"/>
  <c r="L66" i="12"/>
  <c r="R66" i="12" s="1"/>
  <c r="K66" i="12"/>
  <c r="J66" i="12"/>
  <c r="I66" i="12"/>
  <c r="H66" i="12"/>
  <c r="P66" i="12" s="1"/>
  <c r="G66" i="12"/>
  <c r="F66" i="12"/>
  <c r="E66" i="12"/>
  <c r="C66" i="12"/>
  <c r="B66" i="12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T64" i="12" s="1"/>
  <c r="S63" i="12"/>
  <c r="R63" i="12"/>
  <c r="Q63" i="12"/>
  <c r="P63" i="12"/>
  <c r="E63" i="12"/>
  <c r="T62" i="12"/>
  <c r="S62" i="12"/>
  <c r="R62" i="12"/>
  <c r="Q62" i="12"/>
  <c r="P62" i="12"/>
  <c r="E62" i="12"/>
  <c r="U62" i="12" s="1"/>
  <c r="T61" i="12"/>
  <c r="S61" i="12"/>
  <c r="R61" i="12"/>
  <c r="Q61" i="12"/>
  <c r="P61" i="12"/>
  <c r="E61" i="12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E59" i="12" s="1"/>
  <c r="S58" i="12"/>
  <c r="R58" i="12"/>
  <c r="Q58" i="12"/>
  <c r="P58" i="12"/>
  <c r="E58" i="12"/>
  <c r="U58" i="12" s="1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T56" i="12" s="1"/>
  <c r="S55" i="12"/>
  <c r="R55" i="12"/>
  <c r="Q55" i="12"/>
  <c r="P55" i="12"/>
  <c r="E55" i="12"/>
  <c r="W53" i="12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E53" i="12"/>
  <c r="C53" i="12"/>
  <c r="B53" i="12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T49" i="12"/>
  <c r="S49" i="12"/>
  <c r="R49" i="12"/>
  <c r="Q49" i="12"/>
  <c r="P49" i="12"/>
  <c r="E49" i="12"/>
  <c r="U49" i="12" s="1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S46" i="12"/>
  <c r="R46" i="12"/>
  <c r="Q46" i="12"/>
  <c r="P46" i="12"/>
  <c r="E46" i="12"/>
  <c r="T45" i="12"/>
  <c r="S45" i="12"/>
  <c r="R45" i="12"/>
  <c r="Q45" i="12"/>
  <c r="P45" i="12"/>
  <c r="E45" i="12"/>
  <c r="U45" i="12" s="1"/>
  <c r="T44" i="12"/>
  <c r="S44" i="12"/>
  <c r="R44" i="12"/>
  <c r="Q44" i="12"/>
  <c r="P44" i="12"/>
  <c r="E44" i="12"/>
  <c r="U44" i="12" s="1"/>
  <c r="S43" i="12"/>
  <c r="R43" i="12"/>
  <c r="Q43" i="12"/>
  <c r="P43" i="12"/>
  <c r="E43" i="12"/>
  <c r="U43" i="12" s="1"/>
  <c r="S42" i="12"/>
  <c r="R42" i="12"/>
  <c r="Q42" i="12"/>
  <c r="P42" i="12"/>
  <c r="E42" i="12"/>
  <c r="W40" i="12"/>
  <c r="V40" i="12"/>
  <c r="O40" i="12"/>
  <c r="N40" i="12"/>
  <c r="M40" i="12"/>
  <c r="S40" i="12" s="1"/>
  <c r="L40" i="12"/>
  <c r="R40" i="12" s="1"/>
  <c r="K40" i="12"/>
  <c r="J40" i="12"/>
  <c r="I40" i="12"/>
  <c r="H40" i="12"/>
  <c r="P40" i="12" s="1"/>
  <c r="G40" i="12"/>
  <c r="F40" i="12"/>
  <c r="E40" i="12"/>
  <c r="C40" i="12"/>
  <c r="B40" i="12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S37" i="12"/>
  <c r="R37" i="12"/>
  <c r="Q37" i="12"/>
  <c r="P37" i="12"/>
  <c r="E37" i="12"/>
  <c r="S36" i="12"/>
  <c r="R36" i="12"/>
  <c r="Q36" i="12"/>
  <c r="P36" i="12"/>
  <c r="E36" i="12"/>
  <c r="T35" i="12"/>
  <c r="S35" i="12"/>
  <c r="R35" i="12"/>
  <c r="Q35" i="12"/>
  <c r="P35" i="12"/>
  <c r="E35" i="12"/>
  <c r="W33" i="12"/>
  <c r="V33" i="12"/>
  <c r="O33" i="12"/>
  <c r="N33" i="12"/>
  <c r="M33" i="12"/>
  <c r="S33" i="12" s="1"/>
  <c r="L33" i="12"/>
  <c r="R33" i="12" s="1"/>
  <c r="K33" i="12"/>
  <c r="J33" i="12"/>
  <c r="I33" i="12"/>
  <c r="H33" i="12"/>
  <c r="G33" i="12"/>
  <c r="F33" i="12"/>
  <c r="C33" i="12"/>
  <c r="B33" i="12"/>
  <c r="U32" i="12"/>
  <c r="S32" i="12"/>
  <c r="R32" i="12"/>
  <c r="Q32" i="12"/>
  <c r="P32" i="12"/>
  <c r="E32" i="12"/>
  <c r="T32" i="12" s="1"/>
  <c r="W30" i="12"/>
  <c r="V30" i="12"/>
  <c r="O30" i="12"/>
  <c r="N30" i="12"/>
  <c r="M30" i="12"/>
  <c r="S30" i="12" s="1"/>
  <c r="L30" i="12"/>
  <c r="R30" i="12" s="1"/>
  <c r="K30" i="12"/>
  <c r="J30" i="12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T26" i="12" s="1"/>
  <c r="W24" i="12"/>
  <c r="V24" i="12"/>
  <c r="O24" i="12"/>
  <c r="N24" i="12"/>
  <c r="M24" i="12"/>
  <c r="S24" i="12" s="1"/>
  <c r="L24" i="12"/>
  <c r="R24" i="12" s="1"/>
  <c r="K24" i="12"/>
  <c r="J24" i="12"/>
  <c r="I24" i="12"/>
  <c r="H24" i="12"/>
  <c r="P24" i="12" s="1"/>
  <c r="G24" i="12"/>
  <c r="F24" i="12"/>
  <c r="C24" i="12"/>
  <c r="B24" i="12"/>
  <c r="S23" i="12"/>
  <c r="R23" i="12"/>
  <c r="Q23" i="12"/>
  <c r="P23" i="12"/>
  <c r="E23" i="12"/>
  <c r="T23" i="12" s="1"/>
  <c r="S22" i="12"/>
  <c r="R22" i="12"/>
  <c r="Q22" i="12"/>
  <c r="P22" i="12"/>
  <c r="E22" i="12"/>
  <c r="U21" i="12"/>
  <c r="T21" i="12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S18" i="12"/>
  <c r="R18" i="12"/>
  <c r="Q18" i="12"/>
  <c r="P18" i="12"/>
  <c r="E18" i="12"/>
  <c r="U17" i="12"/>
  <c r="T17" i="12"/>
  <c r="S17" i="12"/>
  <c r="R17" i="12"/>
  <c r="Q17" i="12"/>
  <c r="P17" i="12"/>
  <c r="E17" i="12"/>
  <c r="W15" i="12"/>
  <c r="V15" i="12"/>
  <c r="O15" i="12"/>
  <c r="S15" i="12" s="1"/>
  <c r="N15" i="12"/>
  <c r="M15" i="12"/>
  <c r="L15" i="12"/>
  <c r="R15" i="12" s="1"/>
  <c r="K15" i="12"/>
  <c r="J15" i="12"/>
  <c r="I15" i="12"/>
  <c r="Q15" i="12" s="1"/>
  <c r="H15" i="12"/>
  <c r="P15" i="12" s="1"/>
  <c r="G15" i="12"/>
  <c r="F15" i="12"/>
  <c r="C15" i="12"/>
  <c r="B15" i="12"/>
  <c r="E15" i="12" s="1"/>
  <c r="S14" i="12"/>
  <c r="R14" i="12"/>
  <c r="Q14" i="12"/>
  <c r="P14" i="12"/>
  <c r="E14" i="12"/>
  <c r="T14" i="12" s="1"/>
  <c r="S13" i="12"/>
  <c r="R13" i="12"/>
  <c r="Q13" i="12"/>
  <c r="P13" i="12"/>
  <c r="E13" i="12"/>
  <c r="U12" i="12"/>
  <c r="T12" i="12"/>
  <c r="S12" i="12"/>
  <c r="R12" i="12"/>
  <c r="Q12" i="12"/>
  <c r="P12" i="12"/>
  <c r="E12" i="12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9" i="12"/>
  <c r="R9" i="12"/>
  <c r="Q9" i="12"/>
  <c r="P9" i="12"/>
  <c r="E9" i="12"/>
  <c r="T93" i="11"/>
  <c r="S93" i="11"/>
  <c r="R93" i="11"/>
  <c r="Q93" i="11"/>
  <c r="P93" i="11"/>
  <c r="E93" i="11"/>
  <c r="U93" i="11" s="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T91" i="11" s="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T87" i="11" s="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S71" i="11" s="1"/>
  <c r="L71" i="11"/>
  <c r="R71" i="11" s="1"/>
  <c r="K71" i="11"/>
  <c r="J71" i="11"/>
  <c r="I71" i="11"/>
  <c r="Q71" i="11" s="1"/>
  <c r="H71" i="11"/>
  <c r="P71" i="11" s="1"/>
  <c r="G71" i="11"/>
  <c r="F71" i="11"/>
  <c r="C71" i="11"/>
  <c r="B71" i="11"/>
  <c r="E71" i="11" s="1"/>
  <c r="W70" i="11"/>
  <c r="V70" i="11"/>
  <c r="S70" i="11"/>
  <c r="O70" i="11"/>
  <c r="N70" i="11"/>
  <c r="M70" i="11"/>
  <c r="L70" i="11"/>
  <c r="R70" i="11" s="1"/>
  <c r="K70" i="11"/>
  <c r="J70" i="11"/>
  <c r="I70" i="11"/>
  <c r="Q70" i="11" s="1"/>
  <c r="H70" i="11"/>
  <c r="G70" i="11"/>
  <c r="F70" i="11"/>
  <c r="C70" i="11"/>
  <c r="B70" i="11"/>
  <c r="E70" i="11" s="1"/>
  <c r="S69" i="11"/>
  <c r="R69" i="11"/>
  <c r="Q69" i="11"/>
  <c r="U69" i="11" s="1"/>
  <c r="P69" i="1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S66" i="11"/>
  <c r="O66" i="11"/>
  <c r="N66" i="11"/>
  <c r="M66" i="11"/>
  <c r="L66" i="11"/>
  <c r="R66" i="11" s="1"/>
  <c r="K66" i="11"/>
  <c r="J66" i="11"/>
  <c r="I66" i="11"/>
  <c r="H66" i="11"/>
  <c r="G66" i="11"/>
  <c r="F66" i="11"/>
  <c r="C66" i="11"/>
  <c r="B66" i="11"/>
  <c r="E66" i="11" s="1"/>
  <c r="S65" i="11"/>
  <c r="R65" i="11"/>
  <c r="Q65" i="11"/>
  <c r="P65" i="11"/>
  <c r="E65" i="11"/>
  <c r="T65" i="11" s="1"/>
  <c r="U64" i="11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S62" i="11"/>
  <c r="R62" i="11"/>
  <c r="Q62" i="11"/>
  <c r="P62" i="11"/>
  <c r="E62" i="11"/>
  <c r="S61" i="11"/>
  <c r="R61" i="11"/>
  <c r="Q61" i="11"/>
  <c r="P61" i="11"/>
  <c r="E61" i="11"/>
  <c r="U61" i="11" s="1"/>
  <c r="V59" i="11"/>
  <c r="O59" i="11"/>
  <c r="N59" i="11"/>
  <c r="M59" i="11"/>
  <c r="S59" i="11" s="1"/>
  <c r="L59" i="11"/>
  <c r="R59" i="11" s="1"/>
  <c r="K59" i="11"/>
  <c r="J59" i="11"/>
  <c r="I59" i="11"/>
  <c r="H59" i="11"/>
  <c r="P59" i="11" s="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R53" i="11" s="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T52" i="11" s="1"/>
  <c r="S51" i="11"/>
  <c r="R51" i="11"/>
  <c r="Q51" i="11"/>
  <c r="P51" i="11"/>
  <c r="E51" i="1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T48" i="11" s="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T44" i="11" s="1"/>
  <c r="S43" i="11"/>
  <c r="R43" i="11"/>
  <c r="Q43" i="11"/>
  <c r="P43" i="11"/>
  <c r="E43" i="11"/>
  <c r="T43" i="11" s="1"/>
  <c r="S42" i="11"/>
  <c r="R42" i="11"/>
  <c r="Q42" i="11"/>
  <c r="P42" i="11"/>
  <c r="E42" i="11"/>
  <c r="W40" i="11"/>
  <c r="V40" i="11"/>
  <c r="O40" i="11"/>
  <c r="N40" i="11"/>
  <c r="M40" i="11"/>
  <c r="S40" i="11" s="1"/>
  <c r="L40" i="11"/>
  <c r="R40" i="11" s="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T39" i="11" s="1"/>
  <c r="U38" i="11"/>
  <c r="S38" i="11"/>
  <c r="R38" i="11"/>
  <c r="Q38" i="11"/>
  <c r="P38" i="11"/>
  <c r="E38" i="11"/>
  <c r="T38" i="11" s="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W33" i="11"/>
  <c r="V33" i="11"/>
  <c r="R33" i="11"/>
  <c r="O33" i="11"/>
  <c r="N33" i="11"/>
  <c r="M33" i="11"/>
  <c r="S33" i="11" s="1"/>
  <c r="L33" i="11"/>
  <c r="K33" i="11"/>
  <c r="J33" i="11"/>
  <c r="I33" i="11"/>
  <c r="Q33" i="11" s="1"/>
  <c r="H33" i="11"/>
  <c r="G33" i="11"/>
  <c r="F33" i="11"/>
  <c r="E33" i="11"/>
  <c r="C33" i="11"/>
  <c r="B33" i="11"/>
  <c r="U32" i="11"/>
  <c r="T32" i="11"/>
  <c r="S32" i="11"/>
  <c r="R32" i="11"/>
  <c r="Q32" i="11"/>
  <c r="P32" i="11"/>
  <c r="E32" i="11"/>
  <c r="W30" i="11"/>
  <c r="V30" i="11"/>
  <c r="S30" i="11"/>
  <c r="O30" i="11"/>
  <c r="N30" i="11"/>
  <c r="M30" i="11"/>
  <c r="L30" i="11"/>
  <c r="R30" i="11" s="1"/>
  <c r="K30" i="11"/>
  <c r="J30" i="11"/>
  <c r="I30" i="11"/>
  <c r="H30" i="11"/>
  <c r="P30" i="11" s="1"/>
  <c r="G30" i="11"/>
  <c r="F30" i="11"/>
  <c r="C30" i="11"/>
  <c r="B30" i="11"/>
  <c r="S29" i="11"/>
  <c r="R29" i="11"/>
  <c r="Q29" i="11"/>
  <c r="P29" i="11"/>
  <c r="E29" i="11"/>
  <c r="T29" i="11" s="1"/>
  <c r="U28" i="11"/>
  <c r="S28" i="11"/>
  <c r="R28" i="11"/>
  <c r="Q28" i="11"/>
  <c r="P28" i="11"/>
  <c r="E28" i="11"/>
  <c r="T28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U26" i="11" s="1"/>
  <c r="W24" i="11"/>
  <c r="V24" i="11"/>
  <c r="R24" i="11"/>
  <c r="O24" i="11"/>
  <c r="N24" i="11"/>
  <c r="M24" i="11"/>
  <c r="S24" i="11" s="1"/>
  <c r="L24" i="11"/>
  <c r="K24" i="11"/>
  <c r="J24" i="11"/>
  <c r="I24" i="11"/>
  <c r="H24" i="11"/>
  <c r="G24" i="11"/>
  <c r="F24" i="11"/>
  <c r="C24" i="11"/>
  <c r="B24" i="11"/>
  <c r="E24" i="11" s="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S19" i="11"/>
  <c r="R19" i="11"/>
  <c r="Q19" i="11"/>
  <c r="P19" i="11"/>
  <c r="E19" i="11"/>
  <c r="T18" i="11"/>
  <c r="S18" i="11"/>
  <c r="R18" i="11"/>
  <c r="Q18" i="11"/>
  <c r="P18" i="11"/>
  <c r="E18" i="11"/>
  <c r="U18" i="11" s="1"/>
  <c r="T17" i="11"/>
  <c r="S17" i="11"/>
  <c r="R17" i="11"/>
  <c r="Q17" i="11"/>
  <c r="P17" i="11"/>
  <c r="E17" i="11"/>
  <c r="U17" i="11" s="1"/>
  <c r="W15" i="11"/>
  <c r="V15" i="11"/>
  <c r="O15" i="11"/>
  <c r="S15" i="11" s="1"/>
  <c r="N15" i="11"/>
  <c r="R15" i="11" s="1"/>
  <c r="M15" i="11"/>
  <c r="L15" i="11"/>
  <c r="K15" i="11"/>
  <c r="J15" i="11"/>
  <c r="I15" i="11"/>
  <c r="H15" i="11"/>
  <c r="P15" i="11" s="1"/>
  <c r="G15" i="11"/>
  <c r="F15" i="11"/>
  <c r="C15" i="11"/>
  <c r="B15" i="11"/>
  <c r="S14" i="11"/>
  <c r="R14" i="11"/>
  <c r="Q14" i="11"/>
  <c r="P14" i="11"/>
  <c r="E14" i="11"/>
  <c r="T14" i="11" s="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T11" i="11" s="1"/>
  <c r="S10" i="11"/>
  <c r="R10" i="11"/>
  <c r="Q10" i="11"/>
  <c r="P10" i="11"/>
  <c r="E10" i="11"/>
  <c r="T10" i="11" s="1"/>
  <c r="S9" i="11"/>
  <c r="R9" i="11"/>
  <c r="Q9" i="11"/>
  <c r="P9" i="11"/>
  <c r="E9" i="11"/>
  <c r="U9" i="11" s="1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S91" i="10"/>
  <c r="R91" i="10"/>
  <c r="Q91" i="10"/>
  <c r="P91" i="10"/>
  <c r="E91" i="10"/>
  <c r="S90" i="10"/>
  <c r="R90" i="10"/>
  <c r="Q90" i="10"/>
  <c r="P90" i="10"/>
  <c r="E90" i="10"/>
  <c r="U90" i="10" s="1"/>
  <c r="T89" i="10"/>
  <c r="S89" i="10"/>
  <c r="R89" i="10"/>
  <c r="Q89" i="10"/>
  <c r="P89" i="10"/>
  <c r="E89" i="10"/>
  <c r="U89" i="10" s="1"/>
  <c r="S88" i="10"/>
  <c r="R88" i="10"/>
  <c r="Q88" i="10"/>
  <c r="P88" i="10"/>
  <c r="E88" i="10"/>
  <c r="T88" i="10" s="1"/>
  <c r="S87" i="10"/>
  <c r="R87" i="10"/>
  <c r="Q87" i="10"/>
  <c r="P87" i="10"/>
  <c r="E87" i="10"/>
  <c r="T87" i="10" s="1"/>
  <c r="S86" i="10"/>
  <c r="R86" i="10"/>
  <c r="Q86" i="10"/>
  <c r="P86" i="10"/>
  <c r="E86" i="10"/>
  <c r="U86" i="10" s="1"/>
  <c r="W72" i="10"/>
  <c r="V72" i="10"/>
  <c r="O72" i="10"/>
  <c r="N72" i="10"/>
  <c r="M72" i="10"/>
  <c r="S72" i="10" s="1"/>
  <c r="L72" i="10"/>
  <c r="K72" i="10"/>
  <c r="J72" i="10"/>
  <c r="I72" i="10"/>
  <c r="H72" i="10"/>
  <c r="G72" i="10"/>
  <c r="F72" i="10"/>
  <c r="C72" i="10"/>
  <c r="B72" i="10"/>
  <c r="W71" i="10"/>
  <c r="V71" i="10"/>
  <c r="S71" i="10"/>
  <c r="O71" i="10"/>
  <c r="N71" i="10"/>
  <c r="R71" i="10" s="1"/>
  <c r="M71" i="10"/>
  <c r="L71" i="10"/>
  <c r="K71" i="10"/>
  <c r="J71" i="10"/>
  <c r="I71" i="10"/>
  <c r="Q71" i="10" s="1"/>
  <c r="H71" i="10"/>
  <c r="G71" i="10"/>
  <c r="F71" i="10"/>
  <c r="C71" i="10"/>
  <c r="B71" i="10"/>
  <c r="E71" i="10" s="1"/>
  <c r="W70" i="10"/>
  <c r="V70" i="10"/>
  <c r="O70" i="10"/>
  <c r="N70" i="10"/>
  <c r="M70" i="10"/>
  <c r="S70" i="10" s="1"/>
  <c r="L70" i="10"/>
  <c r="K70" i="10"/>
  <c r="J70" i="10"/>
  <c r="I70" i="10"/>
  <c r="H70" i="10"/>
  <c r="P70" i="10" s="1"/>
  <c r="G70" i="10"/>
  <c r="F70" i="10"/>
  <c r="C70" i="10"/>
  <c r="B70" i="10"/>
  <c r="E70" i="10" s="1"/>
  <c r="S69" i="10"/>
  <c r="R69" i="10"/>
  <c r="Q69" i="10"/>
  <c r="U69" i="10" s="1"/>
  <c r="P69" i="10"/>
  <c r="T69" i="10" s="1"/>
  <c r="E69" i="10"/>
  <c r="W67" i="10"/>
  <c r="V67" i="10"/>
  <c r="O67" i="10"/>
  <c r="N67" i="10"/>
  <c r="M67" i="10"/>
  <c r="S67" i="10" s="1"/>
  <c r="L67" i="10"/>
  <c r="K67" i="10"/>
  <c r="J67" i="10"/>
  <c r="I67" i="10"/>
  <c r="H67" i="10"/>
  <c r="G67" i="10"/>
  <c r="F67" i="10"/>
  <c r="C67" i="10"/>
  <c r="B67" i="10"/>
  <c r="W66" i="10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C66" i="10"/>
  <c r="B66" i="10"/>
  <c r="S65" i="10"/>
  <c r="R65" i="10"/>
  <c r="Q65" i="10"/>
  <c r="P65" i="10"/>
  <c r="E65" i="10"/>
  <c r="T65" i="10" s="1"/>
  <c r="U64" i="10"/>
  <c r="T64" i="10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U61" i="10"/>
  <c r="S61" i="10"/>
  <c r="R61" i="10"/>
  <c r="Q61" i="10"/>
  <c r="P61" i="10"/>
  <c r="E61" i="10"/>
  <c r="T61" i="10" s="1"/>
  <c r="V59" i="10"/>
  <c r="S59" i="10"/>
  <c r="O59" i="10"/>
  <c r="N59" i="10"/>
  <c r="M59" i="10"/>
  <c r="L59" i="10"/>
  <c r="R59" i="10" s="1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S57" i="10"/>
  <c r="R57" i="10"/>
  <c r="Q57" i="10"/>
  <c r="P57" i="10"/>
  <c r="E57" i="10"/>
  <c r="T57" i="10" s="1"/>
  <c r="U56" i="10"/>
  <c r="T56" i="10"/>
  <c r="S56" i="10"/>
  <c r="R56" i="10"/>
  <c r="Q56" i="10"/>
  <c r="P56" i="10"/>
  <c r="E56" i="10"/>
  <c r="S55" i="10"/>
  <c r="R55" i="10"/>
  <c r="Q55" i="10"/>
  <c r="P55" i="10"/>
  <c r="E55" i="10"/>
  <c r="U55" i="10" s="1"/>
  <c r="W53" i="10"/>
  <c r="V53" i="10"/>
  <c r="S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T52" i="10" s="1"/>
  <c r="S51" i="10"/>
  <c r="R51" i="10"/>
  <c r="Q51" i="10"/>
  <c r="U51" i="10" s="1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U44" i="10"/>
  <c r="S44" i="10"/>
  <c r="R44" i="10"/>
  <c r="Q44" i="10"/>
  <c r="P44" i="10"/>
  <c r="E44" i="10"/>
  <c r="T44" i="10" s="1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W40" i="10"/>
  <c r="V40" i="10"/>
  <c r="O40" i="10"/>
  <c r="N40" i="10"/>
  <c r="M40" i="10"/>
  <c r="S40" i="10" s="1"/>
  <c r="L40" i="10"/>
  <c r="K40" i="10"/>
  <c r="J40" i="10"/>
  <c r="I40" i="10"/>
  <c r="H40" i="10"/>
  <c r="G40" i="10"/>
  <c r="F40" i="10"/>
  <c r="C40" i="10"/>
  <c r="B40" i="10"/>
  <c r="S39" i="10"/>
  <c r="R39" i="10"/>
  <c r="Q39" i="10"/>
  <c r="P39" i="10"/>
  <c r="E39" i="10"/>
  <c r="T39" i="10" s="1"/>
  <c r="S38" i="10"/>
  <c r="R38" i="10"/>
  <c r="Q38" i="10"/>
  <c r="P38" i="10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U35" i="10"/>
  <c r="S35" i="10"/>
  <c r="R35" i="10"/>
  <c r="Q35" i="10"/>
  <c r="P35" i="10"/>
  <c r="E35" i="10"/>
  <c r="T35" i="10" s="1"/>
  <c r="W33" i="10"/>
  <c r="V33" i="10"/>
  <c r="O33" i="10"/>
  <c r="N33" i="10"/>
  <c r="M33" i="10"/>
  <c r="S33" i="10" s="1"/>
  <c r="L33" i="10"/>
  <c r="R33" i="10" s="1"/>
  <c r="K33" i="10"/>
  <c r="J33" i="10"/>
  <c r="I33" i="10"/>
  <c r="H33" i="10"/>
  <c r="G33" i="10"/>
  <c r="F33" i="10"/>
  <c r="C33" i="10"/>
  <c r="E33" i="10" s="1"/>
  <c r="B33" i="10"/>
  <c r="S32" i="10"/>
  <c r="R32" i="10"/>
  <c r="Q32" i="10"/>
  <c r="P32" i="10"/>
  <c r="E32" i="10"/>
  <c r="U32" i="10" s="1"/>
  <c r="W30" i="10"/>
  <c r="V30" i="10"/>
  <c r="O30" i="10"/>
  <c r="N30" i="10"/>
  <c r="M30" i="10"/>
  <c r="S30" i="10" s="1"/>
  <c r="L30" i="10"/>
  <c r="R30" i="10" s="1"/>
  <c r="K30" i="10"/>
  <c r="J30" i="10"/>
  <c r="I30" i="10"/>
  <c r="H30" i="10"/>
  <c r="G30" i="10"/>
  <c r="F30" i="10"/>
  <c r="C30" i="10"/>
  <c r="B30" i="10"/>
  <c r="E30" i="10" s="1"/>
  <c r="U29" i="10"/>
  <c r="S29" i="10"/>
  <c r="R29" i="10"/>
  <c r="Q29" i="10"/>
  <c r="P29" i="10"/>
  <c r="E29" i="10"/>
  <c r="T29" i="10" s="1"/>
  <c r="U28" i="10"/>
  <c r="T28" i="10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W24" i="10"/>
  <c r="V24" i="10"/>
  <c r="R24" i="10"/>
  <c r="O24" i="10"/>
  <c r="N24" i="10"/>
  <c r="M24" i="10"/>
  <c r="S24" i="10" s="1"/>
  <c r="L24" i="10"/>
  <c r="K24" i="10"/>
  <c r="J24" i="10"/>
  <c r="I24" i="10"/>
  <c r="Q24" i="10" s="1"/>
  <c r="H24" i="10"/>
  <c r="G24" i="10"/>
  <c r="F24" i="10"/>
  <c r="C24" i="10"/>
  <c r="B24" i="10"/>
  <c r="E24" i="10" s="1"/>
  <c r="U23" i="10"/>
  <c r="T23" i="10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U20" i="10"/>
  <c r="S20" i="10"/>
  <c r="R20" i="10"/>
  <c r="Q20" i="10"/>
  <c r="P20" i="10"/>
  <c r="E20" i="10"/>
  <c r="T20" i="10" s="1"/>
  <c r="U19" i="10"/>
  <c r="T19" i="10"/>
  <c r="S19" i="10"/>
  <c r="R19" i="10"/>
  <c r="Q19" i="10"/>
  <c r="P19" i="10"/>
  <c r="E19" i="10"/>
  <c r="S18" i="10"/>
  <c r="R18" i="10"/>
  <c r="Q18" i="10"/>
  <c r="P18" i="10"/>
  <c r="E18" i="10"/>
  <c r="U18" i="10" s="1"/>
  <c r="S17" i="10"/>
  <c r="R17" i="10"/>
  <c r="Q17" i="10"/>
  <c r="P17" i="10"/>
  <c r="E17" i="10"/>
  <c r="W15" i="10"/>
  <c r="V15" i="10"/>
  <c r="O15" i="10"/>
  <c r="N15" i="10"/>
  <c r="M15" i="10"/>
  <c r="S15" i="10" s="1"/>
  <c r="L15" i="10"/>
  <c r="K15" i="10"/>
  <c r="Q15" i="10" s="1"/>
  <c r="J15" i="10"/>
  <c r="I15" i="10"/>
  <c r="H15" i="10"/>
  <c r="G15" i="10"/>
  <c r="F15" i="10"/>
  <c r="C15" i="10"/>
  <c r="B15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T10" i="10" s="1"/>
  <c r="E10" i="10"/>
  <c r="S9" i="10"/>
  <c r="R9" i="10"/>
  <c r="Q9" i="10"/>
  <c r="P9" i="10"/>
  <c r="E9" i="10"/>
  <c r="T9" i="10" s="1"/>
  <c r="S93" i="9"/>
  <c r="R93" i="9"/>
  <c r="Q93" i="9"/>
  <c r="P93" i="9"/>
  <c r="E93" i="9"/>
  <c r="U92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U90" i="9" s="1"/>
  <c r="S89" i="9"/>
  <c r="R89" i="9"/>
  <c r="Q89" i="9"/>
  <c r="P89" i="9"/>
  <c r="E89" i="9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E72" i="9" s="1"/>
  <c r="W71" i="9"/>
  <c r="V71" i="9"/>
  <c r="R71" i="9"/>
  <c r="O71" i="9"/>
  <c r="N71" i="9"/>
  <c r="M71" i="9"/>
  <c r="S71" i="9" s="1"/>
  <c r="L71" i="9"/>
  <c r="K71" i="9"/>
  <c r="J71" i="9"/>
  <c r="I71" i="9"/>
  <c r="Q71" i="9" s="1"/>
  <c r="H71" i="9"/>
  <c r="G71" i="9"/>
  <c r="F71" i="9"/>
  <c r="E71" i="9"/>
  <c r="C71" i="9"/>
  <c r="B71" i="9"/>
  <c r="W70" i="9"/>
  <c r="V70" i="9"/>
  <c r="O70" i="9"/>
  <c r="N70" i="9"/>
  <c r="M70" i="9"/>
  <c r="S70" i="9" s="1"/>
  <c r="L70" i="9"/>
  <c r="R70" i="9" s="1"/>
  <c r="K70" i="9"/>
  <c r="J70" i="9"/>
  <c r="I70" i="9"/>
  <c r="Q70" i="9" s="1"/>
  <c r="H70" i="9"/>
  <c r="P70" i="9" s="1"/>
  <c r="G70" i="9"/>
  <c r="F70" i="9"/>
  <c r="E70" i="9"/>
  <c r="C70" i="9"/>
  <c r="B70" i="9"/>
  <c r="S69" i="9"/>
  <c r="R69" i="9"/>
  <c r="Q69" i="9"/>
  <c r="P69" i="9"/>
  <c r="E69" i="9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E66" i="9"/>
  <c r="C66" i="9"/>
  <c r="B66" i="9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T62" i="9" s="1"/>
  <c r="S61" i="9"/>
  <c r="R61" i="9"/>
  <c r="Q61" i="9"/>
  <c r="P61" i="9"/>
  <c r="E61" i="9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6" i="9"/>
  <c r="T56" i="9"/>
  <c r="S56" i="9"/>
  <c r="R56" i="9"/>
  <c r="Q56" i="9"/>
  <c r="P56" i="9"/>
  <c r="E56" i="9"/>
  <c r="T55" i="9"/>
  <c r="S55" i="9"/>
  <c r="R55" i="9"/>
  <c r="Q55" i="9"/>
  <c r="P55" i="9"/>
  <c r="E55" i="9"/>
  <c r="U55" i="9" s="1"/>
  <c r="W53" i="9"/>
  <c r="V53" i="9"/>
  <c r="S53" i="9"/>
  <c r="O53" i="9"/>
  <c r="N53" i="9"/>
  <c r="M53" i="9"/>
  <c r="L53" i="9"/>
  <c r="R53" i="9" s="1"/>
  <c r="K53" i="9"/>
  <c r="J53" i="9"/>
  <c r="I53" i="9"/>
  <c r="H53" i="9"/>
  <c r="G53" i="9"/>
  <c r="F53" i="9"/>
  <c r="C53" i="9"/>
  <c r="B53" i="9"/>
  <c r="E53" i="9" s="1"/>
  <c r="U52" i="9"/>
  <c r="T52" i="9"/>
  <c r="S52" i="9"/>
  <c r="R52" i="9"/>
  <c r="Q52" i="9"/>
  <c r="P52" i="9"/>
  <c r="E52" i="9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S49" i="9"/>
  <c r="R49" i="9"/>
  <c r="Q49" i="9"/>
  <c r="P49" i="9"/>
  <c r="E49" i="9"/>
  <c r="T49" i="9" s="1"/>
  <c r="U48" i="9"/>
  <c r="T48" i="9"/>
  <c r="S48" i="9"/>
  <c r="R48" i="9"/>
  <c r="Q48" i="9"/>
  <c r="P48" i="9"/>
  <c r="E48" i="9"/>
  <c r="U47" i="9"/>
  <c r="S47" i="9"/>
  <c r="R47" i="9"/>
  <c r="Q47" i="9"/>
  <c r="P47" i="9"/>
  <c r="E47" i="9"/>
  <c r="T47" i="9" s="1"/>
  <c r="S46" i="9"/>
  <c r="R46" i="9"/>
  <c r="Q46" i="9"/>
  <c r="P46" i="9"/>
  <c r="E46" i="9"/>
  <c r="U45" i="9"/>
  <c r="S45" i="9"/>
  <c r="R45" i="9"/>
  <c r="Q45" i="9"/>
  <c r="P45" i="9"/>
  <c r="E45" i="9"/>
  <c r="T45" i="9" s="1"/>
  <c r="T44" i="9"/>
  <c r="S44" i="9"/>
  <c r="R44" i="9"/>
  <c r="Q44" i="9"/>
  <c r="P44" i="9"/>
  <c r="E44" i="9"/>
  <c r="U44" i="9" s="1"/>
  <c r="S43" i="9"/>
  <c r="R43" i="9"/>
  <c r="Q43" i="9"/>
  <c r="P43" i="9"/>
  <c r="E43" i="9"/>
  <c r="U43" i="9" s="1"/>
  <c r="S42" i="9"/>
  <c r="R42" i="9"/>
  <c r="Q42" i="9"/>
  <c r="P42" i="9"/>
  <c r="E42" i="9"/>
  <c r="U42" i="9" s="1"/>
  <c r="W40" i="9"/>
  <c r="V40" i="9"/>
  <c r="O40" i="9"/>
  <c r="N40" i="9"/>
  <c r="M40" i="9"/>
  <c r="S40" i="9" s="1"/>
  <c r="L40" i="9"/>
  <c r="R40" i="9" s="1"/>
  <c r="K40" i="9"/>
  <c r="J40" i="9"/>
  <c r="I40" i="9"/>
  <c r="H40" i="9"/>
  <c r="G40" i="9"/>
  <c r="F40" i="9"/>
  <c r="C40" i="9"/>
  <c r="B40" i="9"/>
  <c r="E40" i="9" s="1"/>
  <c r="T39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S36" i="9"/>
  <c r="R36" i="9"/>
  <c r="Q36" i="9"/>
  <c r="P36" i="9"/>
  <c r="E36" i="9"/>
  <c r="T35" i="9"/>
  <c r="S35" i="9"/>
  <c r="R35" i="9"/>
  <c r="Q35" i="9"/>
  <c r="P35" i="9"/>
  <c r="E35" i="9"/>
  <c r="U35" i="9" s="1"/>
  <c r="W33" i="9"/>
  <c r="V33" i="9"/>
  <c r="S33" i="9"/>
  <c r="O33" i="9"/>
  <c r="N33" i="9"/>
  <c r="R33" i="9" s="1"/>
  <c r="M33" i="9"/>
  <c r="L33" i="9"/>
  <c r="K33" i="9"/>
  <c r="J33" i="9"/>
  <c r="I33" i="9"/>
  <c r="Q33" i="9" s="1"/>
  <c r="H33" i="9"/>
  <c r="P33" i="9" s="1"/>
  <c r="G33" i="9"/>
  <c r="F33" i="9"/>
  <c r="C33" i="9"/>
  <c r="B33" i="9"/>
  <c r="S32" i="9"/>
  <c r="R32" i="9"/>
  <c r="Q32" i="9"/>
  <c r="U32" i="9" s="1"/>
  <c r="P32" i="9"/>
  <c r="T32" i="9" s="1"/>
  <c r="E32" i="9"/>
  <c r="W30" i="9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B30" i="9"/>
  <c r="E30" i="9" s="1"/>
  <c r="S29" i="9"/>
  <c r="R29" i="9"/>
  <c r="Q29" i="9"/>
  <c r="P29" i="9"/>
  <c r="E29" i="9"/>
  <c r="U29" i="9" s="1"/>
  <c r="S28" i="9"/>
  <c r="R28" i="9"/>
  <c r="Q28" i="9"/>
  <c r="P28" i="9"/>
  <c r="E28" i="9"/>
  <c r="U28" i="9" s="1"/>
  <c r="S27" i="9"/>
  <c r="R27" i="9"/>
  <c r="Q27" i="9"/>
  <c r="P27" i="9"/>
  <c r="E27" i="9"/>
  <c r="U27" i="9" s="1"/>
  <c r="S26" i="9"/>
  <c r="R26" i="9"/>
  <c r="Q26" i="9"/>
  <c r="P26" i="9"/>
  <c r="E26" i="9"/>
  <c r="T26" i="9" s="1"/>
  <c r="W24" i="9"/>
  <c r="V24" i="9"/>
  <c r="S24" i="9"/>
  <c r="O24" i="9"/>
  <c r="N24" i="9"/>
  <c r="M24" i="9"/>
  <c r="L24" i="9"/>
  <c r="R24" i="9" s="1"/>
  <c r="K24" i="9"/>
  <c r="J24" i="9"/>
  <c r="I24" i="9"/>
  <c r="H24" i="9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T21" i="9" s="1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S17" i="9"/>
  <c r="R17" i="9"/>
  <c r="Q17" i="9"/>
  <c r="P17" i="9"/>
  <c r="E17" i="9"/>
  <c r="T17" i="9" s="1"/>
  <c r="W15" i="9"/>
  <c r="V15" i="9"/>
  <c r="O15" i="9"/>
  <c r="N15" i="9"/>
  <c r="M15" i="9"/>
  <c r="S15" i="9" s="1"/>
  <c r="L15" i="9"/>
  <c r="R15" i="9" s="1"/>
  <c r="K15" i="9"/>
  <c r="J15" i="9"/>
  <c r="I15" i="9"/>
  <c r="H15" i="9"/>
  <c r="G15" i="9"/>
  <c r="F15" i="9"/>
  <c r="C15" i="9"/>
  <c r="B15" i="9"/>
  <c r="S14" i="9"/>
  <c r="R14" i="9"/>
  <c r="Q14" i="9"/>
  <c r="P14" i="9"/>
  <c r="E14" i="9"/>
  <c r="U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T9" i="9"/>
  <c r="S9" i="9"/>
  <c r="R9" i="9"/>
  <c r="Q9" i="9"/>
  <c r="P9" i="9"/>
  <c r="E9" i="9"/>
  <c r="U9" i="9" s="1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T89" i="8" s="1"/>
  <c r="S88" i="8"/>
  <c r="R88" i="8"/>
  <c r="Q88" i="8"/>
  <c r="P88" i="8"/>
  <c r="E88" i="8"/>
  <c r="U88" i="8" s="1"/>
  <c r="S87" i="8"/>
  <c r="R87" i="8"/>
  <c r="Q87" i="8"/>
  <c r="P87" i="8"/>
  <c r="E87" i="8"/>
  <c r="U87" i="8" s="1"/>
  <c r="T86" i="8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L71" i="8"/>
  <c r="R71" i="8" s="1"/>
  <c r="K71" i="8"/>
  <c r="J71" i="8"/>
  <c r="I71" i="8"/>
  <c r="H71" i="8"/>
  <c r="G71" i="8"/>
  <c r="F71" i="8"/>
  <c r="C71" i="8"/>
  <c r="B71" i="8"/>
  <c r="W70" i="8"/>
  <c r="V70" i="8"/>
  <c r="O70" i="8"/>
  <c r="N70" i="8"/>
  <c r="M70" i="8"/>
  <c r="L70" i="8"/>
  <c r="R70" i="8" s="1"/>
  <c r="K70" i="8"/>
  <c r="J70" i="8"/>
  <c r="I70" i="8"/>
  <c r="H70" i="8"/>
  <c r="G70" i="8"/>
  <c r="F70" i="8"/>
  <c r="C70" i="8"/>
  <c r="B70" i="8"/>
  <c r="S69" i="8"/>
  <c r="R69" i="8"/>
  <c r="Q69" i="8"/>
  <c r="U69" i="8" s="1"/>
  <c r="P69" i="8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B66" i="8"/>
  <c r="S65" i="8"/>
  <c r="R65" i="8"/>
  <c r="Q65" i="8"/>
  <c r="P65" i="8"/>
  <c r="E65" i="8"/>
  <c r="U65" i="8" s="1"/>
  <c r="U64" i="8"/>
  <c r="T64" i="8"/>
  <c r="S64" i="8"/>
  <c r="R64" i="8"/>
  <c r="Q64" i="8"/>
  <c r="P64" i="8"/>
  <c r="E64" i="8"/>
  <c r="U63" i="8"/>
  <c r="S63" i="8"/>
  <c r="R63" i="8"/>
  <c r="Q63" i="8"/>
  <c r="P63" i="8"/>
  <c r="E63" i="8"/>
  <c r="T63" i="8" s="1"/>
  <c r="S62" i="8"/>
  <c r="R62" i="8"/>
  <c r="Q62" i="8"/>
  <c r="P62" i="8"/>
  <c r="E62" i="8"/>
  <c r="U62" i="8" s="1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Q59" i="8" s="1"/>
  <c r="H59" i="8"/>
  <c r="P59" i="8" s="1"/>
  <c r="G59" i="8"/>
  <c r="F59" i="8"/>
  <c r="C59" i="8"/>
  <c r="E59" i="8" s="1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U56" i="8"/>
  <c r="T56" i="8"/>
  <c r="S56" i="8"/>
  <c r="R56" i="8"/>
  <c r="Q56" i="8"/>
  <c r="P56" i="8"/>
  <c r="E56" i="8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U51" i="8" s="1"/>
  <c r="P51" i="8"/>
  <c r="E51" i="8"/>
  <c r="S50" i="8"/>
  <c r="R50" i="8"/>
  <c r="Q50" i="8"/>
  <c r="P50" i="8"/>
  <c r="E50" i="8"/>
  <c r="T50" i="8" s="1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T46" i="8" s="1"/>
  <c r="T45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S43" i="8"/>
  <c r="R43" i="8"/>
  <c r="Q43" i="8"/>
  <c r="P43" i="8"/>
  <c r="E43" i="8"/>
  <c r="U43" i="8" s="1"/>
  <c r="S42" i="8"/>
  <c r="R42" i="8"/>
  <c r="Q42" i="8"/>
  <c r="P42" i="8"/>
  <c r="E42" i="8"/>
  <c r="T42" i="8" s="1"/>
  <c r="W40" i="8"/>
  <c r="V40" i="8"/>
  <c r="S40" i="8"/>
  <c r="O40" i="8"/>
  <c r="N40" i="8"/>
  <c r="M40" i="8"/>
  <c r="L40" i="8"/>
  <c r="R40" i="8" s="1"/>
  <c r="K40" i="8"/>
  <c r="J40" i="8"/>
  <c r="I40" i="8"/>
  <c r="H40" i="8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T37" i="8" s="1"/>
  <c r="S36" i="8"/>
  <c r="R36" i="8"/>
  <c r="Q36" i="8"/>
  <c r="P36" i="8"/>
  <c r="E36" i="8"/>
  <c r="U36" i="8" s="1"/>
  <c r="S35" i="8"/>
  <c r="R35" i="8"/>
  <c r="Q35" i="8"/>
  <c r="P35" i="8"/>
  <c r="E35" i="8"/>
  <c r="W33" i="8"/>
  <c r="V33" i="8"/>
  <c r="O33" i="8"/>
  <c r="N33" i="8"/>
  <c r="R33" i="8" s="1"/>
  <c r="M33" i="8"/>
  <c r="S33" i="8" s="1"/>
  <c r="L33" i="8"/>
  <c r="K33" i="8"/>
  <c r="J33" i="8"/>
  <c r="I33" i="8"/>
  <c r="H33" i="8"/>
  <c r="G33" i="8"/>
  <c r="F33" i="8"/>
  <c r="C33" i="8"/>
  <c r="E33" i="8" s="1"/>
  <c r="B33" i="8"/>
  <c r="S32" i="8"/>
  <c r="R32" i="8"/>
  <c r="Q32" i="8"/>
  <c r="P32" i="8"/>
  <c r="E32" i="8"/>
  <c r="T32" i="8" s="1"/>
  <c r="W30" i="8"/>
  <c r="V30" i="8"/>
  <c r="S30" i="8"/>
  <c r="O30" i="8"/>
  <c r="N30" i="8"/>
  <c r="M30" i="8"/>
  <c r="L30" i="8"/>
  <c r="R30" i="8" s="1"/>
  <c r="K30" i="8"/>
  <c r="J30" i="8"/>
  <c r="I30" i="8"/>
  <c r="Q30" i="8" s="1"/>
  <c r="H30" i="8"/>
  <c r="G30" i="8"/>
  <c r="F30" i="8"/>
  <c r="C30" i="8"/>
  <c r="B30" i="8"/>
  <c r="E30" i="8" s="1"/>
  <c r="S29" i="8"/>
  <c r="R29" i="8"/>
  <c r="Q29" i="8"/>
  <c r="P29" i="8"/>
  <c r="E29" i="8"/>
  <c r="U29" i="8" s="1"/>
  <c r="S28" i="8"/>
  <c r="R28" i="8"/>
  <c r="Q28" i="8"/>
  <c r="P28" i="8"/>
  <c r="E28" i="8"/>
  <c r="U28" i="8" s="1"/>
  <c r="S27" i="8"/>
  <c r="R27" i="8"/>
  <c r="Q27" i="8"/>
  <c r="P27" i="8"/>
  <c r="E27" i="8"/>
  <c r="T26" i="8"/>
  <c r="S26" i="8"/>
  <c r="R26" i="8"/>
  <c r="Q26" i="8"/>
  <c r="P26" i="8"/>
  <c r="E26" i="8"/>
  <c r="U26" i="8" s="1"/>
  <c r="W24" i="8"/>
  <c r="V24" i="8"/>
  <c r="S24" i="8"/>
  <c r="R24" i="8"/>
  <c r="O24" i="8"/>
  <c r="N24" i="8"/>
  <c r="M24" i="8"/>
  <c r="L24" i="8"/>
  <c r="K24" i="8"/>
  <c r="J24" i="8"/>
  <c r="I24" i="8"/>
  <c r="Q24" i="8" s="1"/>
  <c r="H24" i="8"/>
  <c r="G24" i="8"/>
  <c r="F24" i="8"/>
  <c r="C24" i="8"/>
  <c r="B24" i="8"/>
  <c r="E24" i="8" s="1"/>
  <c r="U23" i="8"/>
  <c r="T23" i="8"/>
  <c r="S23" i="8"/>
  <c r="R23" i="8"/>
  <c r="Q23" i="8"/>
  <c r="P23" i="8"/>
  <c r="E23" i="8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U19" i="8"/>
  <c r="T19" i="8"/>
  <c r="S19" i="8"/>
  <c r="R19" i="8"/>
  <c r="Q19" i="8"/>
  <c r="P19" i="8"/>
  <c r="E19" i="8"/>
  <c r="U18" i="8"/>
  <c r="S18" i="8"/>
  <c r="R18" i="8"/>
  <c r="Q18" i="8"/>
  <c r="P18" i="8"/>
  <c r="E18" i="8"/>
  <c r="T18" i="8" s="1"/>
  <c r="S17" i="8"/>
  <c r="R17" i="8"/>
  <c r="Q17" i="8"/>
  <c r="P17" i="8"/>
  <c r="E17" i="8"/>
  <c r="U17" i="8" s="1"/>
  <c r="W15" i="8"/>
  <c r="V15" i="8"/>
  <c r="O15" i="8"/>
  <c r="N15" i="8"/>
  <c r="M15" i="8"/>
  <c r="L15" i="8"/>
  <c r="K15" i="8"/>
  <c r="J15" i="8"/>
  <c r="I15" i="8"/>
  <c r="H15" i="8"/>
  <c r="G15" i="8"/>
  <c r="F15" i="8"/>
  <c r="C15" i="8"/>
  <c r="B15" i="8"/>
  <c r="E15" i="8" s="1"/>
  <c r="U14" i="8"/>
  <c r="T14" i="8"/>
  <c r="S14" i="8"/>
  <c r="R14" i="8"/>
  <c r="Q14" i="8"/>
  <c r="P14" i="8"/>
  <c r="E14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U10" i="8" s="1"/>
  <c r="P10" i="8"/>
  <c r="E10" i="8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T90" i="7" s="1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S86" i="7"/>
  <c r="R86" i="7"/>
  <c r="Q86" i="7"/>
  <c r="P86" i="7"/>
  <c r="E86" i="7"/>
  <c r="T86" i="7" s="1"/>
  <c r="W72" i="7"/>
  <c r="V72" i="7"/>
  <c r="O72" i="7"/>
  <c r="N72" i="7"/>
  <c r="M72" i="7"/>
  <c r="S72" i="7" s="1"/>
  <c r="L72" i="7"/>
  <c r="R72" i="7" s="1"/>
  <c r="K72" i="7"/>
  <c r="J72" i="7"/>
  <c r="I72" i="7"/>
  <c r="H72" i="7"/>
  <c r="G72" i="7"/>
  <c r="F72" i="7"/>
  <c r="C72" i="7"/>
  <c r="B72" i="7"/>
  <c r="W71" i="7"/>
  <c r="V71" i="7"/>
  <c r="O71" i="7"/>
  <c r="N71" i="7"/>
  <c r="M71" i="7"/>
  <c r="S71" i="7" s="1"/>
  <c r="L71" i="7"/>
  <c r="K71" i="7"/>
  <c r="J71" i="7"/>
  <c r="I71" i="7"/>
  <c r="H71" i="7"/>
  <c r="G71" i="7"/>
  <c r="F71" i="7"/>
  <c r="C71" i="7"/>
  <c r="B71" i="7"/>
  <c r="E71" i="7" s="1"/>
  <c r="W70" i="7"/>
  <c r="V70" i="7"/>
  <c r="O70" i="7"/>
  <c r="N70" i="7"/>
  <c r="R70" i="7" s="1"/>
  <c r="M70" i="7"/>
  <c r="S70" i="7" s="1"/>
  <c r="L70" i="7"/>
  <c r="K70" i="7"/>
  <c r="J70" i="7"/>
  <c r="I70" i="7"/>
  <c r="Q70" i="7" s="1"/>
  <c r="H70" i="7"/>
  <c r="G70" i="7"/>
  <c r="F70" i="7"/>
  <c r="C70" i="7"/>
  <c r="E70" i="7" s="1"/>
  <c r="B70" i="7"/>
  <c r="S69" i="7"/>
  <c r="R69" i="7"/>
  <c r="Q69" i="7"/>
  <c r="U69" i="7" s="1"/>
  <c r="P69" i="7"/>
  <c r="E69" i="7"/>
  <c r="T69" i="7" s="1"/>
  <c r="W67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B66" i="7"/>
  <c r="S65" i="7"/>
  <c r="R65" i="7"/>
  <c r="Q65" i="7"/>
  <c r="P65" i="7"/>
  <c r="E65" i="7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T56" i="7" s="1"/>
  <c r="T55" i="7"/>
  <c r="S55" i="7"/>
  <c r="R55" i="7"/>
  <c r="Q55" i="7"/>
  <c r="P55" i="7"/>
  <c r="E55" i="7"/>
  <c r="U55" i="7" s="1"/>
  <c r="W53" i="7"/>
  <c r="V53" i="7"/>
  <c r="S53" i="7"/>
  <c r="O53" i="7"/>
  <c r="N53" i="7"/>
  <c r="M53" i="7"/>
  <c r="L53" i="7"/>
  <c r="K53" i="7"/>
  <c r="J53" i="7"/>
  <c r="I53" i="7"/>
  <c r="H53" i="7"/>
  <c r="P53" i="7" s="1"/>
  <c r="G53" i="7"/>
  <c r="F53" i="7"/>
  <c r="C53" i="7"/>
  <c r="B53" i="7"/>
  <c r="E53" i="7" s="1"/>
  <c r="U52" i="7"/>
  <c r="T52" i="7"/>
  <c r="S52" i="7"/>
  <c r="R52" i="7"/>
  <c r="Q52" i="7"/>
  <c r="P52" i="7"/>
  <c r="E52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U48" i="7"/>
  <c r="T48" i="7"/>
  <c r="S48" i="7"/>
  <c r="R48" i="7"/>
  <c r="Q48" i="7"/>
  <c r="P48" i="7"/>
  <c r="E48" i="7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U43" i="7" s="1"/>
  <c r="T42" i="7"/>
  <c r="S42" i="7"/>
  <c r="R42" i="7"/>
  <c r="Q42" i="7"/>
  <c r="P42" i="7"/>
  <c r="E42" i="7"/>
  <c r="U42" i="7" s="1"/>
  <c r="W40" i="7"/>
  <c r="V40" i="7"/>
  <c r="S40" i="7"/>
  <c r="R40" i="7"/>
  <c r="O40" i="7"/>
  <c r="N40" i="7"/>
  <c r="M40" i="7"/>
  <c r="L40" i="7"/>
  <c r="K40" i="7"/>
  <c r="J40" i="7"/>
  <c r="I40" i="7"/>
  <c r="Q40" i="7" s="1"/>
  <c r="H40" i="7"/>
  <c r="P40" i="7" s="1"/>
  <c r="G40" i="7"/>
  <c r="F40" i="7"/>
  <c r="C40" i="7"/>
  <c r="B40" i="7"/>
  <c r="E40" i="7" s="1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S37" i="7"/>
  <c r="R37" i="7"/>
  <c r="Q37" i="7"/>
  <c r="P37" i="7"/>
  <c r="E37" i="7"/>
  <c r="S36" i="7"/>
  <c r="R36" i="7"/>
  <c r="Q36" i="7"/>
  <c r="P36" i="7"/>
  <c r="E36" i="7"/>
  <c r="U36" i="7" s="1"/>
  <c r="S35" i="7"/>
  <c r="R35" i="7"/>
  <c r="Q35" i="7"/>
  <c r="P35" i="7"/>
  <c r="E35" i="7"/>
  <c r="U35" i="7" s="1"/>
  <c r="W33" i="7"/>
  <c r="V33" i="7"/>
  <c r="O33" i="7"/>
  <c r="N33" i="7"/>
  <c r="M33" i="7"/>
  <c r="S33" i="7" s="1"/>
  <c r="L33" i="7"/>
  <c r="R33" i="7" s="1"/>
  <c r="K33" i="7"/>
  <c r="J33" i="7"/>
  <c r="I33" i="7"/>
  <c r="H33" i="7"/>
  <c r="G33" i="7"/>
  <c r="F33" i="7"/>
  <c r="E33" i="7"/>
  <c r="C33" i="7"/>
  <c r="B33" i="7"/>
  <c r="S32" i="7"/>
  <c r="R32" i="7"/>
  <c r="Q32" i="7"/>
  <c r="P32" i="7"/>
  <c r="E32" i="7"/>
  <c r="U32" i="7" s="1"/>
  <c r="W30" i="7"/>
  <c r="V30" i="7"/>
  <c r="O30" i="7"/>
  <c r="N30" i="7"/>
  <c r="M30" i="7"/>
  <c r="S30" i="7" s="1"/>
  <c r="L30" i="7"/>
  <c r="R30" i="7" s="1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8" i="7"/>
  <c r="S28" i="7"/>
  <c r="R28" i="7"/>
  <c r="Q28" i="7"/>
  <c r="P28" i="7"/>
  <c r="E28" i="7"/>
  <c r="T28" i="7" s="1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U23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U19" i="7"/>
  <c r="S19" i="7"/>
  <c r="R19" i="7"/>
  <c r="Q19" i="7"/>
  <c r="P19" i="7"/>
  <c r="E19" i="7"/>
  <c r="T19" i="7" s="1"/>
  <c r="S18" i="7"/>
  <c r="R18" i="7"/>
  <c r="Q18" i="7"/>
  <c r="P18" i="7"/>
  <c r="E18" i="7"/>
  <c r="U18" i="7" s="1"/>
  <c r="S17" i="7"/>
  <c r="R17" i="7"/>
  <c r="Q17" i="7"/>
  <c r="P17" i="7"/>
  <c r="E17" i="7"/>
  <c r="U17" i="7" s="1"/>
  <c r="W15" i="7"/>
  <c r="V15" i="7"/>
  <c r="O15" i="7"/>
  <c r="N15" i="7"/>
  <c r="R15" i="7" s="1"/>
  <c r="M15" i="7"/>
  <c r="S15" i="7" s="1"/>
  <c r="L15" i="7"/>
  <c r="K15" i="7"/>
  <c r="J15" i="7"/>
  <c r="I15" i="7"/>
  <c r="H15" i="7"/>
  <c r="G15" i="7"/>
  <c r="F15" i="7"/>
  <c r="C15" i="7"/>
  <c r="E15" i="7" s="1"/>
  <c r="B15" i="7"/>
  <c r="U14" i="7"/>
  <c r="S14" i="7"/>
  <c r="R14" i="7"/>
  <c r="Q14" i="7"/>
  <c r="P14" i="7"/>
  <c r="E14" i="7"/>
  <c r="T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U11" i="7"/>
  <c r="T11" i="7"/>
  <c r="S11" i="7"/>
  <c r="R11" i="7"/>
  <c r="Q11" i="7"/>
  <c r="P11" i="7"/>
  <c r="E11" i="7"/>
  <c r="S10" i="7"/>
  <c r="R10" i="7"/>
  <c r="Q10" i="7"/>
  <c r="P10" i="7"/>
  <c r="E10" i="7"/>
  <c r="T10" i="7" s="1"/>
  <c r="T9" i="7"/>
  <c r="S9" i="7"/>
  <c r="R9" i="7"/>
  <c r="Q9" i="7"/>
  <c r="P9" i="7"/>
  <c r="E9" i="7"/>
  <c r="U9" i="7" s="1"/>
  <c r="S93" i="6"/>
  <c r="R93" i="6"/>
  <c r="Q93" i="6"/>
  <c r="P93" i="6"/>
  <c r="E93" i="6"/>
  <c r="U93" i="6" s="1"/>
  <c r="U92" i="6"/>
  <c r="T92" i="6"/>
  <c r="S92" i="6"/>
  <c r="R92" i="6"/>
  <c r="Q92" i="6"/>
  <c r="P92" i="6"/>
  <c r="E92" i="6"/>
  <c r="S91" i="6"/>
  <c r="R91" i="6"/>
  <c r="Q91" i="6"/>
  <c r="P91" i="6"/>
  <c r="E91" i="6"/>
  <c r="T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U88" i="6"/>
  <c r="S88" i="6"/>
  <c r="R88" i="6"/>
  <c r="Q88" i="6"/>
  <c r="P88" i="6"/>
  <c r="E88" i="6"/>
  <c r="T88" i="6" s="1"/>
  <c r="S87" i="6"/>
  <c r="R87" i="6"/>
  <c r="Q87" i="6"/>
  <c r="P87" i="6"/>
  <c r="E87" i="6"/>
  <c r="T87" i="6" s="1"/>
  <c r="T86" i="6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Q72" i="6" s="1"/>
  <c r="H72" i="6"/>
  <c r="G72" i="6"/>
  <c r="F72" i="6"/>
  <c r="C72" i="6"/>
  <c r="B72" i="6"/>
  <c r="W71" i="6"/>
  <c r="V71" i="6"/>
  <c r="O71" i="6"/>
  <c r="N71" i="6"/>
  <c r="M71" i="6"/>
  <c r="S71" i="6" s="1"/>
  <c r="L71" i="6"/>
  <c r="R71" i="6" s="1"/>
  <c r="K71" i="6"/>
  <c r="J71" i="6"/>
  <c r="I71" i="6"/>
  <c r="H71" i="6"/>
  <c r="P71" i="6" s="1"/>
  <c r="G71" i="6"/>
  <c r="F71" i="6"/>
  <c r="C71" i="6"/>
  <c r="E71" i="6" s="1"/>
  <c r="B71" i="6"/>
  <c r="W70" i="6"/>
  <c r="V70" i="6"/>
  <c r="O70" i="6"/>
  <c r="N70" i="6"/>
  <c r="M70" i="6"/>
  <c r="S70" i="6" s="1"/>
  <c r="L70" i="6"/>
  <c r="R70" i="6" s="1"/>
  <c r="K70" i="6"/>
  <c r="J70" i="6"/>
  <c r="I70" i="6"/>
  <c r="Q70" i="6" s="1"/>
  <c r="H70" i="6"/>
  <c r="G70" i="6"/>
  <c r="F70" i="6"/>
  <c r="E70" i="6"/>
  <c r="C70" i="6"/>
  <c r="B70" i="6"/>
  <c r="S69" i="6"/>
  <c r="R69" i="6"/>
  <c r="Q69" i="6"/>
  <c r="P69" i="6"/>
  <c r="E69" i="6"/>
  <c r="U69" i="6" s="1"/>
  <c r="W67" i="6"/>
  <c r="V67" i="6"/>
  <c r="O67" i="6"/>
  <c r="S67" i="6" s="1"/>
  <c r="N67" i="6"/>
  <c r="M67" i="6"/>
  <c r="L67" i="6"/>
  <c r="K67" i="6"/>
  <c r="J67" i="6"/>
  <c r="I67" i="6"/>
  <c r="H67" i="6"/>
  <c r="G67" i="6"/>
  <c r="F67" i="6"/>
  <c r="C67" i="6"/>
  <c r="B67" i="6"/>
  <c r="E67" i="6" s="1"/>
  <c r="W66" i="6"/>
  <c r="V66" i="6"/>
  <c r="R66" i="6"/>
  <c r="O66" i="6"/>
  <c r="N66" i="6"/>
  <c r="M66" i="6"/>
  <c r="S66" i="6" s="1"/>
  <c r="L66" i="6"/>
  <c r="K66" i="6"/>
  <c r="J66" i="6"/>
  <c r="I66" i="6"/>
  <c r="H66" i="6"/>
  <c r="P66" i="6" s="1"/>
  <c r="G66" i="6"/>
  <c r="F66" i="6"/>
  <c r="C66" i="6"/>
  <c r="E66" i="6" s="1"/>
  <c r="B66" i="6"/>
  <c r="S65" i="6"/>
  <c r="R65" i="6"/>
  <c r="Q65" i="6"/>
  <c r="P65" i="6"/>
  <c r="E65" i="6"/>
  <c r="T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U62" i="6"/>
  <c r="T62" i="6"/>
  <c r="S62" i="6"/>
  <c r="R62" i="6"/>
  <c r="Q62" i="6"/>
  <c r="P62" i="6"/>
  <c r="E62" i="6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P59" i="6" s="1"/>
  <c r="G59" i="6"/>
  <c r="F59" i="6"/>
  <c r="C59" i="6"/>
  <c r="B59" i="6"/>
  <c r="E59" i="6" s="1"/>
  <c r="U58" i="6"/>
  <c r="S58" i="6"/>
  <c r="R58" i="6"/>
  <c r="Q58" i="6"/>
  <c r="P58" i="6"/>
  <c r="E58" i="6"/>
  <c r="T58" i="6" s="1"/>
  <c r="S57" i="6"/>
  <c r="R57" i="6"/>
  <c r="Q57" i="6"/>
  <c r="P57" i="6"/>
  <c r="E57" i="6"/>
  <c r="T57" i="6" s="1"/>
  <c r="T56" i="6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S53" i="6" s="1"/>
  <c r="L53" i="6"/>
  <c r="R53" i="6" s="1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U44" i="6"/>
  <c r="S44" i="6"/>
  <c r="R44" i="6"/>
  <c r="Q44" i="6"/>
  <c r="P44" i="6"/>
  <c r="E44" i="6"/>
  <c r="T44" i="6" s="1"/>
  <c r="T43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S40" i="6" s="1"/>
  <c r="L40" i="6"/>
  <c r="R40" i="6" s="1"/>
  <c r="K40" i="6"/>
  <c r="J40" i="6"/>
  <c r="I40" i="6"/>
  <c r="H40" i="6"/>
  <c r="G40" i="6"/>
  <c r="F40" i="6"/>
  <c r="C40" i="6"/>
  <c r="E40" i="6" s="1"/>
  <c r="B40" i="6"/>
  <c r="U39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U35" i="6"/>
  <c r="S35" i="6"/>
  <c r="R35" i="6"/>
  <c r="Q35" i="6"/>
  <c r="P35" i="6"/>
  <c r="E35" i="6"/>
  <c r="W33" i="6"/>
  <c r="V33" i="6"/>
  <c r="O33" i="6"/>
  <c r="S33" i="6" s="1"/>
  <c r="N33" i="6"/>
  <c r="M33" i="6"/>
  <c r="L33" i="6"/>
  <c r="R33" i="6" s="1"/>
  <c r="K33" i="6"/>
  <c r="J33" i="6"/>
  <c r="I33" i="6"/>
  <c r="H33" i="6"/>
  <c r="G33" i="6"/>
  <c r="F33" i="6"/>
  <c r="C33" i="6"/>
  <c r="B33" i="6"/>
  <c r="E33" i="6" s="1"/>
  <c r="S32" i="6"/>
  <c r="R32" i="6"/>
  <c r="Q32" i="6"/>
  <c r="P32" i="6"/>
  <c r="E32" i="6"/>
  <c r="U32" i="6" s="1"/>
  <c r="W30" i="6"/>
  <c r="V30" i="6"/>
  <c r="O30" i="6"/>
  <c r="N30" i="6"/>
  <c r="M30" i="6"/>
  <c r="S30" i="6" s="1"/>
  <c r="L30" i="6"/>
  <c r="K30" i="6"/>
  <c r="J30" i="6"/>
  <c r="I30" i="6"/>
  <c r="H30" i="6"/>
  <c r="G30" i="6"/>
  <c r="F30" i="6"/>
  <c r="C30" i="6"/>
  <c r="E30" i="6" s="1"/>
  <c r="B30" i="6"/>
  <c r="S29" i="6"/>
  <c r="R29" i="6"/>
  <c r="Q29" i="6"/>
  <c r="P29" i="6"/>
  <c r="E29" i="6"/>
  <c r="T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T26" i="6"/>
  <c r="S26" i="6"/>
  <c r="R26" i="6"/>
  <c r="Q26" i="6"/>
  <c r="P26" i="6"/>
  <c r="E26" i="6"/>
  <c r="U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E24" i="6" s="1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T19" i="6" s="1"/>
  <c r="E19" i="6"/>
  <c r="S18" i="6"/>
  <c r="R18" i="6"/>
  <c r="Q18" i="6"/>
  <c r="P18" i="6"/>
  <c r="E18" i="6"/>
  <c r="U18" i="6" s="1"/>
  <c r="T17" i="6"/>
  <c r="S17" i="6"/>
  <c r="R17" i="6"/>
  <c r="Q17" i="6"/>
  <c r="P17" i="6"/>
  <c r="E17" i="6"/>
  <c r="U17" i="6" s="1"/>
  <c r="W15" i="6"/>
  <c r="V15" i="6"/>
  <c r="O15" i="6"/>
  <c r="N15" i="6"/>
  <c r="M15" i="6"/>
  <c r="L15" i="6"/>
  <c r="R15" i="6" s="1"/>
  <c r="K15" i="6"/>
  <c r="J15" i="6"/>
  <c r="I15" i="6"/>
  <c r="H15" i="6"/>
  <c r="G15" i="6"/>
  <c r="F15" i="6"/>
  <c r="C15" i="6"/>
  <c r="E15" i="6" s="1"/>
  <c r="B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U12" i="6"/>
  <c r="S12" i="6"/>
  <c r="R12" i="6"/>
  <c r="Q12" i="6"/>
  <c r="P12" i="6"/>
  <c r="E12" i="6"/>
  <c r="T12" i="6" s="1"/>
  <c r="U11" i="6"/>
  <c r="S11" i="6"/>
  <c r="R11" i="6"/>
  <c r="Q11" i="6"/>
  <c r="P11" i="6"/>
  <c r="E11" i="6"/>
  <c r="T11" i="6" s="1"/>
  <c r="S10" i="6"/>
  <c r="R10" i="6"/>
  <c r="Q10" i="6"/>
  <c r="P10" i="6"/>
  <c r="T10" i="6" s="1"/>
  <c r="E10" i="6"/>
  <c r="S9" i="6"/>
  <c r="R9" i="6"/>
  <c r="Q9" i="6"/>
  <c r="P9" i="6"/>
  <c r="E9" i="6"/>
  <c r="U9" i="6" s="1"/>
  <c r="T93" i="5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T88" i="5" s="1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R72" i="5" s="1"/>
  <c r="M72" i="5"/>
  <c r="S72" i="5" s="1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S71" i="5" s="1"/>
  <c r="L71" i="5"/>
  <c r="R71" i="5" s="1"/>
  <c r="K71" i="5"/>
  <c r="J71" i="5"/>
  <c r="I71" i="5"/>
  <c r="H71" i="5"/>
  <c r="G71" i="5"/>
  <c r="F71" i="5"/>
  <c r="E71" i="5"/>
  <c r="C71" i="5"/>
  <c r="B71" i="5"/>
  <c r="W70" i="5"/>
  <c r="V70" i="5"/>
  <c r="O70" i="5"/>
  <c r="N70" i="5"/>
  <c r="M70" i="5"/>
  <c r="S70" i="5" s="1"/>
  <c r="L70" i="5"/>
  <c r="R70" i="5" s="1"/>
  <c r="K70" i="5"/>
  <c r="J70" i="5"/>
  <c r="I70" i="5"/>
  <c r="H70" i="5"/>
  <c r="G70" i="5"/>
  <c r="F70" i="5"/>
  <c r="C70" i="5"/>
  <c r="B70" i="5"/>
  <c r="E70" i="5" s="1"/>
  <c r="S69" i="5"/>
  <c r="R69" i="5"/>
  <c r="Q69" i="5"/>
  <c r="P69" i="5"/>
  <c r="E69" i="5"/>
  <c r="U69" i="5" s="1"/>
  <c r="W67" i="5"/>
  <c r="V67" i="5"/>
  <c r="O67" i="5"/>
  <c r="N67" i="5"/>
  <c r="M67" i="5"/>
  <c r="S67" i="5" s="1"/>
  <c r="L67" i="5"/>
  <c r="K67" i="5"/>
  <c r="J67" i="5"/>
  <c r="I67" i="5"/>
  <c r="H67" i="5"/>
  <c r="P67" i="5" s="1"/>
  <c r="G67" i="5"/>
  <c r="F67" i="5"/>
  <c r="C67" i="5"/>
  <c r="B67" i="5"/>
  <c r="W66" i="5"/>
  <c r="V66" i="5"/>
  <c r="O66" i="5"/>
  <c r="N66" i="5"/>
  <c r="M66" i="5"/>
  <c r="S66" i="5" s="1"/>
  <c r="L66" i="5"/>
  <c r="R66" i="5" s="1"/>
  <c r="K66" i="5"/>
  <c r="J66" i="5"/>
  <c r="I66" i="5"/>
  <c r="H66" i="5"/>
  <c r="G66" i="5"/>
  <c r="F66" i="5"/>
  <c r="E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U63" i="5"/>
  <c r="T63" i="5"/>
  <c r="S63" i="5"/>
  <c r="R63" i="5"/>
  <c r="Q63" i="5"/>
  <c r="P63" i="5"/>
  <c r="E63" i="5"/>
  <c r="S62" i="5"/>
  <c r="R62" i="5"/>
  <c r="Q62" i="5"/>
  <c r="P62" i="5"/>
  <c r="E62" i="5"/>
  <c r="T62" i="5" s="1"/>
  <c r="S61" i="5"/>
  <c r="R61" i="5"/>
  <c r="Q61" i="5"/>
  <c r="P61" i="5"/>
  <c r="E61" i="5"/>
  <c r="U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W53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E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U50" i="5"/>
  <c r="S50" i="5"/>
  <c r="R50" i="5"/>
  <c r="Q50" i="5"/>
  <c r="P50" i="5"/>
  <c r="E50" i="5"/>
  <c r="T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U43" i="5" s="1"/>
  <c r="U42" i="5"/>
  <c r="S42" i="5"/>
  <c r="R42" i="5"/>
  <c r="Q42" i="5"/>
  <c r="P42" i="5"/>
  <c r="E42" i="5"/>
  <c r="T42" i="5" s="1"/>
  <c r="W40" i="5"/>
  <c r="V40" i="5"/>
  <c r="O40" i="5"/>
  <c r="N40" i="5"/>
  <c r="M40" i="5"/>
  <c r="S40" i="5" s="1"/>
  <c r="L40" i="5"/>
  <c r="R40" i="5" s="1"/>
  <c r="K40" i="5"/>
  <c r="J40" i="5"/>
  <c r="I40" i="5"/>
  <c r="Q40" i="5" s="1"/>
  <c r="H40" i="5"/>
  <c r="P40" i="5" s="1"/>
  <c r="G40" i="5"/>
  <c r="F40" i="5"/>
  <c r="C40" i="5"/>
  <c r="E40" i="5" s="1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T37" i="5"/>
  <c r="S37" i="5"/>
  <c r="R37" i="5"/>
  <c r="Q37" i="5"/>
  <c r="P37" i="5"/>
  <c r="E37" i="5"/>
  <c r="U37" i="5" s="1"/>
  <c r="U36" i="5"/>
  <c r="S36" i="5"/>
  <c r="R36" i="5"/>
  <c r="Q36" i="5"/>
  <c r="P36" i="5"/>
  <c r="E36" i="5"/>
  <c r="T36" i="5" s="1"/>
  <c r="S35" i="5"/>
  <c r="R35" i="5"/>
  <c r="Q35" i="5"/>
  <c r="P35" i="5"/>
  <c r="E35" i="5"/>
  <c r="U35" i="5" s="1"/>
  <c r="W33" i="5"/>
  <c r="V33" i="5"/>
  <c r="O33" i="5"/>
  <c r="N33" i="5"/>
  <c r="M33" i="5"/>
  <c r="S33" i="5" s="1"/>
  <c r="L33" i="5"/>
  <c r="R33" i="5" s="1"/>
  <c r="K33" i="5"/>
  <c r="J33" i="5"/>
  <c r="I33" i="5"/>
  <c r="H33" i="5"/>
  <c r="P33" i="5" s="1"/>
  <c r="G33" i="5"/>
  <c r="F33" i="5"/>
  <c r="C33" i="5"/>
  <c r="B33" i="5"/>
  <c r="S32" i="5"/>
  <c r="R32" i="5"/>
  <c r="Q32" i="5"/>
  <c r="P32" i="5"/>
  <c r="E32" i="5"/>
  <c r="W30" i="5"/>
  <c r="V30" i="5"/>
  <c r="O30" i="5"/>
  <c r="N30" i="5"/>
  <c r="M30" i="5"/>
  <c r="S30" i="5" s="1"/>
  <c r="L30" i="5"/>
  <c r="K30" i="5"/>
  <c r="J30" i="5"/>
  <c r="I30" i="5"/>
  <c r="H30" i="5"/>
  <c r="G30" i="5"/>
  <c r="F30" i="5"/>
  <c r="C30" i="5"/>
  <c r="B30" i="5"/>
  <c r="E30" i="5" s="1"/>
  <c r="S29" i="5"/>
  <c r="R29" i="5"/>
  <c r="Q29" i="5"/>
  <c r="P29" i="5"/>
  <c r="T29" i="5" s="1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S26" i="5"/>
  <c r="R26" i="5"/>
  <c r="Q26" i="5"/>
  <c r="P26" i="5"/>
  <c r="E26" i="5"/>
  <c r="T26" i="5" s="1"/>
  <c r="W24" i="5"/>
  <c r="V24" i="5"/>
  <c r="O24" i="5"/>
  <c r="N24" i="5"/>
  <c r="M24" i="5"/>
  <c r="S24" i="5" s="1"/>
  <c r="L24" i="5"/>
  <c r="R24" i="5" s="1"/>
  <c r="K24" i="5"/>
  <c r="J24" i="5"/>
  <c r="I24" i="5"/>
  <c r="Q24" i="5" s="1"/>
  <c r="H24" i="5"/>
  <c r="G24" i="5"/>
  <c r="F24" i="5"/>
  <c r="C24" i="5"/>
  <c r="B24" i="5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S21" i="5"/>
  <c r="R21" i="5"/>
  <c r="Q21" i="5"/>
  <c r="P21" i="5"/>
  <c r="E21" i="5"/>
  <c r="T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T18" i="5"/>
  <c r="S18" i="5"/>
  <c r="R18" i="5"/>
  <c r="Q18" i="5"/>
  <c r="P18" i="5"/>
  <c r="E18" i="5"/>
  <c r="U18" i="5" s="1"/>
  <c r="S17" i="5"/>
  <c r="R17" i="5"/>
  <c r="Q17" i="5"/>
  <c r="P17" i="5"/>
  <c r="E17" i="5"/>
  <c r="T17" i="5" s="1"/>
  <c r="W15" i="5"/>
  <c r="V15" i="5"/>
  <c r="O15" i="5"/>
  <c r="N15" i="5"/>
  <c r="M15" i="5"/>
  <c r="S15" i="5" s="1"/>
  <c r="L15" i="5"/>
  <c r="R15" i="5" s="1"/>
  <c r="K15" i="5"/>
  <c r="J15" i="5"/>
  <c r="I15" i="5"/>
  <c r="H15" i="5"/>
  <c r="G15" i="5"/>
  <c r="F15" i="5"/>
  <c r="C15" i="5"/>
  <c r="B15" i="5"/>
  <c r="E15" i="5" s="1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U86" i="4" s="1"/>
  <c r="W72" i="4"/>
  <c r="V72" i="4"/>
  <c r="O72" i="4"/>
  <c r="N72" i="4"/>
  <c r="M72" i="4"/>
  <c r="S72" i="4" s="1"/>
  <c r="L72" i="4"/>
  <c r="K72" i="4"/>
  <c r="J72" i="4"/>
  <c r="I72" i="4"/>
  <c r="Q72" i="4" s="1"/>
  <c r="H72" i="4"/>
  <c r="G72" i="4"/>
  <c r="F72" i="4"/>
  <c r="C72" i="4"/>
  <c r="B72" i="4"/>
  <c r="E72" i="4" s="1"/>
  <c r="W71" i="4"/>
  <c r="V71" i="4"/>
  <c r="S71" i="4"/>
  <c r="O71" i="4"/>
  <c r="N71" i="4"/>
  <c r="M71" i="4"/>
  <c r="L71" i="4"/>
  <c r="R71" i="4" s="1"/>
  <c r="K71" i="4"/>
  <c r="J71" i="4"/>
  <c r="I71" i="4"/>
  <c r="Q71" i="4" s="1"/>
  <c r="H71" i="4"/>
  <c r="G71" i="4"/>
  <c r="F71" i="4"/>
  <c r="C71" i="4"/>
  <c r="B71" i="4"/>
  <c r="E71" i="4" s="1"/>
  <c r="W70" i="4"/>
  <c r="V70" i="4"/>
  <c r="S70" i="4"/>
  <c r="O70" i="4"/>
  <c r="N70" i="4"/>
  <c r="M70" i="4"/>
  <c r="L70" i="4"/>
  <c r="R70" i="4" s="1"/>
  <c r="K70" i="4"/>
  <c r="J70" i="4"/>
  <c r="I70" i="4"/>
  <c r="Q70" i="4" s="1"/>
  <c r="H70" i="4"/>
  <c r="G70" i="4"/>
  <c r="F70" i="4"/>
  <c r="C70" i="4"/>
  <c r="B70" i="4"/>
  <c r="E70" i="4" s="1"/>
  <c r="U69" i="4"/>
  <c r="S69" i="4"/>
  <c r="R69" i="4"/>
  <c r="Q69" i="4"/>
  <c r="P69" i="4"/>
  <c r="E69" i="4"/>
  <c r="T69" i="4" s="1"/>
  <c r="W67" i="4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W66" i="4"/>
  <c r="V66" i="4"/>
  <c r="S66" i="4"/>
  <c r="O66" i="4"/>
  <c r="N66" i="4"/>
  <c r="M66" i="4"/>
  <c r="L66" i="4"/>
  <c r="R66" i="4" s="1"/>
  <c r="K66" i="4"/>
  <c r="J66" i="4"/>
  <c r="I66" i="4"/>
  <c r="H66" i="4"/>
  <c r="P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U63" i="4"/>
  <c r="S63" i="4"/>
  <c r="R63" i="4"/>
  <c r="Q63" i="4"/>
  <c r="P63" i="4"/>
  <c r="E63" i="4"/>
  <c r="T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E59" i="4" s="1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T47" i="4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T43" i="4"/>
  <c r="S43" i="4"/>
  <c r="R43" i="4"/>
  <c r="Q43" i="4"/>
  <c r="P43" i="4"/>
  <c r="E43" i="4"/>
  <c r="U43" i="4" s="1"/>
  <c r="U42" i="4"/>
  <c r="S42" i="4"/>
  <c r="R42" i="4"/>
  <c r="Q42" i="4"/>
  <c r="P42" i="4"/>
  <c r="E42" i="4"/>
  <c r="T42" i="4" s="1"/>
  <c r="W40" i="4"/>
  <c r="V40" i="4"/>
  <c r="S40" i="4"/>
  <c r="O40" i="4"/>
  <c r="N40" i="4"/>
  <c r="M40" i="4"/>
  <c r="L40" i="4"/>
  <c r="R40" i="4" s="1"/>
  <c r="K40" i="4"/>
  <c r="J40" i="4"/>
  <c r="I40" i="4"/>
  <c r="H40" i="4"/>
  <c r="P40" i="4" s="1"/>
  <c r="G40" i="4"/>
  <c r="F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T37" i="4" s="1"/>
  <c r="S36" i="4"/>
  <c r="R36" i="4"/>
  <c r="Q36" i="4"/>
  <c r="P36" i="4"/>
  <c r="E36" i="4"/>
  <c r="U36" i="4" s="1"/>
  <c r="S35" i="4"/>
  <c r="R35" i="4"/>
  <c r="Q35" i="4"/>
  <c r="P35" i="4"/>
  <c r="E35" i="4"/>
  <c r="U35" i="4" s="1"/>
  <c r="W33" i="4"/>
  <c r="V33" i="4"/>
  <c r="O33" i="4"/>
  <c r="N33" i="4"/>
  <c r="R33" i="4" s="1"/>
  <c r="M33" i="4"/>
  <c r="S33" i="4" s="1"/>
  <c r="L33" i="4"/>
  <c r="K33" i="4"/>
  <c r="J33" i="4"/>
  <c r="I33" i="4"/>
  <c r="H33" i="4"/>
  <c r="P33" i="4" s="1"/>
  <c r="G33" i="4"/>
  <c r="F33" i="4"/>
  <c r="C33" i="4"/>
  <c r="E33" i="4" s="1"/>
  <c r="B33" i="4"/>
  <c r="S32" i="4"/>
  <c r="R32" i="4"/>
  <c r="Q32" i="4"/>
  <c r="P32" i="4"/>
  <c r="E32" i="4"/>
  <c r="W30" i="4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S28" i="4"/>
  <c r="R28" i="4"/>
  <c r="Q28" i="4"/>
  <c r="P28" i="4"/>
  <c r="E28" i="4"/>
  <c r="U28" i="4" s="1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W24" i="4"/>
  <c r="V24" i="4"/>
  <c r="S24" i="4"/>
  <c r="O24" i="4"/>
  <c r="N24" i="4"/>
  <c r="M24" i="4"/>
  <c r="L24" i="4"/>
  <c r="R24" i="4" s="1"/>
  <c r="K24" i="4"/>
  <c r="J24" i="4"/>
  <c r="I24" i="4"/>
  <c r="H24" i="4"/>
  <c r="G24" i="4"/>
  <c r="F24" i="4"/>
  <c r="C24" i="4"/>
  <c r="B24" i="4"/>
  <c r="E24" i="4" s="1"/>
  <c r="U23" i="4"/>
  <c r="T23" i="4"/>
  <c r="S23" i="4"/>
  <c r="R23" i="4"/>
  <c r="Q23" i="4"/>
  <c r="P23" i="4"/>
  <c r="E23" i="4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S18" i="4"/>
  <c r="R18" i="4"/>
  <c r="Q18" i="4"/>
  <c r="P18" i="4"/>
  <c r="E18" i="4"/>
  <c r="T18" i="4" s="1"/>
  <c r="S17" i="4"/>
  <c r="R17" i="4"/>
  <c r="Q17" i="4"/>
  <c r="P17" i="4"/>
  <c r="E17" i="4"/>
  <c r="U17" i="4" s="1"/>
  <c r="W15" i="4"/>
  <c r="V15" i="4"/>
  <c r="O15" i="4"/>
  <c r="N15" i="4"/>
  <c r="M15" i="4"/>
  <c r="S15" i="4" s="1"/>
  <c r="L15" i="4"/>
  <c r="K15" i="4"/>
  <c r="J15" i="4"/>
  <c r="I15" i="4"/>
  <c r="Q15" i="4" s="1"/>
  <c r="H15" i="4"/>
  <c r="G15" i="4"/>
  <c r="F15" i="4"/>
  <c r="C15" i="4"/>
  <c r="B15" i="4"/>
  <c r="E15" i="4" s="1"/>
  <c r="T14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U10" i="4" s="1"/>
  <c r="P10" i="4"/>
  <c r="T10" i="4" s="1"/>
  <c r="E10" i="4"/>
  <c r="S9" i="4"/>
  <c r="R9" i="4"/>
  <c r="Q9" i="4"/>
  <c r="P9" i="4"/>
  <c r="E9" i="4"/>
  <c r="U9" i="4" s="1"/>
  <c r="S93" i="3"/>
  <c r="R93" i="3"/>
  <c r="Q93" i="3"/>
  <c r="P93" i="3"/>
  <c r="E93" i="3"/>
  <c r="U93" i="3" s="1"/>
  <c r="S92" i="3"/>
  <c r="R92" i="3"/>
  <c r="Q92" i="3"/>
  <c r="P92" i="3"/>
  <c r="E92" i="3"/>
  <c r="T92" i="3" s="1"/>
  <c r="S91" i="3"/>
  <c r="R91" i="3"/>
  <c r="Q91" i="3"/>
  <c r="P91" i="3"/>
  <c r="E91" i="3"/>
  <c r="S90" i="3"/>
  <c r="R90" i="3"/>
  <c r="Q90" i="3"/>
  <c r="P90" i="3"/>
  <c r="E90" i="3"/>
  <c r="T90" i="3" s="1"/>
  <c r="S89" i="3"/>
  <c r="R89" i="3"/>
  <c r="Q89" i="3"/>
  <c r="P89" i="3"/>
  <c r="E89" i="3"/>
  <c r="U89" i="3" s="1"/>
  <c r="U88" i="3"/>
  <c r="S88" i="3"/>
  <c r="R88" i="3"/>
  <c r="Q88" i="3"/>
  <c r="P88" i="3"/>
  <c r="E88" i="3"/>
  <c r="T88" i="3" s="1"/>
  <c r="S87" i="3"/>
  <c r="R87" i="3"/>
  <c r="Q87" i="3"/>
  <c r="P87" i="3"/>
  <c r="E87" i="3"/>
  <c r="S86" i="3"/>
  <c r="R86" i="3"/>
  <c r="Q86" i="3"/>
  <c r="P86" i="3"/>
  <c r="E86" i="3"/>
  <c r="U86" i="3" s="1"/>
  <c r="W72" i="3"/>
  <c r="V72" i="3"/>
  <c r="O72" i="3"/>
  <c r="N72" i="3"/>
  <c r="M72" i="3"/>
  <c r="L72" i="3"/>
  <c r="R72" i="3" s="1"/>
  <c r="K72" i="3"/>
  <c r="J72" i="3"/>
  <c r="I72" i="3"/>
  <c r="H72" i="3"/>
  <c r="G72" i="3"/>
  <c r="F72" i="3"/>
  <c r="C72" i="3"/>
  <c r="B72" i="3"/>
  <c r="W71" i="3"/>
  <c r="V71" i="3"/>
  <c r="S71" i="3"/>
  <c r="O71" i="3"/>
  <c r="N71" i="3"/>
  <c r="M71" i="3"/>
  <c r="L71" i="3"/>
  <c r="R71" i="3" s="1"/>
  <c r="K71" i="3"/>
  <c r="J71" i="3"/>
  <c r="I71" i="3"/>
  <c r="H71" i="3"/>
  <c r="G71" i="3"/>
  <c r="F71" i="3"/>
  <c r="C71" i="3"/>
  <c r="E71" i="3" s="1"/>
  <c r="B71" i="3"/>
  <c r="W70" i="3"/>
  <c r="V70" i="3"/>
  <c r="O70" i="3"/>
  <c r="N70" i="3"/>
  <c r="M70" i="3"/>
  <c r="S70" i="3" s="1"/>
  <c r="L70" i="3"/>
  <c r="R70" i="3" s="1"/>
  <c r="K70" i="3"/>
  <c r="J70" i="3"/>
  <c r="I70" i="3"/>
  <c r="H70" i="3"/>
  <c r="G70" i="3"/>
  <c r="F70" i="3"/>
  <c r="C70" i="3"/>
  <c r="E70" i="3" s="1"/>
  <c r="B70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S66" i="3"/>
  <c r="R66" i="3"/>
  <c r="O66" i="3"/>
  <c r="N66" i="3"/>
  <c r="M66" i="3"/>
  <c r="L66" i="3"/>
  <c r="K66" i="3"/>
  <c r="J66" i="3"/>
  <c r="I66" i="3"/>
  <c r="Q66" i="3" s="1"/>
  <c r="H66" i="3"/>
  <c r="G66" i="3"/>
  <c r="F66" i="3"/>
  <c r="C66" i="3"/>
  <c r="B66" i="3"/>
  <c r="E66" i="3" s="1"/>
  <c r="U65" i="3"/>
  <c r="T65" i="3"/>
  <c r="S65" i="3"/>
  <c r="R65" i="3"/>
  <c r="Q65" i="3"/>
  <c r="P65" i="3"/>
  <c r="E65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1" i="3"/>
  <c r="T61" i="3"/>
  <c r="S61" i="3"/>
  <c r="R61" i="3"/>
  <c r="Q61" i="3"/>
  <c r="P61" i="3"/>
  <c r="E61" i="3"/>
  <c r="V59" i="3"/>
  <c r="S59" i="3"/>
  <c r="O59" i="3"/>
  <c r="N59" i="3"/>
  <c r="M59" i="3"/>
  <c r="L59" i="3"/>
  <c r="R59" i="3" s="1"/>
  <c r="K59" i="3"/>
  <c r="J59" i="3"/>
  <c r="I59" i="3"/>
  <c r="H59" i="3"/>
  <c r="P59" i="3" s="1"/>
  <c r="G59" i="3"/>
  <c r="F59" i="3"/>
  <c r="C59" i="3"/>
  <c r="B59" i="3"/>
  <c r="E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U55" i="3" s="1"/>
  <c r="W53" i="3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E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S47" i="3"/>
  <c r="R47" i="3"/>
  <c r="Q47" i="3"/>
  <c r="P47" i="3"/>
  <c r="E47" i="3"/>
  <c r="T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T44" i="3"/>
  <c r="S44" i="3"/>
  <c r="R44" i="3"/>
  <c r="Q44" i="3"/>
  <c r="P44" i="3"/>
  <c r="E44" i="3"/>
  <c r="U44" i="3" s="1"/>
  <c r="S43" i="3"/>
  <c r="R43" i="3"/>
  <c r="Q43" i="3"/>
  <c r="P43" i="3"/>
  <c r="E43" i="3"/>
  <c r="S42" i="3"/>
  <c r="R42" i="3"/>
  <c r="Q42" i="3"/>
  <c r="P42" i="3"/>
  <c r="E42" i="3"/>
  <c r="U42" i="3" s="1"/>
  <c r="W40" i="3"/>
  <c r="V40" i="3"/>
  <c r="R40" i="3"/>
  <c r="O40" i="3"/>
  <c r="N40" i="3"/>
  <c r="M40" i="3"/>
  <c r="S40" i="3" s="1"/>
  <c r="L40" i="3"/>
  <c r="K40" i="3"/>
  <c r="J40" i="3"/>
  <c r="I40" i="3"/>
  <c r="Q40" i="3" s="1"/>
  <c r="H40" i="3"/>
  <c r="G40" i="3"/>
  <c r="F40" i="3"/>
  <c r="C40" i="3"/>
  <c r="B40" i="3"/>
  <c r="E40" i="3" s="1"/>
  <c r="S39" i="3"/>
  <c r="R39" i="3"/>
  <c r="Q39" i="3"/>
  <c r="P39" i="3"/>
  <c r="E39" i="3"/>
  <c r="U39" i="3" s="1"/>
  <c r="U38" i="3"/>
  <c r="S38" i="3"/>
  <c r="R38" i="3"/>
  <c r="Q38" i="3"/>
  <c r="P38" i="3"/>
  <c r="E38" i="3"/>
  <c r="T38" i="3" s="1"/>
  <c r="S37" i="3"/>
  <c r="R37" i="3"/>
  <c r="Q37" i="3"/>
  <c r="P37" i="3"/>
  <c r="E37" i="3"/>
  <c r="U37" i="3" s="1"/>
  <c r="S36" i="3"/>
  <c r="R36" i="3"/>
  <c r="Q36" i="3"/>
  <c r="P36" i="3"/>
  <c r="E36" i="3"/>
  <c r="T36" i="3" s="1"/>
  <c r="U35" i="3"/>
  <c r="T35" i="3"/>
  <c r="S35" i="3"/>
  <c r="R35" i="3"/>
  <c r="Q35" i="3"/>
  <c r="P35" i="3"/>
  <c r="E35" i="3"/>
  <c r="W33" i="3"/>
  <c r="V33" i="3"/>
  <c r="S33" i="3"/>
  <c r="O33" i="3"/>
  <c r="N33" i="3"/>
  <c r="M33" i="3"/>
  <c r="L33" i="3"/>
  <c r="R33" i="3" s="1"/>
  <c r="K33" i="3"/>
  <c r="J33" i="3"/>
  <c r="I33" i="3"/>
  <c r="Q33" i="3" s="1"/>
  <c r="H33" i="3"/>
  <c r="G33" i="3"/>
  <c r="F33" i="3"/>
  <c r="C33" i="3"/>
  <c r="B33" i="3"/>
  <c r="E33" i="3" s="1"/>
  <c r="S32" i="3"/>
  <c r="R32" i="3"/>
  <c r="Q32" i="3"/>
  <c r="P32" i="3"/>
  <c r="E32" i="3"/>
  <c r="U32" i="3" s="1"/>
  <c r="W30" i="3"/>
  <c r="V30" i="3"/>
  <c r="Q30" i="3"/>
  <c r="O30" i="3"/>
  <c r="N30" i="3"/>
  <c r="R30" i="3" s="1"/>
  <c r="M30" i="3"/>
  <c r="S30" i="3" s="1"/>
  <c r="L30" i="3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T29" i="3" s="1"/>
  <c r="E29" i="3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T26" i="3" s="1"/>
  <c r="W24" i="3"/>
  <c r="V24" i="3"/>
  <c r="R24" i="3"/>
  <c r="O24" i="3"/>
  <c r="N24" i="3"/>
  <c r="M24" i="3"/>
  <c r="S24" i="3" s="1"/>
  <c r="L24" i="3"/>
  <c r="K24" i="3"/>
  <c r="J24" i="3"/>
  <c r="I24" i="3"/>
  <c r="H24" i="3"/>
  <c r="G24" i="3"/>
  <c r="F24" i="3"/>
  <c r="C24" i="3"/>
  <c r="E24" i="3" s="1"/>
  <c r="B24" i="3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U18" i="3" s="1"/>
  <c r="S17" i="3"/>
  <c r="R17" i="3"/>
  <c r="Q17" i="3"/>
  <c r="P17" i="3"/>
  <c r="E17" i="3"/>
  <c r="T17" i="3" s="1"/>
  <c r="W15" i="3"/>
  <c r="V15" i="3"/>
  <c r="O15" i="3"/>
  <c r="N15" i="3"/>
  <c r="R15" i="3" s="1"/>
  <c r="M15" i="3"/>
  <c r="L15" i="3"/>
  <c r="K15" i="3"/>
  <c r="J15" i="3"/>
  <c r="I15" i="3"/>
  <c r="H15" i="3"/>
  <c r="G15" i="3"/>
  <c r="F15" i="3"/>
  <c r="C15" i="3"/>
  <c r="B15" i="3"/>
  <c r="E15" i="3" s="1"/>
  <c r="U14" i="3"/>
  <c r="T14" i="3"/>
  <c r="S14" i="3"/>
  <c r="R14" i="3"/>
  <c r="Q14" i="3"/>
  <c r="P14" i="3"/>
  <c r="E14" i="3"/>
  <c r="T13" i="3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T10" i="3" s="1"/>
  <c r="E10" i="3"/>
  <c r="T9" i="3"/>
  <c r="S9" i="3"/>
  <c r="R9" i="3"/>
  <c r="Q9" i="3"/>
  <c r="P9" i="3"/>
  <c r="E9" i="3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T90" i="2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S71" i="2" s="1"/>
  <c r="L71" i="2"/>
  <c r="R71" i="2" s="1"/>
  <c r="K71" i="2"/>
  <c r="J71" i="2"/>
  <c r="I71" i="2"/>
  <c r="H71" i="2"/>
  <c r="P71" i="2" s="1"/>
  <c r="G71" i="2"/>
  <c r="F71" i="2"/>
  <c r="C71" i="2"/>
  <c r="B71" i="2"/>
  <c r="W70" i="2"/>
  <c r="V70" i="2"/>
  <c r="O70" i="2"/>
  <c r="N70" i="2"/>
  <c r="M70" i="2"/>
  <c r="S70" i="2" s="1"/>
  <c r="L70" i="2"/>
  <c r="R70" i="2" s="1"/>
  <c r="K70" i="2"/>
  <c r="J70" i="2"/>
  <c r="I70" i="2"/>
  <c r="H70" i="2"/>
  <c r="G70" i="2"/>
  <c r="F70" i="2"/>
  <c r="C70" i="2"/>
  <c r="B70" i="2"/>
  <c r="T69" i="2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S66" i="2" s="1"/>
  <c r="L66" i="2"/>
  <c r="R66" i="2" s="1"/>
  <c r="K66" i="2"/>
  <c r="J66" i="2"/>
  <c r="I66" i="2"/>
  <c r="Q66" i="2" s="1"/>
  <c r="H66" i="2"/>
  <c r="P66" i="2" s="1"/>
  <c r="G66" i="2"/>
  <c r="F66" i="2"/>
  <c r="C66" i="2"/>
  <c r="E66" i="2" s="1"/>
  <c r="B66" i="2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U61" i="2"/>
  <c r="S61" i="2"/>
  <c r="R61" i="2"/>
  <c r="Q61" i="2"/>
  <c r="P61" i="2"/>
  <c r="E61" i="2"/>
  <c r="T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S53" i="2" s="1"/>
  <c r="L53" i="2"/>
  <c r="R53" i="2" s="1"/>
  <c r="K53" i="2"/>
  <c r="J53" i="2"/>
  <c r="I53" i="2"/>
  <c r="H53" i="2"/>
  <c r="P53" i="2" s="1"/>
  <c r="G53" i="2"/>
  <c r="F53" i="2"/>
  <c r="C53" i="2"/>
  <c r="B53" i="2"/>
  <c r="U52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T44" i="2" s="1"/>
  <c r="S43" i="2"/>
  <c r="R43" i="2"/>
  <c r="Q43" i="2"/>
  <c r="P43" i="2"/>
  <c r="E43" i="2"/>
  <c r="S42" i="2"/>
  <c r="R42" i="2"/>
  <c r="Q42" i="2"/>
  <c r="P42" i="2"/>
  <c r="E42" i="2"/>
  <c r="T42" i="2" s="1"/>
  <c r="W40" i="2"/>
  <c r="V40" i="2"/>
  <c r="O40" i="2"/>
  <c r="N40" i="2"/>
  <c r="M40" i="2"/>
  <c r="S40" i="2" s="1"/>
  <c r="L40" i="2"/>
  <c r="R40" i="2" s="1"/>
  <c r="K40" i="2"/>
  <c r="J40" i="2"/>
  <c r="I40" i="2"/>
  <c r="H40" i="2"/>
  <c r="P40" i="2" s="1"/>
  <c r="G40" i="2"/>
  <c r="F40" i="2"/>
  <c r="C40" i="2"/>
  <c r="B40" i="2"/>
  <c r="E40" i="2" s="1"/>
  <c r="T39" i="2"/>
  <c r="S39" i="2"/>
  <c r="R39" i="2"/>
  <c r="Q39" i="2"/>
  <c r="P39" i="2"/>
  <c r="E39" i="2"/>
  <c r="U39" i="2" s="1"/>
  <c r="T38" i="2"/>
  <c r="S38" i="2"/>
  <c r="R38" i="2"/>
  <c r="Q38" i="2"/>
  <c r="P38" i="2"/>
  <c r="E38" i="2"/>
  <c r="U38" i="2" s="1"/>
  <c r="U37" i="2"/>
  <c r="S37" i="2"/>
  <c r="R37" i="2"/>
  <c r="Q37" i="2"/>
  <c r="P37" i="2"/>
  <c r="E37" i="2"/>
  <c r="T37" i="2" s="1"/>
  <c r="U36" i="2"/>
  <c r="S36" i="2"/>
  <c r="R36" i="2"/>
  <c r="Q36" i="2"/>
  <c r="P36" i="2"/>
  <c r="E36" i="2"/>
  <c r="T36" i="2" s="1"/>
  <c r="T35" i="2"/>
  <c r="S35" i="2"/>
  <c r="R35" i="2"/>
  <c r="Q35" i="2"/>
  <c r="P35" i="2"/>
  <c r="E35" i="2"/>
  <c r="U35" i="2" s="1"/>
  <c r="W33" i="2"/>
  <c r="V33" i="2"/>
  <c r="S33" i="2"/>
  <c r="O33" i="2"/>
  <c r="N33" i="2"/>
  <c r="M33" i="2"/>
  <c r="L33" i="2"/>
  <c r="R33" i="2" s="1"/>
  <c r="K33" i="2"/>
  <c r="J33" i="2"/>
  <c r="I33" i="2"/>
  <c r="H33" i="2"/>
  <c r="P33" i="2" s="1"/>
  <c r="G33" i="2"/>
  <c r="F33" i="2"/>
  <c r="C33" i="2"/>
  <c r="B33" i="2"/>
  <c r="E33" i="2" s="1"/>
  <c r="S32" i="2"/>
  <c r="R32" i="2"/>
  <c r="Q32" i="2"/>
  <c r="P32" i="2"/>
  <c r="E32" i="2"/>
  <c r="W30" i="2"/>
  <c r="V30" i="2"/>
  <c r="O30" i="2"/>
  <c r="N30" i="2"/>
  <c r="R30" i="2" s="1"/>
  <c r="M30" i="2"/>
  <c r="L30" i="2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T29" i="2" s="1"/>
  <c r="E29" i="2"/>
  <c r="T28" i="2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W24" i="2"/>
  <c r="V24" i="2"/>
  <c r="O24" i="2"/>
  <c r="N24" i="2"/>
  <c r="M24" i="2"/>
  <c r="S24" i="2" s="1"/>
  <c r="L24" i="2"/>
  <c r="R24" i="2" s="1"/>
  <c r="K24" i="2"/>
  <c r="J24" i="2"/>
  <c r="I24" i="2"/>
  <c r="Q24" i="2" s="1"/>
  <c r="H24" i="2"/>
  <c r="G24" i="2"/>
  <c r="F24" i="2"/>
  <c r="C24" i="2"/>
  <c r="E24" i="2" s="1"/>
  <c r="B24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S18" i="2"/>
  <c r="R18" i="2"/>
  <c r="Q18" i="2"/>
  <c r="P18" i="2"/>
  <c r="E18" i="2"/>
  <c r="T18" i="2" s="1"/>
  <c r="U17" i="2"/>
  <c r="S17" i="2"/>
  <c r="R17" i="2"/>
  <c r="Q17" i="2"/>
  <c r="P17" i="2"/>
  <c r="E17" i="2"/>
  <c r="T17" i="2" s="1"/>
  <c r="W15" i="2"/>
  <c r="V15" i="2"/>
  <c r="O15" i="2"/>
  <c r="N15" i="2"/>
  <c r="M15" i="2"/>
  <c r="S15" i="2" s="1"/>
  <c r="L15" i="2"/>
  <c r="R15" i="2" s="1"/>
  <c r="K15" i="2"/>
  <c r="J15" i="2"/>
  <c r="I15" i="2"/>
  <c r="Q15" i="2" s="1"/>
  <c r="H15" i="2"/>
  <c r="P15" i="2" s="1"/>
  <c r="G15" i="2"/>
  <c r="F15" i="2"/>
  <c r="C15" i="2"/>
  <c r="E15" i="2" s="1"/>
  <c r="B15" i="2"/>
  <c r="T14" i="2"/>
  <c r="S14" i="2"/>
  <c r="R14" i="2"/>
  <c r="Q14" i="2"/>
  <c r="P14" i="2"/>
  <c r="E14" i="2"/>
  <c r="U14" i="2" s="1"/>
  <c r="U13" i="2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T11" i="2" s="1"/>
  <c r="E11" i="2"/>
  <c r="U11" i="2" s="1"/>
  <c r="S10" i="2"/>
  <c r="R10" i="2"/>
  <c r="Q10" i="2"/>
  <c r="P10" i="2"/>
  <c r="E10" i="2"/>
  <c r="S9" i="2"/>
  <c r="R9" i="2"/>
  <c r="Q9" i="2"/>
  <c r="P9" i="2"/>
  <c r="E9" i="2"/>
  <c r="U9" i="2" s="1"/>
  <c r="U93" i="1"/>
  <c r="T93" i="1"/>
  <c r="S93" i="1"/>
  <c r="R93" i="1"/>
  <c r="Q93" i="1"/>
  <c r="P93" i="1"/>
  <c r="E93" i="1"/>
  <c r="U92" i="1"/>
  <c r="T92" i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T89" i="1"/>
  <c r="S89" i="1"/>
  <c r="R89" i="1"/>
  <c r="Q89" i="1"/>
  <c r="P89" i="1"/>
  <c r="E89" i="1"/>
  <c r="U89" i="1" s="1"/>
  <c r="T88" i="1"/>
  <c r="S88" i="1"/>
  <c r="R88" i="1"/>
  <c r="Q88" i="1"/>
  <c r="P88" i="1"/>
  <c r="E88" i="1"/>
  <c r="U88" i="1" s="1"/>
  <c r="T87" i="1"/>
  <c r="S87" i="1"/>
  <c r="R87" i="1"/>
  <c r="Q87" i="1"/>
  <c r="P87" i="1"/>
  <c r="E87" i="1"/>
  <c r="U87" i="1" s="1"/>
  <c r="U86" i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S71" i="1"/>
  <c r="O71" i="1"/>
  <c r="N71" i="1"/>
  <c r="M71" i="1"/>
  <c r="L71" i="1"/>
  <c r="R71" i="1" s="1"/>
  <c r="K71" i="1"/>
  <c r="J71" i="1"/>
  <c r="I71" i="1"/>
  <c r="H71" i="1"/>
  <c r="G71" i="1"/>
  <c r="F71" i="1"/>
  <c r="C71" i="1"/>
  <c r="B71" i="1"/>
  <c r="E71" i="1" s="1"/>
  <c r="W70" i="1"/>
  <c r="V70" i="1"/>
  <c r="O70" i="1"/>
  <c r="N70" i="1"/>
  <c r="M70" i="1"/>
  <c r="S70" i="1" s="1"/>
  <c r="L70" i="1"/>
  <c r="K70" i="1"/>
  <c r="J70" i="1"/>
  <c r="I70" i="1"/>
  <c r="H70" i="1"/>
  <c r="G70" i="1"/>
  <c r="F70" i="1"/>
  <c r="C70" i="1"/>
  <c r="B70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S66" i="1" s="1"/>
  <c r="L66" i="1"/>
  <c r="R66" i="1" s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U65" i="1" s="1"/>
  <c r="S64" i="1"/>
  <c r="R64" i="1"/>
  <c r="Q64" i="1"/>
  <c r="P64" i="1"/>
  <c r="E64" i="1"/>
  <c r="U63" i="1"/>
  <c r="S63" i="1"/>
  <c r="R63" i="1"/>
  <c r="Q63" i="1"/>
  <c r="P63" i="1"/>
  <c r="E63" i="1"/>
  <c r="T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T44" i="1" s="1"/>
  <c r="E44" i="1"/>
  <c r="S43" i="1"/>
  <c r="R43" i="1"/>
  <c r="Q43" i="1"/>
  <c r="P43" i="1"/>
  <c r="E43" i="1"/>
  <c r="U42" i="1"/>
  <c r="T42" i="1"/>
  <c r="S42" i="1"/>
  <c r="R42" i="1"/>
  <c r="Q42" i="1"/>
  <c r="P42" i="1"/>
  <c r="E42" i="1"/>
  <c r="W40" i="1"/>
  <c r="V40" i="1"/>
  <c r="O40" i="1"/>
  <c r="N40" i="1"/>
  <c r="M40" i="1"/>
  <c r="L40" i="1"/>
  <c r="R40" i="1" s="1"/>
  <c r="K40" i="1"/>
  <c r="J40" i="1"/>
  <c r="I40" i="1"/>
  <c r="H40" i="1"/>
  <c r="P40" i="1" s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T37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S35" i="1"/>
  <c r="R35" i="1"/>
  <c r="Q35" i="1"/>
  <c r="P35" i="1"/>
  <c r="E35" i="1"/>
  <c r="W33" i="1"/>
  <c r="V33" i="1"/>
  <c r="O33" i="1"/>
  <c r="N33" i="1"/>
  <c r="R33" i="1" s="1"/>
  <c r="M33" i="1"/>
  <c r="S33" i="1" s="1"/>
  <c r="L33" i="1"/>
  <c r="K33" i="1"/>
  <c r="J33" i="1"/>
  <c r="I33" i="1"/>
  <c r="Q33" i="1" s="1"/>
  <c r="H33" i="1"/>
  <c r="G33" i="1"/>
  <c r="F33" i="1"/>
  <c r="E33" i="1"/>
  <c r="C33" i="1"/>
  <c r="B33" i="1"/>
  <c r="S32" i="1"/>
  <c r="R32" i="1"/>
  <c r="Q32" i="1"/>
  <c r="P32" i="1"/>
  <c r="E32" i="1"/>
  <c r="W30" i="1"/>
  <c r="V30" i="1"/>
  <c r="O30" i="1"/>
  <c r="N30" i="1"/>
  <c r="M30" i="1"/>
  <c r="S30" i="1" s="1"/>
  <c r="L30" i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U29" i="1" s="1"/>
  <c r="S28" i="1"/>
  <c r="R28" i="1"/>
  <c r="Q28" i="1"/>
  <c r="P28" i="1"/>
  <c r="E28" i="1"/>
  <c r="T28" i="1" s="1"/>
  <c r="S27" i="1"/>
  <c r="R27" i="1"/>
  <c r="Q27" i="1"/>
  <c r="P27" i="1"/>
  <c r="E27" i="1"/>
  <c r="U27" i="1" s="1"/>
  <c r="U26" i="1"/>
  <c r="T26" i="1"/>
  <c r="S26" i="1"/>
  <c r="R26" i="1"/>
  <c r="Q26" i="1"/>
  <c r="P26" i="1"/>
  <c r="E26" i="1"/>
  <c r="W24" i="1"/>
  <c r="V24" i="1"/>
  <c r="O24" i="1"/>
  <c r="N24" i="1"/>
  <c r="M24" i="1"/>
  <c r="S24" i="1" s="1"/>
  <c r="L24" i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U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T18" i="1" s="1"/>
  <c r="S17" i="1"/>
  <c r="R17" i="1"/>
  <c r="Q17" i="1"/>
  <c r="P17" i="1"/>
  <c r="T17" i="1" s="1"/>
  <c r="E17" i="1"/>
  <c r="W15" i="1"/>
  <c r="V15" i="1"/>
  <c r="O15" i="1"/>
  <c r="S15" i="1" s="1"/>
  <c r="N15" i="1"/>
  <c r="M15" i="1"/>
  <c r="L15" i="1"/>
  <c r="R15" i="1" s="1"/>
  <c r="K15" i="1"/>
  <c r="J15" i="1"/>
  <c r="I15" i="1"/>
  <c r="H15" i="1"/>
  <c r="G15" i="1"/>
  <c r="F15" i="1"/>
  <c r="C15" i="1"/>
  <c r="B15" i="1"/>
  <c r="E15" i="1" s="1"/>
  <c r="S14" i="1"/>
  <c r="R14" i="1"/>
  <c r="Q14" i="1"/>
  <c r="P14" i="1"/>
  <c r="E14" i="1"/>
  <c r="U14" i="1" s="1"/>
  <c r="S13" i="1"/>
  <c r="R13" i="1"/>
  <c r="Q13" i="1"/>
  <c r="U13" i="1" s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9" i="1" s="1"/>
  <c r="T46" i="24" l="1"/>
  <c r="U46" i="24"/>
  <c r="T88" i="26"/>
  <c r="U88" i="26"/>
  <c r="U11" i="1"/>
  <c r="U17" i="1"/>
  <c r="U18" i="1"/>
  <c r="T21" i="1"/>
  <c r="T27" i="1"/>
  <c r="T29" i="1"/>
  <c r="P30" i="1"/>
  <c r="T35" i="1"/>
  <c r="Q40" i="1"/>
  <c r="E70" i="1"/>
  <c r="R70" i="1"/>
  <c r="T91" i="1"/>
  <c r="Q40" i="2"/>
  <c r="U44" i="2"/>
  <c r="U64" i="2"/>
  <c r="P70" i="2"/>
  <c r="Q71" i="2"/>
  <c r="T88" i="2"/>
  <c r="U10" i="3"/>
  <c r="U19" i="3"/>
  <c r="P24" i="3"/>
  <c r="U26" i="3"/>
  <c r="U29" i="3"/>
  <c r="T32" i="3"/>
  <c r="T22" i="4"/>
  <c r="U22" i="4"/>
  <c r="U38" i="4"/>
  <c r="T38" i="4"/>
  <c r="Q66" i="9"/>
  <c r="T19" i="24"/>
  <c r="U19" i="24"/>
  <c r="T19" i="1"/>
  <c r="P24" i="1"/>
  <c r="Q30" i="1"/>
  <c r="S53" i="1"/>
  <c r="P59" i="1"/>
  <c r="P67" i="1"/>
  <c r="S30" i="2"/>
  <c r="S67" i="2"/>
  <c r="Q70" i="2"/>
  <c r="S15" i="3"/>
  <c r="Q24" i="3"/>
  <c r="P40" i="3"/>
  <c r="U49" i="8"/>
  <c r="T49" i="8"/>
  <c r="U61" i="9"/>
  <c r="T61" i="9"/>
  <c r="U38" i="14"/>
  <c r="T38" i="14"/>
  <c r="U32" i="20"/>
  <c r="T32" i="20"/>
  <c r="T46" i="20"/>
  <c r="U46" i="20"/>
  <c r="T11" i="23"/>
  <c r="U11" i="23"/>
  <c r="T12" i="1"/>
  <c r="U90" i="1"/>
  <c r="T87" i="2"/>
  <c r="T92" i="2"/>
  <c r="T11" i="3"/>
  <c r="T20" i="3"/>
  <c r="T93" i="4"/>
  <c r="U93" i="4"/>
  <c r="U29" i="7"/>
  <c r="T29" i="7"/>
  <c r="U61" i="7"/>
  <c r="T61" i="7"/>
  <c r="U93" i="7"/>
  <c r="T93" i="7"/>
  <c r="T57" i="9"/>
  <c r="U57" i="9"/>
  <c r="E15" i="10"/>
  <c r="T57" i="13"/>
  <c r="U57" i="13"/>
  <c r="U20" i="7"/>
  <c r="T20" i="7"/>
  <c r="U92" i="15"/>
  <c r="T92" i="15"/>
  <c r="T50" i="17"/>
  <c r="U50" i="17"/>
  <c r="P66" i="1"/>
  <c r="P71" i="1"/>
  <c r="Q53" i="2"/>
  <c r="U91" i="3"/>
  <c r="T91" i="3"/>
  <c r="U49" i="6"/>
  <c r="T49" i="6"/>
  <c r="U37" i="7"/>
  <c r="T37" i="7"/>
  <c r="T36" i="9"/>
  <c r="U36" i="9"/>
  <c r="U44" i="16"/>
  <c r="T44" i="16"/>
  <c r="T20" i="19"/>
  <c r="U20" i="19"/>
  <c r="T14" i="31"/>
  <c r="U14" i="31"/>
  <c r="T18" i="31"/>
  <c r="U18" i="31"/>
  <c r="P15" i="1"/>
  <c r="T13" i="1"/>
  <c r="Q15" i="1"/>
  <c r="Q24" i="1"/>
  <c r="E30" i="1"/>
  <c r="R30" i="1"/>
  <c r="T32" i="1"/>
  <c r="S40" i="1"/>
  <c r="T46" i="1"/>
  <c r="T50" i="1"/>
  <c r="T52" i="1"/>
  <c r="U58" i="1"/>
  <c r="T64" i="1"/>
  <c r="Q66" i="1"/>
  <c r="P70" i="1"/>
  <c r="Q71" i="1"/>
  <c r="T12" i="2"/>
  <c r="T21" i="2"/>
  <c r="T26" i="2"/>
  <c r="U29" i="2"/>
  <c r="P30" i="2"/>
  <c r="T49" i="2"/>
  <c r="E70" i="2"/>
  <c r="E71" i="2"/>
  <c r="T86" i="2"/>
  <c r="P15" i="3"/>
  <c r="T28" i="3"/>
  <c r="T39" i="3"/>
  <c r="U27" i="5"/>
  <c r="T27" i="5"/>
  <c r="T27" i="8"/>
  <c r="U27" i="8"/>
  <c r="U20" i="9"/>
  <c r="T20" i="9"/>
  <c r="T89" i="12"/>
  <c r="U89" i="12"/>
  <c r="T20" i="13"/>
  <c r="U20" i="13"/>
  <c r="U65" i="7"/>
  <c r="T65" i="7"/>
  <c r="T17" i="21"/>
  <c r="U17" i="21"/>
  <c r="T58" i="22"/>
  <c r="U58" i="22"/>
  <c r="R24" i="1"/>
  <c r="U32" i="1"/>
  <c r="T36" i="1"/>
  <c r="U44" i="1"/>
  <c r="Q53" i="1"/>
  <c r="U53" i="1" s="1"/>
  <c r="R67" i="1"/>
  <c r="Q70" i="1"/>
  <c r="U10" i="2"/>
  <c r="U19" i="2"/>
  <c r="P24" i="2"/>
  <c r="Q30" i="2"/>
  <c r="Q67" i="2"/>
  <c r="Q15" i="3"/>
  <c r="U15" i="3" s="1"/>
  <c r="P33" i="3"/>
  <c r="T62" i="3"/>
  <c r="U62" i="3"/>
  <c r="U46" i="9"/>
  <c r="T46" i="9"/>
  <c r="U14" i="10"/>
  <c r="T14" i="10"/>
  <c r="T18" i="12"/>
  <c r="U18" i="12"/>
  <c r="T51" i="1"/>
  <c r="T10" i="2"/>
  <c r="T32" i="2"/>
  <c r="U87" i="3"/>
  <c r="T87" i="3"/>
  <c r="T13" i="4"/>
  <c r="U13" i="4"/>
  <c r="U64" i="4"/>
  <c r="T64" i="4"/>
  <c r="T89" i="4"/>
  <c r="U89" i="4"/>
  <c r="T12" i="5"/>
  <c r="U12" i="5"/>
  <c r="U89" i="7"/>
  <c r="T89" i="7"/>
  <c r="T11" i="10"/>
  <c r="U11" i="10"/>
  <c r="T64" i="3"/>
  <c r="T93" i="3"/>
  <c r="U11" i="4"/>
  <c r="P15" i="4"/>
  <c r="T17" i="4"/>
  <c r="T19" i="4"/>
  <c r="P24" i="4"/>
  <c r="P30" i="4"/>
  <c r="T36" i="4"/>
  <c r="Q40" i="4"/>
  <c r="T62" i="4"/>
  <c r="Q66" i="4"/>
  <c r="T32" i="5"/>
  <c r="U45" i="5"/>
  <c r="U49" i="5"/>
  <c r="U62" i="5"/>
  <c r="P66" i="5"/>
  <c r="P15" i="6"/>
  <c r="P24" i="6"/>
  <c r="P33" i="6"/>
  <c r="T51" i="6"/>
  <c r="T69" i="6"/>
  <c r="U87" i="6"/>
  <c r="U91" i="6"/>
  <c r="T18" i="7"/>
  <c r="T22" i="7"/>
  <c r="E24" i="7"/>
  <c r="T27" i="7"/>
  <c r="T35" i="7"/>
  <c r="T39" i="7"/>
  <c r="T63" i="7"/>
  <c r="T87" i="7"/>
  <c r="T91" i="7"/>
  <c r="U13" i="8"/>
  <c r="T38" i="8"/>
  <c r="U55" i="8"/>
  <c r="P66" i="8"/>
  <c r="S71" i="8"/>
  <c r="T18" i="9"/>
  <c r="T22" i="9"/>
  <c r="U49" i="9"/>
  <c r="T51" i="9"/>
  <c r="U88" i="9"/>
  <c r="T91" i="9"/>
  <c r="T18" i="10"/>
  <c r="T22" i="10"/>
  <c r="T32" i="10"/>
  <c r="P33" i="10"/>
  <c r="R40" i="10"/>
  <c r="T43" i="10"/>
  <c r="T50" i="10"/>
  <c r="T55" i="10"/>
  <c r="Q70" i="10"/>
  <c r="U49" i="11"/>
  <c r="T49" i="11"/>
  <c r="T13" i="12"/>
  <c r="U13" i="12"/>
  <c r="T42" i="12"/>
  <c r="U42" i="12"/>
  <c r="Q70" i="12"/>
  <c r="U29" i="13"/>
  <c r="P33" i="13"/>
  <c r="T36" i="13"/>
  <c r="U36" i="13"/>
  <c r="P15" i="14"/>
  <c r="T35" i="14"/>
  <c r="U35" i="14"/>
  <c r="P53" i="14"/>
  <c r="U56" i="14"/>
  <c r="T56" i="14"/>
  <c r="U90" i="14"/>
  <c r="E30" i="16"/>
  <c r="Q33" i="16"/>
  <c r="U39" i="16"/>
  <c r="T39" i="16"/>
  <c r="P72" i="16"/>
  <c r="T29" i="19"/>
  <c r="U29" i="19"/>
  <c r="P70" i="3"/>
  <c r="Q71" i="3"/>
  <c r="Q72" i="3"/>
  <c r="U19" i="4"/>
  <c r="T26" i="4"/>
  <c r="Q30" i="4"/>
  <c r="T45" i="4"/>
  <c r="T49" i="4"/>
  <c r="Q53" i="4"/>
  <c r="R30" i="5"/>
  <c r="U32" i="5"/>
  <c r="Q33" i="5"/>
  <c r="T35" i="5"/>
  <c r="T39" i="5"/>
  <c r="Q66" i="5"/>
  <c r="P70" i="5"/>
  <c r="P71" i="5"/>
  <c r="U88" i="5"/>
  <c r="Q15" i="6"/>
  <c r="Q24" i="6"/>
  <c r="Q33" i="6"/>
  <c r="P67" i="6"/>
  <c r="R72" i="6"/>
  <c r="P33" i="7"/>
  <c r="U51" i="7"/>
  <c r="R71" i="7"/>
  <c r="P33" i="8"/>
  <c r="T36" i="8"/>
  <c r="T43" i="8"/>
  <c r="U47" i="8"/>
  <c r="P53" i="8"/>
  <c r="T62" i="8"/>
  <c r="Q66" i="8"/>
  <c r="S70" i="8"/>
  <c r="P71" i="8"/>
  <c r="Q72" i="8"/>
  <c r="U89" i="8"/>
  <c r="U93" i="8"/>
  <c r="U10" i="9"/>
  <c r="U12" i="9"/>
  <c r="T27" i="9"/>
  <c r="T43" i="9"/>
  <c r="R15" i="10"/>
  <c r="Q33" i="10"/>
  <c r="Q15" i="11"/>
  <c r="U46" i="11"/>
  <c r="T46" i="11"/>
  <c r="U62" i="11"/>
  <c r="T62" i="11"/>
  <c r="T9" i="12"/>
  <c r="U9" i="12"/>
  <c r="Q30" i="12"/>
  <c r="T37" i="12"/>
  <c r="U37" i="12"/>
  <c r="P53" i="12"/>
  <c r="T63" i="12"/>
  <c r="U63" i="12"/>
  <c r="Q66" i="13"/>
  <c r="U69" i="13"/>
  <c r="Q71" i="13"/>
  <c r="U22" i="15"/>
  <c r="T22" i="15"/>
  <c r="Q24" i="15"/>
  <c r="U88" i="15"/>
  <c r="T88" i="15"/>
  <c r="P67" i="16"/>
  <c r="U20" i="18"/>
  <c r="T20" i="18"/>
  <c r="U9" i="20"/>
  <c r="T9" i="20"/>
  <c r="T63" i="3"/>
  <c r="Q70" i="3"/>
  <c r="E67" i="4"/>
  <c r="T86" i="4"/>
  <c r="T90" i="4"/>
  <c r="T9" i="5"/>
  <c r="T13" i="5"/>
  <c r="E24" i="5"/>
  <c r="T44" i="5"/>
  <c r="T48" i="5"/>
  <c r="T52" i="5"/>
  <c r="T61" i="5"/>
  <c r="T65" i="5"/>
  <c r="Q70" i="5"/>
  <c r="Q71" i="5"/>
  <c r="T14" i="6"/>
  <c r="P30" i="7"/>
  <c r="Q33" i="7"/>
  <c r="P66" i="7"/>
  <c r="P72" i="7"/>
  <c r="U86" i="7"/>
  <c r="U90" i="7"/>
  <c r="T12" i="8"/>
  <c r="R15" i="8"/>
  <c r="T28" i="8"/>
  <c r="U32" i="8"/>
  <c r="Q33" i="8"/>
  <c r="U37" i="8"/>
  <c r="U50" i="8"/>
  <c r="Q53" i="8"/>
  <c r="T69" i="8"/>
  <c r="P70" i="8"/>
  <c r="Q71" i="8"/>
  <c r="P15" i="9"/>
  <c r="T15" i="9" s="1"/>
  <c r="U17" i="9"/>
  <c r="U21" i="9"/>
  <c r="E33" i="9"/>
  <c r="Q53" i="9"/>
  <c r="P66" i="9"/>
  <c r="T37" i="10"/>
  <c r="T42" i="10"/>
  <c r="T46" i="10"/>
  <c r="T51" i="10"/>
  <c r="P66" i="10"/>
  <c r="U87" i="10"/>
  <c r="T9" i="11"/>
  <c r="U13" i="11"/>
  <c r="T13" i="11"/>
  <c r="T49" i="13"/>
  <c r="U49" i="13"/>
  <c r="T48" i="14"/>
  <c r="U48" i="14"/>
  <c r="T19" i="15"/>
  <c r="U19" i="15"/>
  <c r="U62" i="17"/>
  <c r="T62" i="17"/>
  <c r="T17" i="18"/>
  <c r="U17" i="18"/>
  <c r="U44" i="18"/>
  <c r="T44" i="18"/>
  <c r="T91" i="19"/>
  <c r="U91" i="19"/>
  <c r="T52" i="3"/>
  <c r="T57" i="3"/>
  <c r="T32" i="4"/>
  <c r="E40" i="4"/>
  <c r="E66" i="4"/>
  <c r="P70" i="4"/>
  <c r="P71" i="4"/>
  <c r="T87" i="5"/>
  <c r="T91" i="5"/>
  <c r="T28" i="6"/>
  <c r="R30" i="6"/>
  <c r="Q66" i="6"/>
  <c r="P24" i="7"/>
  <c r="Q30" i="7"/>
  <c r="T32" i="7"/>
  <c r="T44" i="7"/>
  <c r="U57" i="7"/>
  <c r="Q66" i="7"/>
  <c r="Q67" i="7"/>
  <c r="P71" i="7"/>
  <c r="T71" i="7" s="1"/>
  <c r="Q72" i="7"/>
  <c r="S15" i="8"/>
  <c r="T17" i="8"/>
  <c r="T21" i="8"/>
  <c r="U35" i="8"/>
  <c r="P40" i="8"/>
  <c r="U42" i="8"/>
  <c r="U46" i="8"/>
  <c r="Q70" i="8"/>
  <c r="T88" i="8"/>
  <c r="T92" i="8"/>
  <c r="T11" i="9"/>
  <c r="Q15" i="9"/>
  <c r="P24" i="9"/>
  <c r="U26" i="9"/>
  <c r="P30" i="9"/>
  <c r="T42" i="9"/>
  <c r="U62" i="9"/>
  <c r="T65" i="9"/>
  <c r="Q40" i="10"/>
  <c r="U52" i="10"/>
  <c r="Q66" i="10"/>
  <c r="T86" i="10"/>
  <c r="T90" i="10"/>
  <c r="T90" i="11"/>
  <c r="U90" i="11"/>
  <c r="U26" i="12"/>
  <c r="T55" i="12"/>
  <c r="U55" i="12"/>
  <c r="P72" i="14"/>
  <c r="U37" i="15"/>
  <c r="E33" i="5"/>
  <c r="U33" i="5" s="1"/>
  <c r="P40" i="6"/>
  <c r="P15" i="7"/>
  <c r="Q24" i="7"/>
  <c r="Q71" i="7"/>
  <c r="T10" i="8"/>
  <c r="P15" i="8"/>
  <c r="Q40" i="8"/>
  <c r="T51" i="8"/>
  <c r="E66" i="8"/>
  <c r="Q24" i="9"/>
  <c r="Q30" i="9"/>
  <c r="P40" i="9"/>
  <c r="U69" i="9"/>
  <c r="S72" i="9"/>
  <c r="U10" i="10"/>
  <c r="T38" i="10"/>
  <c r="E53" i="10"/>
  <c r="T23" i="11"/>
  <c r="U23" i="11"/>
  <c r="U45" i="11"/>
  <c r="T45" i="11"/>
  <c r="T50" i="12"/>
  <c r="U50" i="12"/>
  <c r="Q66" i="14"/>
  <c r="T87" i="14"/>
  <c r="U87" i="14"/>
  <c r="P30" i="15"/>
  <c r="U35" i="15"/>
  <c r="U20" i="16"/>
  <c r="T20" i="16"/>
  <c r="S53" i="16"/>
  <c r="U35" i="18"/>
  <c r="T35" i="18"/>
  <c r="T39" i="19"/>
  <c r="U39" i="19"/>
  <c r="T28" i="4"/>
  <c r="U32" i="4"/>
  <c r="Q33" i="4"/>
  <c r="T56" i="4"/>
  <c r="P59" i="4"/>
  <c r="P15" i="5"/>
  <c r="U17" i="5"/>
  <c r="U19" i="5"/>
  <c r="U21" i="5"/>
  <c r="P30" i="5"/>
  <c r="S15" i="6"/>
  <c r="P30" i="6"/>
  <c r="T36" i="6"/>
  <c r="Q40" i="6"/>
  <c r="T45" i="6"/>
  <c r="U65" i="6"/>
  <c r="Q71" i="6"/>
  <c r="U10" i="7"/>
  <c r="Q15" i="7"/>
  <c r="U56" i="7"/>
  <c r="P70" i="7"/>
  <c r="T70" i="7" s="1"/>
  <c r="Q15" i="8"/>
  <c r="P24" i="8"/>
  <c r="P30" i="8"/>
  <c r="R53" i="8"/>
  <c r="E71" i="8"/>
  <c r="S72" i="8"/>
  <c r="T29" i="9"/>
  <c r="Q40" i="9"/>
  <c r="P71" i="9"/>
  <c r="U38" i="10"/>
  <c r="U39" i="10"/>
  <c r="U48" i="10"/>
  <c r="U57" i="10"/>
  <c r="U65" i="10"/>
  <c r="R70" i="10"/>
  <c r="P71" i="10"/>
  <c r="T71" i="10" s="1"/>
  <c r="T91" i="10"/>
  <c r="U91" i="10"/>
  <c r="U10" i="11"/>
  <c r="U12" i="11"/>
  <c r="T12" i="11"/>
  <c r="P24" i="11"/>
  <c r="U42" i="11"/>
  <c r="T42" i="11"/>
  <c r="U50" i="11"/>
  <c r="T50" i="11"/>
  <c r="T86" i="11"/>
  <c r="U86" i="11"/>
  <c r="Q24" i="12"/>
  <c r="T93" i="12"/>
  <c r="U93" i="12"/>
  <c r="T62" i="13"/>
  <c r="U62" i="13"/>
  <c r="T44" i="14"/>
  <c r="U44" i="14"/>
  <c r="P15" i="15"/>
  <c r="U52" i="16"/>
  <c r="T52" i="16"/>
  <c r="U90" i="3"/>
  <c r="T12" i="4"/>
  <c r="R15" i="4"/>
  <c r="U18" i="4"/>
  <c r="T21" i="4"/>
  <c r="U37" i="4"/>
  <c r="Q59" i="4"/>
  <c r="T88" i="4"/>
  <c r="T92" i="4"/>
  <c r="T11" i="5"/>
  <c r="Q15" i="5"/>
  <c r="P24" i="5"/>
  <c r="U26" i="5"/>
  <c r="Q30" i="5"/>
  <c r="U10" i="6"/>
  <c r="U19" i="6"/>
  <c r="U29" i="6"/>
  <c r="Q30" i="6"/>
  <c r="U30" i="6" s="1"/>
  <c r="U48" i="6"/>
  <c r="U52" i="6"/>
  <c r="P70" i="6"/>
  <c r="E30" i="7"/>
  <c r="E66" i="7"/>
  <c r="E72" i="7"/>
  <c r="E70" i="8"/>
  <c r="E15" i="9"/>
  <c r="E40" i="10"/>
  <c r="E66" i="10"/>
  <c r="E67" i="10"/>
  <c r="T19" i="11"/>
  <c r="U19" i="11"/>
  <c r="T22" i="12"/>
  <c r="U22" i="12"/>
  <c r="T46" i="12"/>
  <c r="U46" i="12"/>
  <c r="U87" i="13"/>
  <c r="T87" i="13"/>
  <c r="U11" i="16"/>
  <c r="T11" i="16"/>
  <c r="U48" i="16"/>
  <c r="T48" i="16"/>
  <c r="U23" i="19"/>
  <c r="T23" i="19"/>
  <c r="Q24" i="11"/>
  <c r="T26" i="11"/>
  <c r="Q30" i="11"/>
  <c r="E24" i="12"/>
  <c r="P33" i="12"/>
  <c r="R15" i="13"/>
  <c r="Q33" i="13"/>
  <c r="Q59" i="13"/>
  <c r="Q70" i="13"/>
  <c r="U92" i="13"/>
  <c r="T13" i="14"/>
  <c r="U29" i="14"/>
  <c r="U51" i="14"/>
  <c r="U52" i="14"/>
  <c r="U61" i="14"/>
  <c r="E66" i="14"/>
  <c r="U69" i="14"/>
  <c r="P70" i="14"/>
  <c r="E40" i="15"/>
  <c r="R40" i="15"/>
  <c r="U56" i="15"/>
  <c r="P66" i="15"/>
  <c r="P72" i="15"/>
  <c r="T72" i="15" s="1"/>
  <c r="T10" i="16"/>
  <c r="E33" i="16"/>
  <c r="P40" i="16"/>
  <c r="U43" i="16"/>
  <c r="T51" i="16"/>
  <c r="P53" i="16"/>
  <c r="E59" i="16"/>
  <c r="Q66" i="16"/>
  <c r="P70" i="16"/>
  <c r="Q71" i="16"/>
  <c r="T14" i="17"/>
  <c r="T19" i="17"/>
  <c r="T23" i="17"/>
  <c r="T28" i="17"/>
  <c r="T32" i="17"/>
  <c r="U89" i="17"/>
  <c r="U51" i="18"/>
  <c r="P53" i="18"/>
  <c r="Q66" i="18"/>
  <c r="U69" i="18"/>
  <c r="P71" i="18"/>
  <c r="E66" i="19"/>
  <c r="R67" i="19"/>
  <c r="P70" i="19"/>
  <c r="T70" i="19" s="1"/>
  <c r="Q71" i="19"/>
  <c r="Q72" i="19"/>
  <c r="T43" i="20"/>
  <c r="U43" i="20"/>
  <c r="T26" i="21"/>
  <c r="U26" i="21"/>
  <c r="U49" i="21"/>
  <c r="T49" i="21"/>
  <c r="T93" i="25"/>
  <c r="U93" i="25"/>
  <c r="E66" i="26"/>
  <c r="U14" i="11"/>
  <c r="T37" i="11"/>
  <c r="U43" i="11"/>
  <c r="U47" i="11"/>
  <c r="S53" i="11"/>
  <c r="T55" i="11"/>
  <c r="P66" i="11"/>
  <c r="Q33" i="12"/>
  <c r="P59" i="12"/>
  <c r="R72" i="12"/>
  <c r="R67" i="13"/>
  <c r="Q70" i="14"/>
  <c r="P53" i="15"/>
  <c r="T53" i="15" s="1"/>
  <c r="Q66" i="15"/>
  <c r="P71" i="15"/>
  <c r="Q72" i="15"/>
  <c r="P15" i="16"/>
  <c r="P24" i="16"/>
  <c r="P30" i="16"/>
  <c r="Q40" i="16"/>
  <c r="Q53" i="16"/>
  <c r="U53" i="16" s="1"/>
  <c r="Q70" i="16"/>
  <c r="P33" i="17"/>
  <c r="P30" i="18"/>
  <c r="P70" i="18"/>
  <c r="Q71" i="18"/>
  <c r="P30" i="19"/>
  <c r="P40" i="19"/>
  <c r="P59" i="19"/>
  <c r="Q70" i="19"/>
  <c r="U12" i="21"/>
  <c r="T12" i="21"/>
  <c r="T46" i="21"/>
  <c r="U46" i="21"/>
  <c r="T46" i="28"/>
  <c r="U46" i="28"/>
  <c r="E15" i="11"/>
  <c r="P40" i="11"/>
  <c r="Q66" i="11"/>
  <c r="Q67" i="11"/>
  <c r="U10" i="13"/>
  <c r="T32" i="14"/>
  <c r="U55" i="17"/>
  <c r="T58" i="17"/>
  <c r="E15" i="18"/>
  <c r="T38" i="20"/>
  <c r="U38" i="20"/>
  <c r="T9" i="21"/>
  <c r="U9" i="21"/>
  <c r="T12" i="22"/>
  <c r="U12" i="22"/>
  <c r="E15" i="22"/>
  <c r="T12" i="25"/>
  <c r="U12" i="25"/>
  <c r="T38" i="28"/>
  <c r="U38" i="28"/>
  <c r="U87" i="32"/>
  <c r="T87" i="32"/>
  <c r="U103" i="20"/>
  <c r="T103" i="20"/>
  <c r="E30" i="11"/>
  <c r="U30" i="11" s="1"/>
  <c r="T36" i="11"/>
  <c r="Q40" i="11"/>
  <c r="E59" i="11"/>
  <c r="T69" i="11"/>
  <c r="T36" i="12"/>
  <c r="T10" i="13"/>
  <c r="U12" i="13"/>
  <c r="P30" i="13"/>
  <c r="T35" i="13"/>
  <c r="T51" i="13"/>
  <c r="E59" i="13"/>
  <c r="R15" i="14"/>
  <c r="P33" i="14"/>
  <c r="T36" i="14"/>
  <c r="Q59" i="14"/>
  <c r="U91" i="14"/>
  <c r="T9" i="15"/>
  <c r="T18" i="15"/>
  <c r="U28" i="15"/>
  <c r="Q33" i="15"/>
  <c r="U43" i="15"/>
  <c r="T46" i="15"/>
  <c r="U69" i="15"/>
  <c r="Q70" i="15"/>
  <c r="U70" i="15" s="1"/>
  <c r="T29" i="16"/>
  <c r="T32" i="16"/>
  <c r="S33" i="16"/>
  <c r="P59" i="16"/>
  <c r="P53" i="17"/>
  <c r="U63" i="17"/>
  <c r="Q66" i="17"/>
  <c r="P70" i="17"/>
  <c r="T70" i="17" s="1"/>
  <c r="Q71" i="17"/>
  <c r="Q72" i="17"/>
  <c r="U21" i="18"/>
  <c r="Q24" i="18"/>
  <c r="Q40" i="18"/>
  <c r="P24" i="19"/>
  <c r="E33" i="19"/>
  <c r="U48" i="19"/>
  <c r="E71" i="19"/>
  <c r="R72" i="19"/>
  <c r="U21" i="21"/>
  <c r="T21" i="21"/>
  <c r="T19" i="23"/>
  <c r="U19" i="23"/>
  <c r="T9" i="25"/>
  <c r="U9" i="25"/>
  <c r="T51" i="11"/>
  <c r="P70" i="11"/>
  <c r="P30" i="12"/>
  <c r="E33" i="12"/>
  <c r="U36" i="12"/>
  <c r="P24" i="13"/>
  <c r="Q30" i="13"/>
  <c r="U35" i="13"/>
  <c r="P40" i="13"/>
  <c r="P66" i="13"/>
  <c r="Q33" i="14"/>
  <c r="P66" i="14"/>
  <c r="R71" i="14"/>
  <c r="P40" i="15"/>
  <c r="E66" i="15"/>
  <c r="P33" i="16"/>
  <c r="T33" i="16" s="1"/>
  <c r="Q59" i="16"/>
  <c r="E70" i="16"/>
  <c r="U10" i="17"/>
  <c r="S33" i="18"/>
  <c r="Q59" i="18"/>
  <c r="T10" i="19"/>
  <c r="P15" i="19"/>
  <c r="Q24" i="19"/>
  <c r="P66" i="19"/>
  <c r="P67" i="19"/>
  <c r="T18" i="21"/>
  <c r="U18" i="21"/>
  <c r="T45" i="21"/>
  <c r="U45" i="21"/>
  <c r="T65" i="23"/>
  <c r="U65" i="23"/>
  <c r="T13" i="24"/>
  <c r="U13" i="24"/>
  <c r="T45" i="25"/>
  <c r="U45" i="25"/>
  <c r="T52" i="27"/>
  <c r="U52" i="27"/>
  <c r="T56" i="27"/>
  <c r="U56" i="27"/>
  <c r="T38" i="31"/>
  <c r="U38" i="31"/>
  <c r="T42" i="31"/>
  <c r="U42" i="31"/>
  <c r="P30" i="17"/>
  <c r="P40" i="17"/>
  <c r="P15" i="18"/>
  <c r="P33" i="18"/>
  <c r="T33" i="18" s="1"/>
  <c r="R70" i="18"/>
  <c r="S71" i="18"/>
  <c r="U10" i="19"/>
  <c r="U11" i="19"/>
  <c r="T14" i="19"/>
  <c r="Q15" i="19"/>
  <c r="T19" i="19"/>
  <c r="T28" i="19"/>
  <c r="U32" i="19"/>
  <c r="U35" i="19"/>
  <c r="T38" i="19"/>
  <c r="Q66" i="19"/>
  <c r="Q67" i="19"/>
  <c r="U87" i="19"/>
  <c r="T90" i="19"/>
  <c r="T37" i="20"/>
  <c r="U37" i="20"/>
  <c r="T93" i="20"/>
  <c r="U93" i="20"/>
  <c r="T27" i="21"/>
  <c r="U27" i="21"/>
  <c r="E30" i="21"/>
  <c r="T42" i="21"/>
  <c r="U42" i="21"/>
  <c r="T11" i="22"/>
  <c r="U11" i="22"/>
  <c r="T28" i="23"/>
  <c r="U28" i="23"/>
  <c r="T10" i="24"/>
  <c r="U10" i="24"/>
  <c r="T42" i="25"/>
  <c r="U42" i="25"/>
  <c r="T39" i="29"/>
  <c r="U39" i="29"/>
  <c r="P33" i="11"/>
  <c r="E40" i="11"/>
  <c r="U51" i="11"/>
  <c r="E53" i="11"/>
  <c r="S67" i="11"/>
  <c r="T29" i="12"/>
  <c r="Q40" i="12"/>
  <c r="Q53" i="12"/>
  <c r="Q66" i="12"/>
  <c r="P70" i="12"/>
  <c r="Q71" i="12"/>
  <c r="T14" i="13"/>
  <c r="T19" i="13"/>
  <c r="T23" i="13"/>
  <c r="T28" i="13"/>
  <c r="E53" i="13"/>
  <c r="T56" i="13"/>
  <c r="T69" i="13"/>
  <c r="P71" i="13"/>
  <c r="Q15" i="14"/>
  <c r="U20" i="14"/>
  <c r="P24" i="14"/>
  <c r="Q30" i="14"/>
  <c r="P40" i="14"/>
  <c r="Q53" i="14"/>
  <c r="P71" i="14"/>
  <c r="Q72" i="14"/>
  <c r="Q15" i="15"/>
  <c r="P24" i="15"/>
  <c r="Q30" i="15"/>
  <c r="T38" i="15"/>
  <c r="U64" i="15"/>
  <c r="E70" i="15"/>
  <c r="U63" i="16"/>
  <c r="U89" i="16"/>
  <c r="U93" i="16"/>
  <c r="P15" i="17"/>
  <c r="P24" i="17"/>
  <c r="Q30" i="17"/>
  <c r="Q40" i="17"/>
  <c r="U12" i="18"/>
  <c r="Q15" i="18"/>
  <c r="Q33" i="18"/>
  <c r="P67" i="18"/>
  <c r="P72" i="18"/>
  <c r="P33" i="19"/>
  <c r="T33" i="19" s="1"/>
  <c r="T36" i="19"/>
  <c r="U44" i="19"/>
  <c r="Q53" i="19"/>
  <c r="T90" i="20"/>
  <c r="U90" i="20"/>
  <c r="T93" i="21"/>
  <c r="U93" i="21"/>
  <c r="T14" i="23"/>
  <c r="U14" i="23"/>
  <c r="T22" i="24"/>
  <c r="U22" i="24"/>
  <c r="T91" i="26"/>
  <c r="U91" i="26"/>
  <c r="U21" i="29"/>
  <c r="T21" i="29"/>
  <c r="T10" i="20"/>
  <c r="P15" i="20"/>
  <c r="Q24" i="20"/>
  <c r="U35" i="20"/>
  <c r="P40" i="20"/>
  <c r="T44" i="20"/>
  <c r="U86" i="20"/>
  <c r="Q15" i="21"/>
  <c r="Q24" i="21"/>
  <c r="P33" i="21"/>
  <c r="P40" i="21"/>
  <c r="U89" i="21"/>
  <c r="P30" i="22"/>
  <c r="E33" i="22"/>
  <c r="R33" i="22"/>
  <c r="U51" i="22"/>
  <c r="P53" i="22"/>
  <c r="T53" i="22" s="1"/>
  <c r="P66" i="22"/>
  <c r="P33" i="23"/>
  <c r="R40" i="23"/>
  <c r="E66" i="23"/>
  <c r="U69" i="23"/>
  <c r="P70" i="23"/>
  <c r="T20" i="24"/>
  <c r="U28" i="24"/>
  <c r="T51" i="24"/>
  <c r="E66" i="24"/>
  <c r="S67" i="24"/>
  <c r="E71" i="24"/>
  <c r="R71" i="24"/>
  <c r="U90" i="24"/>
  <c r="T10" i="25"/>
  <c r="Q15" i="25"/>
  <c r="U15" i="25" s="1"/>
  <c r="Q33" i="25"/>
  <c r="P40" i="25"/>
  <c r="R53" i="25"/>
  <c r="E70" i="25"/>
  <c r="R70" i="25"/>
  <c r="P72" i="25"/>
  <c r="U89" i="25"/>
  <c r="Q33" i="26"/>
  <c r="U33" i="26" s="1"/>
  <c r="E67" i="26"/>
  <c r="Q70" i="26"/>
  <c r="T57" i="27"/>
  <c r="U57" i="27"/>
  <c r="T61" i="27"/>
  <c r="U61" i="27"/>
  <c r="U93" i="27"/>
  <c r="T93" i="27"/>
  <c r="U21" i="28"/>
  <c r="T21" i="28"/>
  <c r="P40" i="28"/>
  <c r="Q66" i="29"/>
  <c r="P70" i="29"/>
  <c r="Q71" i="29"/>
  <c r="P15" i="30"/>
  <c r="E30" i="30"/>
  <c r="U30" i="30" s="1"/>
  <c r="Q71" i="30"/>
  <c r="T19" i="31"/>
  <c r="U19" i="31"/>
  <c r="P40" i="31"/>
  <c r="U17" i="32"/>
  <c r="T17" i="32"/>
  <c r="U29" i="32"/>
  <c r="P33" i="32"/>
  <c r="T33" i="32" s="1"/>
  <c r="Q40" i="32"/>
  <c r="E95" i="19"/>
  <c r="E112" i="19" s="1"/>
  <c r="E53" i="23"/>
  <c r="T13" i="25"/>
  <c r="T92" i="26"/>
  <c r="U92" i="26"/>
  <c r="U89" i="27"/>
  <c r="T89" i="27"/>
  <c r="E67" i="29"/>
  <c r="E67" i="30"/>
  <c r="E72" i="30"/>
  <c r="U37" i="31"/>
  <c r="Q40" i="31"/>
  <c r="U89" i="31"/>
  <c r="T89" i="31"/>
  <c r="T92" i="31"/>
  <c r="U92" i="31"/>
  <c r="E30" i="32"/>
  <c r="U91" i="32"/>
  <c r="T91" i="32"/>
  <c r="U105" i="20"/>
  <c r="T105" i="20"/>
  <c r="U106" i="19"/>
  <c r="T106" i="19"/>
  <c r="U110" i="10"/>
  <c r="T110" i="10"/>
  <c r="U14" i="20"/>
  <c r="U56" i="20"/>
  <c r="P66" i="20"/>
  <c r="R70" i="20"/>
  <c r="P71" i="20"/>
  <c r="E24" i="21"/>
  <c r="T24" i="21" s="1"/>
  <c r="U55" i="21"/>
  <c r="U58" i="21"/>
  <c r="T62" i="21"/>
  <c r="P70" i="21"/>
  <c r="Q24" i="22"/>
  <c r="U36" i="22"/>
  <c r="Q40" i="22"/>
  <c r="P70" i="22"/>
  <c r="T70" i="22" s="1"/>
  <c r="Q71" i="22"/>
  <c r="U88" i="22"/>
  <c r="T91" i="22"/>
  <c r="S15" i="23"/>
  <c r="P30" i="23"/>
  <c r="Q40" i="23"/>
  <c r="P15" i="24"/>
  <c r="P24" i="24"/>
  <c r="T24" i="24" s="1"/>
  <c r="Q30" i="24"/>
  <c r="P59" i="24"/>
  <c r="P67" i="24"/>
  <c r="S71" i="24"/>
  <c r="Q72" i="24"/>
  <c r="U13" i="25"/>
  <c r="Q59" i="25"/>
  <c r="P66" i="25"/>
  <c r="S70" i="25"/>
  <c r="Q71" i="25"/>
  <c r="T11" i="26"/>
  <c r="P15" i="26"/>
  <c r="P30" i="26"/>
  <c r="T35" i="26"/>
  <c r="S67" i="26"/>
  <c r="Q24" i="27"/>
  <c r="S72" i="27"/>
  <c r="U17" i="28"/>
  <c r="T17" i="28"/>
  <c r="Q15" i="29"/>
  <c r="P33" i="29"/>
  <c r="U36" i="29"/>
  <c r="T36" i="29"/>
  <c r="E66" i="30"/>
  <c r="P30" i="31"/>
  <c r="U26" i="32"/>
  <c r="T26" i="32"/>
  <c r="U65" i="32"/>
  <c r="T65" i="32"/>
  <c r="E70" i="32"/>
  <c r="U96" i="25"/>
  <c r="T96" i="25"/>
  <c r="U102" i="21"/>
  <c r="T102" i="21"/>
  <c r="U110" i="21"/>
  <c r="T110" i="21"/>
  <c r="U101" i="14"/>
  <c r="T101" i="14"/>
  <c r="U102" i="4"/>
  <c r="T102" i="4"/>
  <c r="T13" i="20"/>
  <c r="E15" i="20"/>
  <c r="T18" i="20"/>
  <c r="U28" i="20"/>
  <c r="R40" i="20"/>
  <c r="T55" i="20"/>
  <c r="Q66" i="20"/>
  <c r="T69" i="20"/>
  <c r="S70" i="20"/>
  <c r="Q71" i="20"/>
  <c r="E59" i="21"/>
  <c r="Q70" i="21"/>
  <c r="U17" i="22"/>
  <c r="T20" i="22"/>
  <c r="P33" i="22"/>
  <c r="T35" i="22"/>
  <c r="Q70" i="22"/>
  <c r="R15" i="23"/>
  <c r="Q30" i="23"/>
  <c r="U35" i="23"/>
  <c r="T52" i="23"/>
  <c r="P66" i="23"/>
  <c r="T86" i="23"/>
  <c r="Q15" i="24"/>
  <c r="U15" i="24" s="1"/>
  <c r="Q24" i="24"/>
  <c r="U56" i="24"/>
  <c r="Q59" i="24"/>
  <c r="P66" i="24"/>
  <c r="Q67" i="24"/>
  <c r="R70" i="24"/>
  <c r="P71" i="24"/>
  <c r="U22" i="25"/>
  <c r="P30" i="25"/>
  <c r="P53" i="25"/>
  <c r="U63" i="25"/>
  <c r="Q66" i="25"/>
  <c r="P70" i="25"/>
  <c r="U11" i="26"/>
  <c r="U12" i="26"/>
  <c r="Q15" i="26"/>
  <c r="U15" i="26" s="1"/>
  <c r="U26" i="26"/>
  <c r="T29" i="26"/>
  <c r="Q30" i="26"/>
  <c r="U35" i="26"/>
  <c r="U36" i="26"/>
  <c r="U65" i="26"/>
  <c r="T65" i="26"/>
  <c r="U43" i="27"/>
  <c r="T43" i="27"/>
  <c r="S67" i="27"/>
  <c r="R71" i="27"/>
  <c r="P72" i="27"/>
  <c r="U12" i="28"/>
  <c r="T12" i="28"/>
  <c r="T28" i="28"/>
  <c r="U28" i="28"/>
  <c r="P71" i="28"/>
  <c r="Q33" i="29"/>
  <c r="U49" i="29"/>
  <c r="T52" i="29"/>
  <c r="T48" i="30"/>
  <c r="U48" i="30"/>
  <c r="P59" i="30"/>
  <c r="T23" i="31"/>
  <c r="U23" i="31"/>
  <c r="Q30" i="31"/>
  <c r="E72" i="31"/>
  <c r="T88" i="31"/>
  <c r="U88" i="31"/>
  <c r="T62" i="32"/>
  <c r="U62" i="32"/>
  <c r="T113" i="28"/>
  <c r="U113" i="28"/>
  <c r="P33" i="20"/>
  <c r="P70" i="20"/>
  <c r="U13" i="21"/>
  <c r="U22" i="21"/>
  <c r="P30" i="21"/>
  <c r="E40" i="21"/>
  <c r="U50" i="21"/>
  <c r="Q53" i="21"/>
  <c r="R71" i="21"/>
  <c r="U10" i="22"/>
  <c r="P15" i="22"/>
  <c r="Q33" i="22"/>
  <c r="Q59" i="22"/>
  <c r="P24" i="23"/>
  <c r="P53" i="23"/>
  <c r="T53" i="23" s="1"/>
  <c r="Q66" i="23"/>
  <c r="Q67" i="23"/>
  <c r="P72" i="23"/>
  <c r="U43" i="24"/>
  <c r="T55" i="24"/>
  <c r="Q66" i="24"/>
  <c r="S70" i="24"/>
  <c r="Q71" i="24"/>
  <c r="U71" i="24" s="1"/>
  <c r="U18" i="25"/>
  <c r="T21" i="25"/>
  <c r="U27" i="25"/>
  <c r="Q30" i="25"/>
  <c r="R33" i="25"/>
  <c r="U50" i="25"/>
  <c r="Q53" i="25"/>
  <c r="T62" i="25"/>
  <c r="Q70" i="25"/>
  <c r="S72" i="25"/>
  <c r="U10" i="26"/>
  <c r="T17" i="26"/>
  <c r="T20" i="26"/>
  <c r="P24" i="26"/>
  <c r="T62" i="26"/>
  <c r="U62" i="26"/>
  <c r="T65" i="27"/>
  <c r="U65" i="27"/>
  <c r="P67" i="27"/>
  <c r="R33" i="28"/>
  <c r="U62" i="28"/>
  <c r="T62" i="28"/>
  <c r="U51" i="30"/>
  <c r="T28" i="31"/>
  <c r="U28" i="31"/>
  <c r="E67" i="31"/>
  <c r="E71" i="31"/>
  <c r="T11" i="32"/>
  <c r="U11" i="32"/>
  <c r="E24" i="32"/>
  <c r="U96" i="30"/>
  <c r="T96" i="30"/>
  <c r="U113" i="5"/>
  <c r="T113" i="5"/>
  <c r="P30" i="20"/>
  <c r="Q33" i="20"/>
  <c r="Q53" i="20"/>
  <c r="Q70" i="20"/>
  <c r="Q30" i="21"/>
  <c r="R33" i="21"/>
  <c r="Q15" i="22"/>
  <c r="T10" i="23"/>
  <c r="P15" i="23"/>
  <c r="U20" i="23"/>
  <c r="T23" i="23"/>
  <c r="Q24" i="23"/>
  <c r="U29" i="23"/>
  <c r="T38" i="23"/>
  <c r="T43" i="23"/>
  <c r="Q53" i="23"/>
  <c r="P71" i="23"/>
  <c r="Q72" i="23"/>
  <c r="U14" i="24"/>
  <c r="U23" i="24"/>
  <c r="E30" i="24"/>
  <c r="T32" i="24"/>
  <c r="U47" i="24"/>
  <c r="T50" i="24"/>
  <c r="P70" i="24"/>
  <c r="T17" i="25"/>
  <c r="P24" i="25"/>
  <c r="T26" i="25"/>
  <c r="T32" i="25"/>
  <c r="U46" i="25"/>
  <c r="T49" i="25"/>
  <c r="T51" i="25"/>
  <c r="R71" i="25"/>
  <c r="U20" i="26"/>
  <c r="U21" i="26"/>
  <c r="Q24" i="26"/>
  <c r="T32" i="26"/>
  <c r="P59" i="26"/>
  <c r="P15" i="27"/>
  <c r="P30" i="27"/>
  <c r="P66" i="27"/>
  <c r="U50" i="28"/>
  <c r="U29" i="29"/>
  <c r="T29" i="29"/>
  <c r="E53" i="29"/>
  <c r="Q24" i="31"/>
  <c r="U93" i="31"/>
  <c r="T93" i="31"/>
  <c r="U113" i="12"/>
  <c r="T113" i="12"/>
  <c r="S15" i="20"/>
  <c r="P24" i="20"/>
  <c r="Q30" i="20"/>
  <c r="R71" i="20"/>
  <c r="P15" i="21"/>
  <c r="P24" i="21"/>
  <c r="T32" i="21"/>
  <c r="S33" i="21"/>
  <c r="R70" i="21"/>
  <c r="P67" i="22"/>
  <c r="R70" i="22"/>
  <c r="U10" i="23"/>
  <c r="Q15" i="23"/>
  <c r="E30" i="23"/>
  <c r="T36" i="23"/>
  <c r="T69" i="23"/>
  <c r="U32" i="24"/>
  <c r="P33" i="24"/>
  <c r="Q53" i="24"/>
  <c r="R67" i="24"/>
  <c r="Q70" i="24"/>
  <c r="S72" i="24"/>
  <c r="P15" i="25"/>
  <c r="Q24" i="25"/>
  <c r="P33" i="25"/>
  <c r="S71" i="25"/>
  <c r="R15" i="26"/>
  <c r="P33" i="26"/>
  <c r="T33" i="26" s="1"/>
  <c r="Q30" i="27"/>
  <c r="R33" i="27"/>
  <c r="U44" i="28"/>
  <c r="U55" i="28"/>
  <c r="T55" i="28"/>
  <c r="U26" i="29"/>
  <c r="T26" i="29"/>
  <c r="U69" i="29"/>
  <c r="P71" i="29"/>
  <c r="Q24" i="30"/>
  <c r="P33" i="30"/>
  <c r="R40" i="30"/>
  <c r="P71" i="30"/>
  <c r="U86" i="30"/>
  <c r="T86" i="30"/>
  <c r="U22" i="31"/>
  <c r="T22" i="31"/>
  <c r="U46" i="31"/>
  <c r="T46" i="31"/>
  <c r="P53" i="31"/>
  <c r="T38" i="32"/>
  <c r="U61" i="32"/>
  <c r="T61" i="32"/>
  <c r="U108" i="19"/>
  <c r="T108" i="19"/>
  <c r="T102" i="12"/>
  <c r="U102" i="12"/>
  <c r="U113" i="8"/>
  <c r="T113" i="8"/>
  <c r="T20" i="32"/>
  <c r="Q33" i="32"/>
  <c r="E79" i="14"/>
  <c r="U58" i="26"/>
  <c r="E70" i="26"/>
  <c r="U10" i="27"/>
  <c r="U11" i="27"/>
  <c r="T14" i="27"/>
  <c r="Q15" i="27"/>
  <c r="T19" i="27"/>
  <c r="T28" i="27"/>
  <c r="E30" i="27"/>
  <c r="U32" i="27"/>
  <c r="T36" i="27"/>
  <c r="U44" i="27"/>
  <c r="Q53" i="27"/>
  <c r="Q66" i="27"/>
  <c r="T9" i="28"/>
  <c r="T18" i="28"/>
  <c r="T22" i="28"/>
  <c r="T32" i="28"/>
  <c r="E40" i="28"/>
  <c r="S53" i="28"/>
  <c r="T63" i="28"/>
  <c r="P66" i="28"/>
  <c r="T69" i="28"/>
  <c r="S70" i="28"/>
  <c r="Q71" i="28"/>
  <c r="T58" i="29"/>
  <c r="T87" i="29"/>
  <c r="T91" i="29"/>
  <c r="Q33" i="30"/>
  <c r="U87" i="30"/>
  <c r="T90" i="30"/>
  <c r="Q15" i="31"/>
  <c r="U15" i="31" s="1"/>
  <c r="R33" i="31"/>
  <c r="R40" i="31"/>
  <c r="U10" i="32"/>
  <c r="T12" i="32"/>
  <c r="U20" i="32"/>
  <c r="T21" i="32"/>
  <c r="R53" i="32"/>
  <c r="E59" i="32"/>
  <c r="U59" i="32" s="1"/>
  <c r="P66" i="32"/>
  <c r="P71" i="32"/>
  <c r="U92" i="32"/>
  <c r="E95" i="26"/>
  <c r="P66" i="26"/>
  <c r="P33" i="27"/>
  <c r="R70" i="27"/>
  <c r="R15" i="28"/>
  <c r="U32" i="28"/>
  <c r="P33" i="28"/>
  <c r="Q66" i="28"/>
  <c r="P70" i="28"/>
  <c r="E72" i="28"/>
  <c r="P30" i="29"/>
  <c r="P40" i="30"/>
  <c r="T32" i="31"/>
  <c r="U36" i="31"/>
  <c r="U51" i="31"/>
  <c r="Q66" i="32"/>
  <c r="P70" i="32"/>
  <c r="Q71" i="32"/>
  <c r="R95" i="11"/>
  <c r="Q66" i="26"/>
  <c r="P71" i="26"/>
  <c r="Q72" i="26"/>
  <c r="Q33" i="27"/>
  <c r="U51" i="27"/>
  <c r="T69" i="27"/>
  <c r="Q33" i="28"/>
  <c r="Q70" i="28"/>
  <c r="E15" i="29"/>
  <c r="P24" i="29"/>
  <c r="T24" i="29" s="1"/>
  <c r="Q30" i="29"/>
  <c r="P40" i="29"/>
  <c r="U51" i="29"/>
  <c r="P53" i="29"/>
  <c r="P67" i="29"/>
  <c r="S15" i="30"/>
  <c r="P30" i="30"/>
  <c r="Q40" i="30"/>
  <c r="U40" i="30" s="1"/>
  <c r="T52" i="30"/>
  <c r="P66" i="30"/>
  <c r="P67" i="30"/>
  <c r="P72" i="30"/>
  <c r="P33" i="31"/>
  <c r="Q67" i="31"/>
  <c r="Q72" i="31"/>
  <c r="P15" i="32"/>
  <c r="T15" i="32" s="1"/>
  <c r="P24" i="32"/>
  <c r="P30" i="32"/>
  <c r="R33" i="32"/>
  <c r="Q70" i="32"/>
  <c r="T104" i="25"/>
  <c r="T98" i="18"/>
  <c r="R95" i="13"/>
  <c r="T98" i="10"/>
  <c r="T109" i="3"/>
  <c r="S40" i="26"/>
  <c r="U51" i="26"/>
  <c r="Q53" i="26"/>
  <c r="P70" i="26"/>
  <c r="Q71" i="26"/>
  <c r="T35" i="27"/>
  <c r="P40" i="27"/>
  <c r="T40" i="27" s="1"/>
  <c r="E66" i="27"/>
  <c r="E67" i="27"/>
  <c r="R67" i="27"/>
  <c r="P70" i="27"/>
  <c r="E72" i="27"/>
  <c r="R72" i="27"/>
  <c r="P15" i="28"/>
  <c r="E59" i="28"/>
  <c r="T59" i="28" s="1"/>
  <c r="R71" i="28"/>
  <c r="Q24" i="29"/>
  <c r="Q40" i="29"/>
  <c r="P66" i="29"/>
  <c r="E70" i="29"/>
  <c r="Q30" i="30"/>
  <c r="R33" i="30"/>
  <c r="P53" i="30"/>
  <c r="T53" i="30" s="1"/>
  <c r="E59" i="30"/>
  <c r="Q66" i="30"/>
  <c r="Q67" i="30"/>
  <c r="S70" i="30"/>
  <c r="Q72" i="30"/>
  <c r="U10" i="31"/>
  <c r="E15" i="31"/>
  <c r="Q33" i="31"/>
  <c r="U33" i="31" s="1"/>
  <c r="E53" i="31"/>
  <c r="R53" i="31"/>
  <c r="P59" i="31"/>
  <c r="P66" i="31"/>
  <c r="U69" i="31"/>
  <c r="S70" i="31"/>
  <c r="P71" i="31"/>
  <c r="Q15" i="32"/>
  <c r="U15" i="32" s="1"/>
  <c r="Q24" i="32"/>
  <c r="Q30" i="32"/>
  <c r="E79" i="28"/>
  <c r="E79" i="11"/>
  <c r="T96" i="1"/>
  <c r="T97" i="24"/>
  <c r="T100" i="23"/>
  <c r="P53" i="32"/>
  <c r="T53" i="32" s="1"/>
  <c r="Q53" i="32"/>
  <c r="U58" i="32"/>
  <c r="T57" i="32"/>
  <c r="P59" i="32"/>
  <c r="E67" i="32"/>
  <c r="P67" i="32"/>
  <c r="P72" i="32"/>
  <c r="Q59" i="32"/>
  <c r="Q67" i="32"/>
  <c r="E72" i="32"/>
  <c r="Q72" i="32"/>
  <c r="E95" i="32"/>
  <c r="Q53" i="31"/>
  <c r="S53" i="31"/>
  <c r="E59" i="31"/>
  <c r="Q59" i="31"/>
  <c r="P67" i="31"/>
  <c r="R67" i="31"/>
  <c r="P72" i="31"/>
  <c r="R72" i="31"/>
  <c r="E95" i="31"/>
  <c r="T47" i="30"/>
  <c r="Q53" i="30"/>
  <c r="R53" i="30"/>
  <c r="Q59" i="30"/>
  <c r="U57" i="30"/>
  <c r="S67" i="30"/>
  <c r="S72" i="30"/>
  <c r="E79" i="30"/>
  <c r="Q53" i="29"/>
  <c r="Q67" i="29"/>
  <c r="R53" i="29"/>
  <c r="E72" i="29"/>
  <c r="T57" i="29"/>
  <c r="P59" i="29"/>
  <c r="R67" i="29"/>
  <c r="P72" i="29"/>
  <c r="Q59" i="29"/>
  <c r="Q72" i="29"/>
  <c r="T96" i="29"/>
  <c r="P67" i="28"/>
  <c r="R67" i="28"/>
  <c r="E53" i="28"/>
  <c r="P53" i="28"/>
  <c r="Q59" i="28"/>
  <c r="Q67" i="28"/>
  <c r="S67" i="28"/>
  <c r="Q72" i="28"/>
  <c r="U72" i="28" s="1"/>
  <c r="S72" i="28"/>
  <c r="T58" i="28"/>
  <c r="R72" i="28"/>
  <c r="R95" i="28"/>
  <c r="E95" i="28"/>
  <c r="U95" i="28" s="1"/>
  <c r="S95" i="28"/>
  <c r="T47" i="27"/>
  <c r="E53" i="27"/>
  <c r="P53" i="27"/>
  <c r="P59" i="27"/>
  <c r="Q67" i="27"/>
  <c r="Q59" i="27"/>
  <c r="P53" i="26"/>
  <c r="T57" i="26"/>
  <c r="Q59" i="26"/>
  <c r="P67" i="26"/>
  <c r="T67" i="26" s="1"/>
  <c r="S72" i="26"/>
  <c r="Q67" i="26"/>
  <c r="E72" i="26"/>
  <c r="P72" i="26"/>
  <c r="E79" i="26"/>
  <c r="E53" i="25"/>
  <c r="E72" i="25"/>
  <c r="E67" i="25"/>
  <c r="Q67" i="25"/>
  <c r="S67" i="25"/>
  <c r="R67" i="25"/>
  <c r="R72" i="25"/>
  <c r="P59" i="25"/>
  <c r="E79" i="25"/>
  <c r="S53" i="24"/>
  <c r="E53" i="24"/>
  <c r="P53" i="24"/>
  <c r="R53" i="24"/>
  <c r="E59" i="24"/>
  <c r="E67" i="24"/>
  <c r="P72" i="24"/>
  <c r="R72" i="24"/>
  <c r="S95" i="24"/>
  <c r="T107" i="24"/>
  <c r="R53" i="23"/>
  <c r="S53" i="23"/>
  <c r="E72" i="23"/>
  <c r="U57" i="23"/>
  <c r="S67" i="23"/>
  <c r="E67" i="23"/>
  <c r="P67" i="23"/>
  <c r="R67" i="23"/>
  <c r="T106" i="23"/>
  <c r="E95" i="23"/>
  <c r="E112" i="23" s="1"/>
  <c r="R95" i="23"/>
  <c r="T98" i="23"/>
  <c r="E79" i="23"/>
  <c r="Q53" i="22"/>
  <c r="Q67" i="22"/>
  <c r="P72" i="22"/>
  <c r="T72" i="22" s="1"/>
  <c r="E72" i="22"/>
  <c r="R67" i="22"/>
  <c r="Q72" i="22"/>
  <c r="E59" i="22"/>
  <c r="P59" i="22"/>
  <c r="R72" i="22"/>
  <c r="T101" i="22"/>
  <c r="P53" i="21"/>
  <c r="T53" i="21" s="1"/>
  <c r="P59" i="21"/>
  <c r="Q59" i="21"/>
  <c r="P67" i="21"/>
  <c r="P72" i="21"/>
  <c r="T106" i="21"/>
  <c r="U47" i="20"/>
  <c r="E53" i="20"/>
  <c r="P53" i="20"/>
  <c r="T53" i="20" s="1"/>
  <c r="E72" i="20"/>
  <c r="E59" i="20"/>
  <c r="Q59" i="20"/>
  <c r="E67" i="20"/>
  <c r="Q67" i="20"/>
  <c r="S67" i="20"/>
  <c r="T99" i="20"/>
  <c r="U47" i="19"/>
  <c r="E53" i="19"/>
  <c r="P53" i="19"/>
  <c r="E67" i="19"/>
  <c r="E72" i="19"/>
  <c r="Q59" i="19"/>
  <c r="U57" i="19"/>
  <c r="T107" i="19"/>
  <c r="E79" i="19"/>
  <c r="Q53" i="18"/>
  <c r="S53" i="18"/>
  <c r="U58" i="18"/>
  <c r="R67" i="18"/>
  <c r="R72" i="18"/>
  <c r="E59" i="18"/>
  <c r="P59" i="18"/>
  <c r="S67" i="18"/>
  <c r="S72" i="18"/>
  <c r="E95" i="18"/>
  <c r="T109" i="18"/>
  <c r="T110" i="18"/>
  <c r="E79" i="18"/>
  <c r="T47" i="17"/>
  <c r="E53" i="17"/>
  <c r="Q53" i="17"/>
  <c r="P67" i="17"/>
  <c r="E72" i="17"/>
  <c r="P72" i="17"/>
  <c r="Q67" i="17"/>
  <c r="R67" i="17"/>
  <c r="P59" i="17"/>
  <c r="R72" i="17"/>
  <c r="E95" i="17"/>
  <c r="E112" i="17" s="1"/>
  <c r="E79" i="17"/>
  <c r="E67" i="16"/>
  <c r="Q67" i="16"/>
  <c r="S67" i="16"/>
  <c r="T58" i="16"/>
  <c r="R67" i="16"/>
  <c r="Q72" i="16"/>
  <c r="S72" i="16"/>
  <c r="T57" i="16"/>
  <c r="R72" i="16"/>
  <c r="T99" i="16"/>
  <c r="U47" i="15"/>
  <c r="E72" i="15"/>
  <c r="Q53" i="15"/>
  <c r="E67" i="15"/>
  <c r="Q59" i="15"/>
  <c r="P67" i="15"/>
  <c r="R67" i="15"/>
  <c r="Q67" i="15"/>
  <c r="E95" i="15"/>
  <c r="E112" i="15" s="1"/>
  <c r="E79" i="15"/>
  <c r="T47" i="14"/>
  <c r="R53" i="14"/>
  <c r="E67" i="14"/>
  <c r="U57" i="14"/>
  <c r="P67" i="14"/>
  <c r="R67" i="14"/>
  <c r="E59" i="14"/>
  <c r="P59" i="14"/>
  <c r="Q67" i="14"/>
  <c r="T105" i="14"/>
  <c r="E95" i="14"/>
  <c r="U95" i="14" s="1"/>
  <c r="T47" i="13"/>
  <c r="Q53" i="13"/>
  <c r="E67" i="13"/>
  <c r="P67" i="13"/>
  <c r="Q72" i="13"/>
  <c r="U58" i="13"/>
  <c r="Q67" i="13"/>
  <c r="R72" i="13"/>
  <c r="S95" i="13"/>
  <c r="T104" i="13"/>
  <c r="E79" i="13"/>
  <c r="P67" i="12"/>
  <c r="T58" i="12"/>
  <c r="Q59" i="12"/>
  <c r="Q67" i="12"/>
  <c r="S67" i="12"/>
  <c r="P72" i="12"/>
  <c r="R67" i="12"/>
  <c r="Q72" i="12"/>
  <c r="S72" i="12"/>
  <c r="E95" i="12"/>
  <c r="E112" i="12" s="1"/>
  <c r="R95" i="12"/>
  <c r="P53" i="11"/>
  <c r="Q53" i="11"/>
  <c r="Q59" i="11"/>
  <c r="P72" i="11"/>
  <c r="R72" i="11"/>
  <c r="T58" i="11"/>
  <c r="P67" i="11"/>
  <c r="R67" i="11"/>
  <c r="Q72" i="11"/>
  <c r="S72" i="11"/>
  <c r="T47" i="10"/>
  <c r="R53" i="10"/>
  <c r="P67" i="10"/>
  <c r="R67" i="10"/>
  <c r="P59" i="10"/>
  <c r="Q67" i="10"/>
  <c r="Q72" i="10"/>
  <c r="E72" i="10"/>
  <c r="P72" i="10"/>
  <c r="R72" i="10"/>
  <c r="S67" i="9"/>
  <c r="P72" i="9"/>
  <c r="R72" i="9"/>
  <c r="E67" i="9"/>
  <c r="P67" i="9"/>
  <c r="R67" i="9"/>
  <c r="U58" i="9"/>
  <c r="T109" i="9"/>
  <c r="T110" i="9"/>
  <c r="U104" i="9"/>
  <c r="T105" i="9"/>
  <c r="T106" i="9"/>
  <c r="E53" i="8"/>
  <c r="S53" i="8"/>
  <c r="T58" i="8"/>
  <c r="P67" i="8"/>
  <c r="R67" i="8"/>
  <c r="Q67" i="8"/>
  <c r="S67" i="8"/>
  <c r="P72" i="8"/>
  <c r="R72" i="8"/>
  <c r="R95" i="8"/>
  <c r="U47" i="7"/>
  <c r="Q53" i="7"/>
  <c r="R53" i="7"/>
  <c r="P59" i="7"/>
  <c r="Q59" i="7"/>
  <c r="E67" i="7"/>
  <c r="P67" i="7"/>
  <c r="R67" i="7"/>
  <c r="T96" i="7"/>
  <c r="T97" i="7"/>
  <c r="T98" i="7"/>
  <c r="P53" i="6"/>
  <c r="T47" i="6"/>
  <c r="E53" i="6"/>
  <c r="Q53" i="6"/>
  <c r="U57" i="6"/>
  <c r="Q59" i="6"/>
  <c r="Q67" i="6"/>
  <c r="S72" i="6"/>
  <c r="R67" i="6"/>
  <c r="E72" i="6"/>
  <c r="P72" i="6"/>
  <c r="E95" i="6"/>
  <c r="T95" i="6" s="1"/>
  <c r="U107" i="6"/>
  <c r="T108" i="6"/>
  <c r="T109" i="6"/>
  <c r="E79" i="6"/>
  <c r="P53" i="5"/>
  <c r="Q53" i="5"/>
  <c r="P59" i="5"/>
  <c r="E67" i="5"/>
  <c r="Q67" i="5"/>
  <c r="U67" i="5" s="1"/>
  <c r="P72" i="5"/>
  <c r="T57" i="5"/>
  <c r="E59" i="5"/>
  <c r="Q59" i="5"/>
  <c r="R67" i="5"/>
  <c r="E72" i="5"/>
  <c r="Q72" i="5"/>
  <c r="S95" i="5"/>
  <c r="T99" i="5"/>
  <c r="T100" i="5"/>
  <c r="E79" i="5"/>
  <c r="E53" i="4"/>
  <c r="P53" i="4"/>
  <c r="T58" i="4"/>
  <c r="P67" i="4"/>
  <c r="R67" i="4"/>
  <c r="Q67" i="4"/>
  <c r="P72" i="4"/>
  <c r="R72" i="4"/>
  <c r="E79" i="4"/>
  <c r="U47" i="3"/>
  <c r="P67" i="3"/>
  <c r="R67" i="3"/>
  <c r="Q53" i="3"/>
  <c r="Q67" i="3"/>
  <c r="S72" i="3"/>
  <c r="U58" i="3"/>
  <c r="S67" i="3"/>
  <c r="P72" i="3"/>
  <c r="U100" i="3"/>
  <c r="T101" i="3"/>
  <c r="E79" i="3"/>
  <c r="Q72" i="2"/>
  <c r="S72" i="2"/>
  <c r="E53" i="2"/>
  <c r="E67" i="2"/>
  <c r="R72" i="2"/>
  <c r="T58" i="2"/>
  <c r="T57" i="2"/>
  <c r="Q59" i="2"/>
  <c r="R67" i="2"/>
  <c r="E59" i="2"/>
  <c r="U59" i="2" s="1"/>
  <c r="E72" i="2"/>
  <c r="T104" i="2"/>
  <c r="U47" i="1"/>
  <c r="E53" i="1"/>
  <c r="P53" i="1"/>
  <c r="R53" i="1"/>
  <c r="Q67" i="1"/>
  <c r="P72" i="1"/>
  <c r="T72" i="1" s="1"/>
  <c r="R72" i="1"/>
  <c r="E59" i="1"/>
  <c r="T59" i="1" s="1"/>
  <c r="Q59" i="1"/>
  <c r="E67" i="1"/>
  <c r="S67" i="1"/>
  <c r="E72" i="1"/>
  <c r="Q72" i="1"/>
  <c r="S72" i="1"/>
  <c r="E95" i="1"/>
  <c r="E112" i="1" s="1"/>
  <c r="U70" i="2"/>
  <c r="T70" i="2"/>
  <c r="U71" i="2"/>
  <c r="T71" i="2"/>
  <c r="U30" i="1"/>
  <c r="T30" i="1"/>
  <c r="U59" i="1"/>
  <c r="U30" i="3"/>
  <c r="U70" i="3"/>
  <c r="T70" i="3"/>
  <c r="T24" i="1"/>
  <c r="U24" i="1"/>
  <c r="U71" i="1"/>
  <c r="T71" i="1"/>
  <c r="U24" i="3"/>
  <c r="T24" i="3"/>
  <c r="U33" i="3"/>
  <c r="T33" i="3"/>
  <c r="T11" i="1"/>
  <c r="T20" i="1"/>
  <c r="U38" i="1"/>
  <c r="U67" i="1"/>
  <c r="T67" i="1"/>
  <c r="U72" i="1"/>
  <c r="T15" i="1"/>
  <c r="U15" i="1"/>
  <c r="T14" i="1"/>
  <c r="T23" i="1"/>
  <c r="U28" i="1"/>
  <c r="T45" i="1"/>
  <c r="T48" i="1"/>
  <c r="U51" i="1"/>
  <c r="U66" i="1"/>
  <c r="T66" i="1"/>
  <c r="U61" i="1"/>
  <c r="T9" i="1"/>
  <c r="U10" i="1"/>
  <c r="U19" i="1"/>
  <c r="P33" i="1"/>
  <c r="T39" i="1"/>
  <c r="U56" i="1"/>
  <c r="T61" i="1"/>
  <c r="U64" i="1"/>
  <c r="U69" i="1"/>
  <c r="T19" i="2"/>
  <c r="U22" i="2"/>
  <c r="Q33" i="2"/>
  <c r="U40" i="2"/>
  <c r="T40" i="2"/>
  <c r="U42" i="2"/>
  <c r="T47" i="2"/>
  <c r="U50" i="2"/>
  <c r="T64" i="2"/>
  <c r="U67" i="3"/>
  <c r="T67" i="3"/>
  <c r="U72" i="3"/>
  <c r="T72" i="3"/>
  <c r="T15" i="3"/>
  <c r="U9" i="3"/>
  <c r="T18" i="3"/>
  <c r="U21" i="3"/>
  <c r="U36" i="3"/>
  <c r="T42" i="3"/>
  <c r="U45" i="3"/>
  <c r="T50" i="3"/>
  <c r="P53" i="3"/>
  <c r="T56" i="3"/>
  <c r="Q59" i="3"/>
  <c r="T69" i="3"/>
  <c r="T86" i="3"/>
  <c r="T89" i="3"/>
  <c r="U92" i="3"/>
  <c r="T9" i="4"/>
  <c r="U20" i="4"/>
  <c r="T20" i="4"/>
  <c r="U24" i="4"/>
  <c r="T24" i="4"/>
  <c r="E30" i="4"/>
  <c r="T33" i="5"/>
  <c r="U70" i="5"/>
  <c r="T70" i="5"/>
  <c r="U59" i="7"/>
  <c r="T59" i="7"/>
  <c r="U33" i="1"/>
  <c r="T33" i="1"/>
  <c r="U40" i="1"/>
  <c r="T40" i="1"/>
  <c r="U35" i="1"/>
  <c r="U70" i="1"/>
  <c r="T70" i="1"/>
  <c r="U24" i="2"/>
  <c r="T24" i="2"/>
  <c r="U30" i="2"/>
  <c r="T30" i="2"/>
  <c r="U53" i="2"/>
  <c r="T53" i="2"/>
  <c r="U43" i="2"/>
  <c r="U53" i="3"/>
  <c r="T53" i="3"/>
  <c r="P66" i="3"/>
  <c r="P71" i="3"/>
  <c r="Q24" i="4"/>
  <c r="U33" i="4"/>
  <c r="T33" i="4"/>
  <c r="T30" i="6"/>
  <c r="U24" i="7"/>
  <c r="T24" i="7"/>
  <c r="U24" i="8"/>
  <c r="T24" i="8"/>
  <c r="U30" i="8"/>
  <c r="T30" i="8"/>
  <c r="U71" i="8"/>
  <c r="T71" i="8"/>
  <c r="T53" i="1"/>
  <c r="T43" i="1"/>
  <c r="T57" i="1"/>
  <c r="T62" i="1"/>
  <c r="T65" i="1"/>
  <c r="U72" i="2"/>
  <c r="U67" i="2"/>
  <c r="U15" i="2"/>
  <c r="T15" i="2"/>
  <c r="T9" i="2"/>
  <c r="U18" i="2"/>
  <c r="T20" i="2"/>
  <c r="T23" i="2"/>
  <c r="U32" i="2"/>
  <c r="T43" i="2"/>
  <c r="U46" i="2"/>
  <c r="T48" i="2"/>
  <c r="T51" i="2"/>
  <c r="U63" i="2"/>
  <c r="T65" i="2"/>
  <c r="U17" i="3"/>
  <c r="T19" i="3"/>
  <c r="T22" i="3"/>
  <c r="T37" i="3"/>
  <c r="T43" i="3"/>
  <c r="T46" i="3"/>
  <c r="U49" i="3"/>
  <c r="T51" i="3"/>
  <c r="T55" i="3"/>
  <c r="E67" i="3"/>
  <c r="U71" i="3"/>
  <c r="T71" i="3"/>
  <c r="E72" i="3"/>
  <c r="U24" i="5"/>
  <c r="T24" i="5"/>
  <c r="U59" i="6"/>
  <c r="T59" i="6"/>
  <c r="U71" i="6"/>
  <c r="T71" i="6"/>
  <c r="U70" i="7"/>
  <c r="U33" i="8"/>
  <c r="T33" i="8"/>
  <c r="U70" i="8"/>
  <c r="T70" i="8"/>
  <c r="U33" i="9"/>
  <c r="T33" i="9"/>
  <c r="U33" i="10"/>
  <c r="T33" i="10"/>
  <c r="U43" i="1"/>
  <c r="U33" i="2"/>
  <c r="T33" i="2"/>
  <c r="T56" i="2"/>
  <c r="P59" i="2"/>
  <c r="U66" i="2"/>
  <c r="T66" i="2"/>
  <c r="P67" i="2"/>
  <c r="T67" i="2" s="1"/>
  <c r="P72" i="2"/>
  <c r="T72" i="2" s="1"/>
  <c r="P30" i="3"/>
  <c r="T30" i="3" s="1"/>
  <c r="U43" i="3"/>
  <c r="U59" i="3"/>
  <c r="T59" i="3"/>
  <c r="U72" i="4"/>
  <c r="U67" i="4"/>
  <c r="T72" i="4"/>
  <c r="T67" i="4"/>
  <c r="U15" i="4"/>
  <c r="T15" i="4"/>
  <c r="U29" i="4"/>
  <c r="T29" i="4"/>
  <c r="U70" i="4"/>
  <c r="T70" i="4"/>
  <c r="U71" i="4"/>
  <c r="T71" i="4"/>
  <c r="U59" i="5"/>
  <c r="T59" i="5"/>
  <c r="U33" i="6"/>
  <c r="T33" i="6"/>
  <c r="U30" i="7"/>
  <c r="T30" i="7"/>
  <c r="U71" i="7"/>
  <c r="U24" i="9"/>
  <c r="T24" i="9"/>
  <c r="U40" i="3"/>
  <c r="T40" i="3"/>
  <c r="U66" i="3"/>
  <c r="T66" i="3"/>
  <c r="T35" i="4"/>
  <c r="T39" i="4"/>
  <c r="U53" i="4"/>
  <c r="T53" i="4"/>
  <c r="T44" i="4"/>
  <c r="T48" i="4"/>
  <c r="T52" i="4"/>
  <c r="T57" i="4"/>
  <c r="T61" i="4"/>
  <c r="T65" i="4"/>
  <c r="T87" i="4"/>
  <c r="T91" i="4"/>
  <c r="T67" i="5"/>
  <c r="U72" i="5"/>
  <c r="T72" i="5"/>
  <c r="T15" i="5"/>
  <c r="U15" i="5"/>
  <c r="T10" i="5"/>
  <c r="T14" i="5"/>
  <c r="T19" i="5"/>
  <c r="T23" i="5"/>
  <c r="T28" i="5"/>
  <c r="T38" i="5"/>
  <c r="T43" i="5"/>
  <c r="T47" i="5"/>
  <c r="T51" i="5"/>
  <c r="T56" i="5"/>
  <c r="T64" i="5"/>
  <c r="T69" i="5"/>
  <c r="T86" i="5"/>
  <c r="T90" i="5"/>
  <c r="T9" i="6"/>
  <c r="T13" i="6"/>
  <c r="T18" i="6"/>
  <c r="T22" i="6"/>
  <c r="T27" i="6"/>
  <c r="T32" i="6"/>
  <c r="T37" i="6"/>
  <c r="T42" i="6"/>
  <c r="T46" i="6"/>
  <c r="T50" i="6"/>
  <c r="T55" i="6"/>
  <c r="T63" i="6"/>
  <c r="T89" i="6"/>
  <c r="T93" i="6"/>
  <c r="T12" i="7"/>
  <c r="T17" i="7"/>
  <c r="T21" i="7"/>
  <c r="T26" i="7"/>
  <c r="U40" i="7"/>
  <c r="T40" i="7"/>
  <c r="T36" i="7"/>
  <c r="T45" i="7"/>
  <c r="T49" i="7"/>
  <c r="T58" i="7"/>
  <c r="U66" i="7"/>
  <c r="T66" i="7"/>
  <c r="T62" i="7"/>
  <c r="T88" i="7"/>
  <c r="T92" i="7"/>
  <c r="T11" i="8"/>
  <c r="T20" i="8"/>
  <c r="T29" i="8"/>
  <c r="T35" i="8"/>
  <c r="T39" i="8"/>
  <c r="U53" i="8"/>
  <c r="T53" i="8"/>
  <c r="T44" i="8"/>
  <c r="T48" i="8"/>
  <c r="T52" i="8"/>
  <c r="T57" i="8"/>
  <c r="T61" i="8"/>
  <c r="T65" i="8"/>
  <c r="T87" i="8"/>
  <c r="T91" i="8"/>
  <c r="T67" i="9"/>
  <c r="T72" i="9"/>
  <c r="U15" i="9"/>
  <c r="T10" i="9"/>
  <c r="T14" i="9"/>
  <c r="T19" i="9"/>
  <c r="T23" i="9"/>
  <c r="T28" i="9"/>
  <c r="T38" i="9"/>
  <c r="E59" i="9"/>
  <c r="P59" i="9"/>
  <c r="T63" i="9"/>
  <c r="U63" i="9"/>
  <c r="Q67" i="9"/>
  <c r="U67" i="9" s="1"/>
  <c r="T69" i="9"/>
  <c r="U71" i="9"/>
  <c r="T71" i="9"/>
  <c r="Q72" i="9"/>
  <c r="U72" i="9" s="1"/>
  <c r="T86" i="9"/>
  <c r="T90" i="9"/>
  <c r="T13" i="10"/>
  <c r="P24" i="10"/>
  <c r="T26" i="10"/>
  <c r="U26" i="10"/>
  <c r="U30" i="10"/>
  <c r="T30" i="10"/>
  <c r="P30" i="10"/>
  <c r="T45" i="10"/>
  <c r="U45" i="10"/>
  <c r="T49" i="10"/>
  <c r="U49" i="10"/>
  <c r="P53" i="10"/>
  <c r="E59" i="10"/>
  <c r="U71" i="10"/>
  <c r="U33" i="13"/>
  <c r="T33" i="13"/>
  <c r="U59" i="13"/>
  <c r="T59" i="13"/>
  <c r="U40" i="6"/>
  <c r="T40" i="6"/>
  <c r="U66" i="6"/>
  <c r="T66" i="6"/>
  <c r="U53" i="7"/>
  <c r="T53" i="7"/>
  <c r="U72" i="8"/>
  <c r="U67" i="8"/>
  <c r="T72" i="8"/>
  <c r="T67" i="8"/>
  <c r="U15" i="8"/>
  <c r="T15" i="8"/>
  <c r="P53" i="9"/>
  <c r="T53" i="9" s="1"/>
  <c r="Q59" i="9"/>
  <c r="P15" i="10"/>
  <c r="T17" i="10"/>
  <c r="U17" i="10"/>
  <c r="T21" i="10"/>
  <c r="U21" i="10"/>
  <c r="U24" i="10"/>
  <c r="T24" i="10"/>
  <c r="Q30" i="10"/>
  <c r="T36" i="10"/>
  <c r="U36" i="10"/>
  <c r="P40" i="10"/>
  <c r="Q53" i="10"/>
  <c r="U53" i="10" s="1"/>
  <c r="Q59" i="10"/>
  <c r="T62" i="10"/>
  <c r="U62" i="10"/>
  <c r="U30" i="14"/>
  <c r="T30" i="14"/>
  <c r="U59" i="14"/>
  <c r="T59" i="14"/>
  <c r="U71" i="15"/>
  <c r="T71" i="15"/>
  <c r="U33" i="16"/>
  <c r="U33" i="17"/>
  <c r="T33" i="17"/>
  <c r="U40" i="5"/>
  <c r="T40" i="5"/>
  <c r="U66" i="5"/>
  <c r="T66" i="5"/>
  <c r="T35" i="6"/>
  <c r="U53" i="6"/>
  <c r="T53" i="6"/>
  <c r="T61" i="6"/>
  <c r="U67" i="7"/>
  <c r="T67" i="7"/>
  <c r="U72" i="7"/>
  <c r="T72" i="7"/>
  <c r="T15" i="7"/>
  <c r="U15" i="7"/>
  <c r="T43" i="7"/>
  <c r="T9" i="8"/>
  <c r="U40" i="9"/>
  <c r="T40" i="9"/>
  <c r="U53" i="9"/>
  <c r="T64" i="9"/>
  <c r="T89" i="9"/>
  <c r="U89" i="9"/>
  <c r="T93" i="9"/>
  <c r="U93" i="9"/>
  <c r="T12" i="10"/>
  <c r="U12" i="10"/>
  <c r="T27" i="10"/>
  <c r="U70" i="11"/>
  <c r="T70" i="11"/>
  <c r="U71" i="11"/>
  <c r="T71" i="11"/>
  <c r="U70" i="12"/>
  <c r="T70" i="12"/>
  <c r="U30" i="15"/>
  <c r="T30" i="15"/>
  <c r="T70" i="15"/>
  <c r="U24" i="16"/>
  <c r="T24" i="16"/>
  <c r="U40" i="4"/>
  <c r="T40" i="4"/>
  <c r="U59" i="4"/>
  <c r="T59" i="4"/>
  <c r="U66" i="4"/>
  <c r="T66" i="4"/>
  <c r="U30" i="5"/>
  <c r="T30" i="5"/>
  <c r="U53" i="5"/>
  <c r="T53" i="5"/>
  <c r="U71" i="5"/>
  <c r="T71" i="5"/>
  <c r="U72" i="6"/>
  <c r="U67" i="6"/>
  <c r="T72" i="6"/>
  <c r="T67" i="6"/>
  <c r="U15" i="6"/>
  <c r="T15" i="6"/>
  <c r="U24" i="6"/>
  <c r="T24" i="6"/>
  <c r="U70" i="6"/>
  <c r="T70" i="6"/>
  <c r="U33" i="7"/>
  <c r="T33" i="7"/>
  <c r="U40" i="8"/>
  <c r="T40" i="8"/>
  <c r="U59" i="8"/>
  <c r="T59" i="8"/>
  <c r="U66" i="8"/>
  <c r="T66" i="8"/>
  <c r="U30" i="9"/>
  <c r="T30" i="9"/>
  <c r="U70" i="9"/>
  <c r="T70" i="9"/>
  <c r="U72" i="10"/>
  <c r="U67" i="10"/>
  <c r="T72" i="10"/>
  <c r="T67" i="10"/>
  <c r="U15" i="10"/>
  <c r="T15" i="10"/>
  <c r="U9" i="10"/>
  <c r="T58" i="10"/>
  <c r="U58" i="10"/>
  <c r="T63" i="10"/>
  <c r="U24" i="11"/>
  <c r="T24" i="11"/>
  <c r="U24" i="12"/>
  <c r="T24" i="12"/>
  <c r="U33" i="12"/>
  <c r="T33" i="12"/>
  <c r="U71" i="14"/>
  <c r="T71" i="14"/>
  <c r="T24" i="15"/>
  <c r="U24" i="15"/>
  <c r="U70" i="16"/>
  <c r="T70" i="16"/>
  <c r="U66" i="9"/>
  <c r="T66" i="9"/>
  <c r="T53" i="10"/>
  <c r="U88" i="10"/>
  <c r="U92" i="10"/>
  <c r="U67" i="11"/>
  <c r="T67" i="11"/>
  <c r="U72" i="11"/>
  <c r="T72" i="11"/>
  <c r="T15" i="11"/>
  <c r="U15" i="11"/>
  <c r="U11" i="11"/>
  <c r="U20" i="11"/>
  <c r="U29" i="11"/>
  <c r="U39" i="11"/>
  <c r="U44" i="11"/>
  <c r="U48" i="11"/>
  <c r="U52" i="11"/>
  <c r="U57" i="11"/>
  <c r="U65" i="11"/>
  <c r="U87" i="11"/>
  <c r="U91" i="11"/>
  <c r="U10" i="12"/>
  <c r="U14" i="12"/>
  <c r="U19" i="12"/>
  <c r="U23" i="12"/>
  <c r="U28" i="12"/>
  <c r="U38" i="12"/>
  <c r="U47" i="12"/>
  <c r="U51" i="12"/>
  <c r="U56" i="12"/>
  <c r="U64" i="12"/>
  <c r="U69" i="12"/>
  <c r="U86" i="12"/>
  <c r="U90" i="12"/>
  <c r="U13" i="13"/>
  <c r="U18" i="13"/>
  <c r="U22" i="13"/>
  <c r="U27" i="13"/>
  <c r="U32" i="13"/>
  <c r="U40" i="13"/>
  <c r="T40" i="13"/>
  <c r="U37" i="13"/>
  <c r="U42" i="13"/>
  <c r="U46" i="13"/>
  <c r="U50" i="13"/>
  <c r="U55" i="13"/>
  <c r="U66" i="13"/>
  <c r="T66" i="13"/>
  <c r="U63" i="13"/>
  <c r="U89" i="13"/>
  <c r="U93" i="13"/>
  <c r="U12" i="14"/>
  <c r="U17" i="14"/>
  <c r="U21" i="14"/>
  <c r="U26" i="14"/>
  <c r="U36" i="14"/>
  <c r="U53" i="14"/>
  <c r="T53" i="14"/>
  <c r="U45" i="14"/>
  <c r="U49" i="14"/>
  <c r="U58" i="14"/>
  <c r="U62" i="14"/>
  <c r="U88" i="14"/>
  <c r="U92" i="14"/>
  <c r="U67" i="15"/>
  <c r="T67" i="15"/>
  <c r="U72" i="15"/>
  <c r="T15" i="15"/>
  <c r="U15" i="15"/>
  <c r="U11" i="15"/>
  <c r="U20" i="15"/>
  <c r="U29" i="15"/>
  <c r="U39" i="15"/>
  <c r="U44" i="15"/>
  <c r="U48" i="15"/>
  <c r="U52" i="15"/>
  <c r="U57" i="15"/>
  <c r="U65" i="15"/>
  <c r="U87" i="15"/>
  <c r="U91" i="15"/>
  <c r="U10" i="16"/>
  <c r="U14" i="16"/>
  <c r="U19" i="16"/>
  <c r="U23" i="16"/>
  <c r="U28" i="16"/>
  <c r="U38" i="16"/>
  <c r="U47" i="16"/>
  <c r="U51" i="16"/>
  <c r="U56" i="16"/>
  <c r="U64" i="16"/>
  <c r="U69" i="16"/>
  <c r="U86" i="16"/>
  <c r="U90" i="16"/>
  <c r="U13" i="17"/>
  <c r="U18" i="17"/>
  <c r="U22" i="17"/>
  <c r="U27" i="17"/>
  <c r="U32" i="17"/>
  <c r="U40" i="17"/>
  <c r="T40" i="17"/>
  <c r="T36" i="17"/>
  <c r="U37" i="17"/>
  <c r="U42" i="17"/>
  <c r="T45" i="17"/>
  <c r="U46" i="17"/>
  <c r="T51" i="17"/>
  <c r="U51" i="17"/>
  <c r="U57" i="17"/>
  <c r="T57" i="17"/>
  <c r="U66" i="17"/>
  <c r="T66" i="17"/>
  <c r="U61" i="17"/>
  <c r="T61" i="17"/>
  <c r="U71" i="17"/>
  <c r="T71" i="17"/>
  <c r="U14" i="18"/>
  <c r="T14" i="18"/>
  <c r="U24" i="18"/>
  <c r="T24" i="18"/>
  <c r="U59" i="18"/>
  <c r="T59" i="18"/>
  <c r="U30" i="19"/>
  <c r="T30" i="19"/>
  <c r="U71" i="19"/>
  <c r="T71" i="19"/>
  <c r="U30" i="21"/>
  <c r="T30" i="21"/>
  <c r="U70" i="21"/>
  <c r="T70" i="21"/>
  <c r="U24" i="22"/>
  <c r="T24" i="22"/>
  <c r="U59" i="22"/>
  <c r="T59" i="22"/>
  <c r="U33" i="23"/>
  <c r="T33" i="23"/>
  <c r="U70" i="10"/>
  <c r="T70" i="10"/>
  <c r="U33" i="11"/>
  <c r="T33" i="11"/>
  <c r="U40" i="12"/>
  <c r="T40" i="12"/>
  <c r="U59" i="12"/>
  <c r="T59" i="12"/>
  <c r="U66" i="12"/>
  <c r="T66" i="12"/>
  <c r="U30" i="13"/>
  <c r="T30" i="13"/>
  <c r="U53" i="13"/>
  <c r="T53" i="13"/>
  <c r="U71" i="13"/>
  <c r="T71" i="13"/>
  <c r="U72" i="14"/>
  <c r="U67" i="14"/>
  <c r="T72" i="14"/>
  <c r="T67" i="14"/>
  <c r="U15" i="14"/>
  <c r="T15" i="14"/>
  <c r="U24" i="14"/>
  <c r="T24" i="14"/>
  <c r="U70" i="14"/>
  <c r="T70" i="14"/>
  <c r="U33" i="15"/>
  <c r="T33" i="15"/>
  <c r="U40" i="16"/>
  <c r="T40" i="16"/>
  <c r="U59" i="16"/>
  <c r="T59" i="16"/>
  <c r="U66" i="16"/>
  <c r="T66" i="16"/>
  <c r="U30" i="17"/>
  <c r="T30" i="17"/>
  <c r="U53" i="17"/>
  <c r="T53" i="17"/>
  <c r="U52" i="17"/>
  <c r="T52" i="17"/>
  <c r="Q70" i="17"/>
  <c r="U70" i="17" s="1"/>
  <c r="U10" i="18"/>
  <c r="T10" i="18"/>
  <c r="U70" i="18"/>
  <c r="T70" i="18"/>
  <c r="U59" i="19"/>
  <c r="T59" i="19"/>
  <c r="U59" i="20"/>
  <c r="T59" i="20"/>
  <c r="U71" i="20"/>
  <c r="T71" i="20"/>
  <c r="U24" i="21"/>
  <c r="U33" i="22"/>
  <c r="T33" i="22"/>
  <c r="U59" i="23"/>
  <c r="T59" i="23"/>
  <c r="U40" i="11"/>
  <c r="T40" i="11"/>
  <c r="U59" i="11"/>
  <c r="T59" i="11"/>
  <c r="U66" i="11"/>
  <c r="T66" i="11"/>
  <c r="U30" i="12"/>
  <c r="T30" i="12"/>
  <c r="U53" i="12"/>
  <c r="T53" i="12"/>
  <c r="U71" i="12"/>
  <c r="T71" i="12"/>
  <c r="U67" i="13"/>
  <c r="T67" i="13"/>
  <c r="U72" i="13"/>
  <c r="T72" i="13"/>
  <c r="T15" i="13"/>
  <c r="U15" i="13"/>
  <c r="T24" i="13"/>
  <c r="U24" i="13"/>
  <c r="U70" i="13"/>
  <c r="T70" i="13"/>
  <c r="T86" i="13"/>
  <c r="T90" i="13"/>
  <c r="T9" i="14"/>
  <c r="U33" i="14"/>
  <c r="T33" i="14"/>
  <c r="T37" i="14"/>
  <c r="T55" i="14"/>
  <c r="T63" i="14"/>
  <c r="T89" i="14"/>
  <c r="T93" i="14"/>
  <c r="T12" i="15"/>
  <c r="T17" i="15"/>
  <c r="T21" i="15"/>
  <c r="T26" i="15"/>
  <c r="U40" i="15"/>
  <c r="T40" i="15"/>
  <c r="T36" i="15"/>
  <c r="T45" i="15"/>
  <c r="T49" i="15"/>
  <c r="T58" i="15"/>
  <c r="U59" i="15"/>
  <c r="T59" i="15"/>
  <c r="U66" i="15"/>
  <c r="T66" i="15"/>
  <c r="T62" i="15"/>
  <c r="U30" i="16"/>
  <c r="T30" i="16"/>
  <c r="T53" i="16"/>
  <c r="U71" i="16"/>
  <c r="T71" i="16"/>
  <c r="U67" i="17"/>
  <c r="T67" i="17"/>
  <c r="U72" i="17"/>
  <c r="T72" i="17"/>
  <c r="T15" i="17"/>
  <c r="U15" i="17"/>
  <c r="T24" i="17"/>
  <c r="U24" i="17"/>
  <c r="U59" i="17"/>
  <c r="T59" i="17"/>
  <c r="U91" i="17"/>
  <c r="T91" i="17"/>
  <c r="U33" i="18"/>
  <c r="U33" i="19"/>
  <c r="U30" i="20"/>
  <c r="T30" i="20"/>
  <c r="U33" i="21"/>
  <c r="T33" i="21"/>
  <c r="U70" i="22"/>
  <c r="U30" i="23"/>
  <c r="T30" i="23"/>
  <c r="T71" i="23"/>
  <c r="U40" i="10"/>
  <c r="T40" i="10"/>
  <c r="U66" i="10"/>
  <c r="T66" i="10"/>
  <c r="T35" i="11"/>
  <c r="U53" i="11"/>
  <c r="T53" i="11"/>
  <c r="T61" i="11"/>
  <c r="U72" i="12"/>
  <c r="U67" i="12"/>
  <c r="T72" i="12"/>
  <c r="T67" i="12"/>
  <c r="U15" i="12"/>
  <c r="T15" i="12"/>
  <c r="U35" i="12"/>
  <c r="T43" i="12"/>
  <c r="U61" i="12"/>
  <c r="T9" i="13"/>
  <c r="U43" i="13"/>
  <c r="U9" i="14"/>
  <c r="U40" i="14"/>
  <c r="T40" i="14"/>
  <c r="U66" i="14"/>
  <c r="T66" i="14"/>
  <c r="T35" i="15"/>
  <c r="U53" i="15"/>
  <c r="T61" i="15"/>
  <c r="U72" i="16"/>
  <c r="U67" i="16"/>
  <c r="T72" i="16"/>
  <c r="T67" i="16"/>
  <c r="U15" i="16"/>
  <c r="T15" i="16"/>
  <c r="U35" i="16"/>
  <c r="T43" i="16"/>
  <c r="U61" i="16"/>
  <c r="T9" i="17"/>
  <c r="U43" i="17"/>
  <c r="U65" i="17"/>
  <c r="T65" i="17"/>
  <c r="U87" i="17"/>
  <c r="T87" i="17"/>
  <c r="U19" i="18"/>
  <c r="T19" i="18"/>
  <c r="U24" i="20"/>
  <c r="T24" i="20"/>
  <c r="U70" i="20"/>
  <c r="T70" i="20"/>
  <c r="U71" i="21"/>
  <c r="T71" i="21"/>
  <c r="U56" i="17"/>
  <c r="U64" i="17"/>
  <c r="U69" i="17"/>
  <c r="U86" i="17"/>
  <c r="U90" i="17"/>
  <c r="U13" i="18"/>
  <c r="U18" i="18"/>
  <c r="U22" i="18"/>
  <c r="U27" i="18"/>
  <c r="U32" i="18"/>
  <c r="U40" i="18"/>
  <c r="T40" i="18"/>
  <c r="U37" i="18"/>
  <c r="U42" i="18"/>
  <c r="U46" i="18"/>
  <c r="U50" i="18"/>
  <c r="U55" i="18"/>
  <c r="U66" i="18"/>
  <c r="T66" i="18"/>
  <c r="U63" i="18"/>
  <c r="U89" i="18"/>
  <c r="U93" i="18"/>
  <c r="U12" i="19"/>
  <c r="U17" i="19"/>
  <c r="U21" i="19"/>
  <c r="U26" i="19"/>
  <c r="U36" i="19"/>
  <c r="U53" i="19"/>
  <c r="T53" i="19"/>
  <c r="U45" i="19"/>
  <c r="U49" i="19"/>
  <c r="U58" i="19"/>
  <c r="U62" i="19"/>
  <c r="U88" i="19"/>
  <c r="U92" i="19"/>
  <c r="U72" i="20"/>
  <c r="U67" i="20"/>
  <c r="T72" i="20"/>
  <c r="T67" i="20"/>
  <c r="U15" i="20"/>
  <c r="T15" i="20"/>
  <c r="U11" i="20"/>
  <c r="U20" i="20"/>
  <c r="U29" i="20"/>
  <c r="U39" i="20"/>
  <c r="U44" i="20"/>
  <c r="U48" i="20"/>
  <c r="U52" i="20"/>
  <c r="U57" i="20"/>
  <c r="U65" i="20"/>
  <c r="U87" i="20"/>
  <c r="U91" i="20"/>
  <c r="U10" i="21"/>
  <c r="U14" i="21"/>
  <c r="U19" i="21"/>
  <c r="U23" i="21"/>
  <c r="U28" i="21"/>
  <c r="U38" i="21"/>
  <c r="U47" i="21"/>
  <c r="U51" i="21"/>
  <c r="U56" i="21"/>
  <c r="U64" i="21"/>
  <c r="U69" i="21"/>
  <c r="U86" i="21"/>
  <c r="U90" i="21"/>
  <c r="U13" i="22"/>
  <c r="U18" i="22"/>
  <c r="U22" i="22"/>
  <c r="U27" i="22"/>
  <c r="U32" i="22"/>
  <c r="U40" i="22"/>
  <c r="T40" i="22"/>
  <c r="U37" i="22"/>
  <c r="U42" i="22"/>
  <c r="U46" i="22"/>
  <c r="U50" i="22"/>
  <c r="U55" i="22"/>
  <c r="U66" i="22"/>
  <c r="T66" i="22"/>
  <c r="U63" i="22"/>
  <c r="U89" i="22"/>
  <c r="U93" i="22"/>
  <c r="U12" i="23"/>
  <c r="U17" i="23"/>
  <c r="U21" i="23"/>
  <c r="U26" i="23"/>
  <c r="U36" i="23"/>
  <c r="U53" i="23"/>
  <c r="U45" i="23"/>
  <c r="U49" i="23"/>
  <c r="U58" i="23"/>
  <c r="U62" i="23"/>
  <c r="Q71" i="23"/>
  <c r="U71" i="23" s="1"/>
  <c r="T88" i="23"/>
  <c r="U91" i="23"/>
  <c r="T93" i="23"/>
  <c r="T12" i="24"/>
  <c r="U21" i="24"/>
  <c r="T21" i="24"/>
  <c r="U33" i="24"/>
  <c r="T33" i="24"/>
  <c r="U59" i="24"/>
  <c r="T59" i="24"/>
  <c r="T71" i="24"/>
  <c r="U59" i="26"/>
  <c r="T59" i="26"/>
  <c r="U30" i="18"/>
  <c r="T30" i="18"/>
  <c r="U53" i="18"/>
  <c r="T53" i="18"/>
  <c r="U71" i="18"/>
  <c r="T71" i="18"/>
  <c r="U67" i="19"/>
  <c r="T67" i="19"/>
  <c r="U72" i="19"/>
  <c r="T72" i="19"/>
  <c r="T15" i="19"/>
  <c r="U15" i="19"/>
  <c r="T24" i="19"/>
  <c r="U24" i="19"/>
  <c r="U70" i="19"/>
  <c r="U33" i="20"/>
  <c r="T33" i="20"/>
  <c r="U40" i="21"/>
  <c r="T40" i="21"/>
  <c r="U59" i="21"/>
  <c r="T59" i="21"/>
  <c r="U66" i="21"/>
  <c r="T66" i="21"/>
  <c r="U30" i="22"/>
  <c r="T30" i="22"/>
  <c r="U53" i="22"/>
  <c r="U71" i="22"/>
  <c r="T71" i="22"/>
  <c r="U67" i="23"/>
  <c r="T67" i="23"/>
  <c r="U72" i="23"/>
  <c r="T72" i="23"/>
  <c r="T15" i="23"/>
  <c r="U15" i="23"/>
  <c r="T24" i="23"/>
  <c r="U24" i="23"/>
  <c r="U70" i="23"/>
  <c r="T70" i="23"/>
  <c r="U17" i="24"/>
  <c r="T17" i="24"/>
  <c r="U30" i="24"/>
  <c r="T30" i="24"/>
  <c r="U30" i="25"/>
  <c r="T30" i="25"/>
  <c r="U71" i="25"/>
  <c r="T71" i="25"/>
  <c r="U24" i="26"/>
  <c r="T24" i="26"/>
  <c r="U70" i="26"/>
  <c r="T70" i="26"/>
  <c r="U30" i="27"/>
  <c r="T30" i="27"/>
  <c r="U59" i="27"/>
  <c r="T59" i="27"/>
  <c r="U72" i="18"/>
  <c r="U67" i="18"/>
  <c r="T72" i="18"/>
  <c r="T67" i="18"/>
  <c r="U15" i="18"/>
  <c r="T15" i="18"/>
  <c r="T23" i="18"/>
  <c r="T28" i="18"/>
  <c r="T38" i="18"/>
  <c r="T43" i="18"/>
  <c r="T47" i="18"/>
  <c r="T51" i="18"/>
  <c r="T56" i="18"/>
  <c r="T64" i="18"/>
  <c r="T69" i="18"/>
  <c r="T86" i="18"/>
  <c r="T90" i="18"/>
  <c r="T9" i="19"/>
  <c r="T13" i="19"/>
  <c r="T18" i="19"/>
  <c r="T22" i="19"/>
  <c r="T27" i="19"/>
  <c r="T32" i="19"/>
  <c r="T37" i="19"/>
  <c r="T42" i="19"/>
  <c r="T46" i="19"/>
  <c r="T50" i="19"/>
  <c r="T55" i="19"/>
  <c r="T63" i="19"/>
  <c r="T89" i="19"/>
  <c r="T93" i="19"/>
  <c r="T12" i="20"/>
  <c r="T17" i="20"/>
  <c r="T21" i="20"/>
  <c r="T26" i="20"/>
  <c r="U40" i="20"/>
  <c r="T40" i="20"/>
  <c r="T36" i="20"/>
  <c r="T45" i="20"/>
  <c r="T49" i="20"/>
  <c r="T58" i="20"/>
  <c r="U66" i="20"/>
  <c r="T66" i="20"/>
  <c r="T62" i="20"/>
  <c r="T88" i="20"/>
  <c r="T92" i="20"/>
  <c r="T11" i="21"/>
  <c r="T20" i="21"/>
  <c r="T29" i="21"/>
  <c r="T35" i="21"/>
  <c r="T39" i="21"/>
  <c r="U53" i="21"/>
  <c r="T44" i="21"/>
  <c r="T48" i="21"/>
  <c r="T52" i="21"/>
  <c r="T57" i="21"/>
  <c r="T61" i="21"/>
  <c r="T65" i="21"/>
  <c r="T87" i="21"/>
  <c r="T91" i="21"/>
  <c r="U72" i="22"/>
  <c r="U67" i="22"/>
  <c r="T67" i="22"/>
  <c r="U15" i="22"/>
  <c r="T15" i="22"/>
  <c r="T10" i="22"/>
  <c r="T14" i="22"/>
  <c r="T19" i="22"/>
  <c r="T23" i="22"/>
  <c r="T28" i="22"/>
  <c r="T38" i="22"/>
  <c r="T43" i="22"/>
  <c r="T47" i="22"/>
  <c r="T51" i="22"/>
  <c r="T56" i="22"/>
  <c r="T64" i="22"/>
  <c r="T69" i="22"/>
  <c r="T86" i="22"/>
  <c r="T90" i="22"/>
  <c r="T9" i="23"/>
  <c r="T13" i="23"/>
  <c r="T18" i="23"/>
  <c r="T22" i="23"/>
  <c r="T27" i="23"/>
  <c r="T32" i="23"/>
  <c r="T37" i="23"/>
  <c r="T42" i="23"/>
  <c r="T46" i="23"/>
  <c r="T50" i="23"/>
  <c r="T55" i="23"/>
  <c r="T63" i="23"/>
  <c r="U87" i="23"/>
  <c r="T89" i="23"/>
  <c r="T92" i="23"/>
  <c r="T11" i="24"/>
  <c r="U11" i="24"/>
  <c r="U24" i="24"/>
  <c r="U26" i="24"/>
  <c r="T26" i="24"/>
  <c r="U70" i="24"/>
  <c r="T70" i="24"/>
  <c r="T24" i="25"/>
  <c r="U24" i="25"/>
  <c r="U70" i="25"/>
  <c r="T70" i="25"/>
  <c r="T9" i="18"/>
  <c r="U43" i="18"/>
  <c r="U9" i="19"/>
  <c r="U40" i="19"/>
  <c r="T40" i="19"/>
  <c r="U66" i="19"/>
  <c r="T66" i="19"/>
  <c r="T35" i="20"/>
  <c r="U53" i="20"/>
  <c r="T61" i="20"/>
  <c r="U67" i="21"/>
  <c r="T67" i="21"/>
  <c r="U72" i="21"/>
  <c r="T72" i="21"/>
  <c r="T15" i="21"/>
  <c r="U15" i="21"/>
  <c r="U35" i="21"/>
  <c r="T43" i="21"/>
  <c r="U61" i="21"/>
  <c r="T9" i="22"/>
  <c r="U43" i="22"/>
  <c r="U9" i="23"/>
  <c r="U40" i="23"/>
  <c r="T40" i="23"/>
  <c r="U66" i="23"/>
  <c r="T66" i="23"/>
  <c r="U33" i="25"/>
  <c r="T33" i="25"/>
  <c r="U33" i="27"/>
  <c r="T33" i="27"/>
  <c r="U72" i="24"/>
  <c r="U67" i="24"/>
  <c r="T72" i="24"/>
  <c r="T67" i="24"/>
  <c r="T15" i="24"/>
  <c r="U20" i="24"/>
  <c r="U29" i="24"/>
  <c r="U39" i="24"/>
  <c r="U44" i="24"/>
  <c r="U48" i="24"/>
  <c r="U52" i="24"/>
  <c r="U57" i="24"/>
  <c r="U65" i="24"/>
  <c r="U87" i="24"/>
  <c r="U91" i="24"/>
  <c r="U10" i="25"/>
  <c r="U14" i="25"/>
  <c r="U19" i="25"/>
  <c r="U23" i="25"/>
  <c r="U28" i="25"/>
  <c r="U38" i="25"/>
  <c r="U47" i="25"/>
  <c r="U51" i="25"/>
  <c r="U56" i="25"/>
  <c r="U64" i="25"/>
  <c r="U69" i="25"/>
  <c r="U86" i="25"/>
  <c r="U90" i="25"/>
  <c r="U13" i="26"/>
  <c r="U18" i="26"/>
  <c r="U22" i="26"/>
  <c r="U27" i="26"/>
  <c r="U32" i="26"/>
  <c r="U40" i="26"/>
  <c r="T40" i="26"/>
  <c r="U37" i="26"/>
  <c r="U42" i="26"/>
  <c r="U46" i="26"/>
  <c r="U50" i="26"/>
  <c r="U55" i="26"/>
  <c r="U66" i="26"/>
  <c r="T66" i="26"/>
  <c r="U63" i="26"/>
  <c r="U89" i="26"/>
  <c r="U93" i="26"/>
  <c r="U12" i="27"/>
  <c r="U17" i="27"/>
  <c r="U21" i="27"/>
  <c r="U26" i="27"/>
  <c r="U36" i="27"/>
  <c r="U53" i="27"/>
  <c r="T53" i="27"/>
  <c r="U45" i="27"/>
  <c r="U49" i="27"/>
  <c r="U58" i="27"/>
  <c r="U62" i="27"/>
  <c r="Q71" i="27"/>
  <c r="U71" i="27" s="1"/>
  <c r="Q72" i="27"/>
  <c r="U72" i="27" s="1"/>
  <c r="U88" i="27"/>
  <c r="T88" i="27"/>
  <c r="U71" i="28"/>
  <c r="T71" i="28"/>
  <c r="U24" i="29"/>
  <c r="T24" i="31"/>
  <c r="U24" i="31"/>
  <c r="U33" i="32"/>
  <c r="U40" i="25"/>
  <c r="T40" i="25"/>
  <c r="U59" i="25"/>
  <c r="T59" i="25"/>
  <c r="U66" i="25"/>
  <c r="T66" i="25"/>
  <c r="U30" i="26"/>
  <c r="T30" i="26"/>
  <c r="U53" i="26"/>
  <c r="T53" i="26"/>
  <c r="U71" i="26"/>
  <c r="T71" i="26"/>
  <c r="U67" i="27"/>
  <c r="T67" i="27"/>
  <c r="T72" i="27"/>
  <c r="T15" i="27"/>
  <c r="U15" i="27"/>
  <c r="T24" i="27"/>
  <c r="U24" i="27"/>
  <c r="U70" i="27"/>
  <c r="T70" i="27"/>
  <c r="U24" i="28"/>
  <c r="T24" i="28"/>
  <c r="U30" i="28"/>
  <c r="T30" i="28"/>
  <c r="U70" i="28"/>
  <c r="T70" i="28"/>
  <c r="U70" i="29"/>
  <c r="T70" i="29"/>
  <c r="U59" i="30"/>
  <c r="T59" i="30"/>
  <c r="U40" i="24"/>
  <c r="T40" i="24"/>
  <c r="T36" i="24"/>
  <c r="T45" i="24"/>
  <c r="T49" i="24"/>
  <c r="T58" i="24"/>
  <c r="U66" i="24"/>
  <c r="T66" i="24"/>
  <c r="T62" i="24"/>
  <c r="T88" i="24"/>
  <c r="T92" i="24"/>
  <c r="T11" i="25"/>
  <c r="T20" i="25"/>
  <c r="T29" i="25"/>
  <c r="T35" i="25"/>
  <c r="T39" i="25"/>
  <c r="U53" i="25"/>
  <c r="T53" i="25"/>
  <c r="T44" i="25"/>
  <c r="T48" i="25"/>
  <c r="T52" i="25"/>
  <c r="T57" i="25"/>
  <c r="T61" i="25"/>
  <c r="T65" i="25"/>
  <c r="T87" i="25"/>
  <c r="T91" i="25"/>
  <c r="U72" i="26"/>
  <c r="U67" i="26"/>
  <c r="T72" i="26"/>
  <c r="T15" i="26"/>
  <c r="T10" i="26"/>
  <c r="T14" i="26"/>
  <c r="T19" i="26"/>
  <c r="T23" i="26"/>
  <c r="T28" i="26"/>
  <c r="T38" i="26"/>
  <c r="T43" i="26"/>
  <c r="T47" i="26"/>
  <c r="T51" i="26"/>
  <c r="T56" i="26"/>
  <c r="T64" i="26"/>
  <c r="T69" i="26"/>
  <c r="T86" i="26"/>
  <c r="T90" i="26"/>
  <c r="T9" i="27"/>
  <c r="T13" i="27"/>
  <c r="T18" i="27"/>
  <c r="T22" i="27"/>
  <c r="T27" i="27"/>
  <c r="T32" i="27"/>
  <c r="T37" i="27"/>
  <c r="T42" i="27"/>
  <c r="T46" i="27"/>
  <c r="T50" i="27"/>
  <c r="T55" i="27"/>
  <c r="T63" i="27"/>
  <c r="U33" i="29"/>
  <c r="T33" i="29"/>
  <c r="U59" i="29"/>
  <c r="T59" i="29"/>
  <c r="U71" i="30"/>
  <c r="T71" i="30"/>
  <c r="U59" i="31"/>
  <c r="T59" i="31"/>
  <c r="U70" i="31"/>
  <c r="T70" i="31"/>
  <c r="T35" i="24"/>
  <c r="U53" i="24"/>
  <c r="T53" i="24"/>
  <c r="T61" i="24"/>
  <c r="U67" i="25"/>
  <c r="T67" i="25"/>
  <c r="U72" i="25"/>
  <c r="T72" i="25"/>
  <c r="T15" i="25"/>
  <c r="U35" i="25"/>
  <c r="T43" i="25"/>
  <c r="U61" i="25"/>
  <c r="T9" i="26"/>
  <c r="U43" i="26"/>
  <c r="U9" i="27"/>
  <c r="U40" i="27"/>
  <c r="U66" i="27"/>
  <c r="T66" i="27"/>
  <c r="P71" i="27"/>
  <c r="T71" i="27" s="1"/>
  <c r="U33" i="30"/>
  <c r="T33" i="30"/>
  <c r="U30" i="31"/>
  <c r="T30" i="31"/>
  <c r="U33" i="28"/>
  <c r="T33" i="28"/>
  <c r="U47" i="28"/>
  <c r="U51" i="28"/>
  <c r="U56" i="28"/>
  <c r="U64" i="28"/>
  <c r="U69" i="28"/>
  <c r="U86" i="28"/>
  <c r="U90" i="28"/>
  <c r="U13" i="29"/>
  <c r="U18" i="29"/>
  <c r="U22" i="29"/>
  <c r="U27" i="29"/>
  <c r="U32" i="29"/>
  <c r="U40" i="29"/>
  <c r="T40" i="29"/>
  <c r="U37" i="29"/>
  <c r="U42" i="29"/>
  <c r="U46" i="29"/>
  <c r="U50" i="29"/>
  <c r="U55" i="29"/>
  <c r="U66" i="29"/>
  <c r="T66" i="29"/>
  <c r="U63" i="29"/>
  <c r="U89" i="29"/>
  <c r="U93" i="29"/>
  <c r="U12" i="30"/>
  <c r="U17" i="30"/>
  <c r="U21" i="30"/>
  <c r="U26" i="30"/>
  <c r="U36" i="30"/>
  <c r="U53" i="30"/>
  <c r="U45" i="30"/>
  <c r="U49" i="30"/>
  <c r="U58" i="30"/>
  <c r="U62" i="30"/>
  <c r="U88" i="30"/>
  <c r="U92" i="30"/>
  <c r="U67" i="31"/>
  <c r="T67" i="31"/>
  <c r="U72" i="31"/>
  <c r="T72" i="31"/>
  <c r="T15" i="31"/>
  <c r="U11" i="31"/>
  <c r="U20" i="31"/>
  <c r="U29" i="31"/>
  <c r="U39" i="31"/>
  <c r="T43" i="31"/>
  <c r="U44" i="31"/>
  <c r="T47" i="31"/>
  <c r="U48" i="31"/>
  <c r="T51" i="31"/>
  <c r="U52" i="31"/>
  <c r="T56" i="31"/>
  <c r="U57" i="31"/>
  <c r="T64" i="31"/>
  <c r="U65" i="31"/>
  <c r="T69" i="31"/>
  <c r="T86" i="31"/>
  <c r="T90" i="31"/>
  <c r="T9" i="32"/>
  <c r="T13" i="32"/>
  <c r="T18" i="32"/>
  <c r="T22" i="32"/>
  <c r="T27" i="32"/>
  <c r="T32" i="32"/>
  <c r="U40" i="28"/>
  <c r="T40" i="28"/>
  <c r="U59" i="28"/>
  <c r="U66" i="28"/>
  <c r="T66" i="28"/>
  <c r="U30" i="29"/>
  <c r="T30" i="29"/>
  <c r="U53" i="29"/>
  <c r="T53" i="29"/>
  <c r="U71" i="29"/>
  <c r="T71" i="29"/>
  <c r="U72" i="30"/>
  <c r="U67" i="30"/>
  <c r="T72" i="30"/>
  <c r="T67" i="30"/>
  <c r="U15" i="30"/>
  <c r="T15" i="30"/>
  <c r="U24" i="30"/>
  <c r="T24" i="30"/>
  <c r="U70" i="30"/>
  <c r="T70" i="30"/>
  <c r="T33" i="31"/>
  <c r="U40" i="32"/>
  <c r="T40" i="32"/>
  <c r="T47" i="32"/>
  <c r="U47" i="32"/>
  <c r="T92" i="27"/>
  <c r="T11" i="28"/>
  <c r="T20" i="28"/>
  <c r="T29" i="28"/>
  <c r="T35" i="28"/>
  <c r="T39" i="28"/>
  <c r="U53" i="28"/>
  <c r="T53" i="28"/>
  <c r="T44" i="28"/>
  <c r="T48" i="28"/>
  <c r="T52" i="28"/>
  <c r="T57" i="28"/>
  <c r="T61" i="28"/>
  <c r="T65" i="28"/>
  <c r="T87" i="28"/>
  <c r="T91" i="28"/>
  <c r="U67" i="29"/>
  <c r="T67" i="29"/>
  <c r="U72" i="29"/>
  <c r="T72" i="29"/>
  <c r="T15" i="29"/>
  <c r="U15" i="29"/>
  <c r="T10" i="29"/>
  <c r="T14" i="29"/>
  <c r="T19" i="29"/>
  <c r="T23" i="29"/>
  <c r="T28" i="29"/>
  <c r="T38" i="29"/>
  <c r="T43" i="29"/>
  <c r="T47" i="29"/>
  <c r="T51" i="29"/>
  <c r="T56" i="29"/>
  <c r="T64" i="29"/>
  <c r="T69" i="29"/>
  <c r="T86" i="29"/>
  <c r="T90" i="29"/>
  <c r="T9" i="30"/>
  <c r="T13" i="30"/>
  <c r="T18" i="30"/>
  <c r="T22" i="30"/>
  <c r="T27" i="30"/>
  <c r="T32" i="30"/>
  <c r="T37" i="30"/>
  <c r="T42" i="30"/>
  <c r="T46" i="30"/>
  <c r="T50" i="30"/>
  <c r="T55" i="30"/>
  <c r="T63" i="30"/>
  <c r="T89" i="30"/>
  <c r="T93" i="30"/>
  <c r="T12" i="31"/>
  <c r="T17" i="31"/>
  <c r="T21" i="31"/>
  <c r="T26" i="31"/>
  <c r="U40" i="31"/>
  <c r="T40" i="31"/>
  <c r="T45" i="31"/>
  <c r="T49" i="31"/>
  <c r="T58" i="31"/>
  <c r="U66" i="31"/>
  <c r="T66" i="31"/>
  <c r="T62" i="31"/>
  <c r="U30" i="32"/>
  <c r="T30" i="32"/>
  <c r="U53" i="32"/>
  <c r="T43" i="32"/>
  <c r="U43" i="32"/>
  <c r="U70" i="32"/>
  <c r="T70" i="32"/>
  <c r="U67" i="28"/>
  <c r="T72" i="28"/>
  <c r="T67" i="28"/>
  <c r="U15" i="28"/>
  <c r="T15" i="28"/>
  <c r="U35" i="28"/>
  <c r="T43" i="28"/>
  <c r="U61" i="28"/>
  <c r="T9" i="29"/>
  <c r="U43" i="29"/>
  <c r="U9" i="30"/>
  <c r="T40" i="30"/>
  <c r="U66" i="30"/>
  <c r="T66" i="30"/>
  <c r="T35" i="31"/>
  <c r="U53" i="31"/>
  <c r="T53" i="31"/>
  <c r="T61" i="31"/>
  <c r="U71" i="31"/>
  <c r="T71" i="31"/>
  <c r="U72" i="32"/>
  <c r="U67" i="32"/>
  <c r="T72" i="32"/>
  <c r="T67" i="32"/>
  <c r="U24" i="32"/>
  <c r="T24" i="32"/>
  <c r="U37" i="32"/>
  <c r="T37" i="32"/>
  <c r="T42" i="32"/>
  <c r="T46" i="32"/>
  <c r="T50" i="32"/>
  <c r="U51" i="32"/>
  <c r="T55" i="32"/>
  <c r="U56" i="32"/>
  <c r="T63" i="32"/>
  <c r="U64" i="32"/>
  <c r="U69" i="32"/>
  <c r="U86" i="32"/>
  <c r="U90" i="32"/>
  <c r="E79" i="1"/>
  <c r="E79" i="31"/>
  <c r="E79" i="20"/>
  <c r="T110" i="1"/>
  <c r="T97" i="32"/>
  <c r="T98" i="32"/>
  <c r="T99" i="32"/>
  <c r="S95" i="31"/>
  <c r="T104" i="31"/>
  <c r="T105" i="31"/>
  <c r="T106" i="31"/>
  <c r="T113" i="31"/>
  <c r="T99" i="30"/>
  <c r="T100" i="30"/>
  <c r="T101" i="30"/>
  <c r="R95" i="29"/>
  <c r="T102" i="29"/>
  <c r="U103" i="29"/>
  <c r="T104" i="29"/>
  <c r="T105" i="29"/>
  <c r="T106" i="29"/>
  <c r="T96" i="28"/>
  <c r="T97" i="28"/>
  <c r="U98" i="28"/>
  <c r="T99" i="28"/>
  <c r="U100" i="28"/>
  <c r="T101" i="28"/>
  <c r="U102" i="28"/>
  <c r="T103" i="28"/>
  <c r="U104" i="28"/>
  <c r="T105" i="28"/>
  <c r="U106" i="28"/>
  <c r="T107" i="28"/>
  <c r="U108" i="28"/>
  <c r="T109" i="28"/>
  <c r="U110" i="28"/>
  <c r="S95" i="27"/>
  <c r="T100" i="27"/>
  <c r="T108" i="27"/>
  <c r="T103" i="26"/>
  <c r="S95" i="25"/>
  <c r="T100" i="25"/>
  <c r="T108" i="25"/>
  <c r="T113" i="25"/>
  <c r="T103" i="24"/>
  <c r="T96" i="23"/>
  <c r="T104" i="23"/>
  <c r="T99" i="22"/>
  <c r="T107" i="22"/>
  <c r="U66" i="32"/>
  <c r="T66" i="32"/>
  <c r="E79" i="32"/>
  <c r="E79" i="29"/>
  <c r="E79" i="27"/>
  <c r="E79" i="16"/>
  <c r="T106" i="1"/>
  <c r="T107" i="1"/>
  <c r="T108" i="1"/>
  <c r="T109" i="32"/>
  <c r="T110" i="32"/>
  <c r="T100" i="31"/>
  <c r="T101" i="31"/>
  <c r="T102" i="31"/>
  <c r="T106" i="27"/>
  <c r="L112" i="27"/>
  <c r="R112" i="27" s="1"/>
  <c r="T113" i="27"/>
  <c r="T101" i="26"/>
  <c r="T109" i="26"/>
  <c r="T98" i="25"/>
  <c r="T106" i="25"/>
  <c r="T101" i="24"/>
  <c r="T109" i="24"/>
  <c r="T102" i="23"/>
  <c r="T110" i="23"/>
  <c r="T97" i="22"/>
  <c r="T105" i="22"/>
  <c r="U71" i="32"/>
  <c r="T71" i="32"/>
  <c r="E79" i="12"/>
  <c r="R95" i="1"/>
  <c r="T102" i="1"/>
  <c r="T103" i="1"/>
  <c r="T104" i="1"/>
  <c r="T113" i="1"/>
  <c r="T105" i="32"/>
  <c r="T106" i="32"/>
  <c r="T107" i="32"/>
  <c r="T96" i="31"/>
  <c r="T97" i="31"/>
  <c r="T98" i="31"/>
  <c r="R95" i="30"/>
  <c r="T107" i="30"/>
  <c r="T108" i="30"/>
  <c r="T109" i="30"/>
  <c r="T109" i="29"/>
  <c r="T110" i="29"/>
  <c r="T96" i="27"/>
  <c r="T104" i="27"/>
  <c r="E79" i="24"/>
  <c r="E79" i="8"/>
  <c r="T98" i="1"/>
  <c r="T99" i="1"/>
  <c r="T100" i="1"/>
  <c r="T101" i="32"/>
  <c r="T102" i="32"/>
  <c r="T103" i="32"/>
  <c r="T108" i="31"/>
  <c r="T109" i="31"/>
  <c r="T110" i="31"/>
  <c r="S95" i="30"/>
  <c r="T103" i="30"/>
  <c r="T104" i="30"/>
  <c r="T105" i="30"/>
  <c r="E95" i="29"/>
  <c r="E112" i="29" s="1"/>
  <c r="U112" i="29" s="1"/>
  <c r="T102" i="27"/>
  <c r="T110" i="27"/>
  <c r="T97" i="26"/>
  <c r="T105" i="26"/>
  <c r="E95" i="25"/>
  <c r="U95" i="25" s="1"/>
  <c r="T102" i="25"/>
  <c r="E95" i="22"/>
  <c r="E112" i="22" s="1"/>
  <c r="T98" i="21"/>
  <c r="M112" i="20"/>
  <c r="S112" i="20" s="1"/>
  <c r="U98" i="17"/>
  <c r="T99" i="17"/>
  <c r="T100" i="17"/>
  <c r="T108" i="17"/>
  <c r="T107" i="16"/>
  <c r="T110" i="15"/>
  <c r="T97" i="14"/>
  <c r="T100" i="13"/>
  <c r="T102" i="10"/>
  <c r="T103" i="10"/>
  <c r="U104" i="10"/>
  <c r="T105" i="10"/>
  <c r="T106" i="10"/>
  <c r="T107" i="10"/>
  <c r="S95" i="7"/>
  <c r="T106" i="7"/>
  <c r="U99" i="6"/>
  <c r="T100" i="6"/>
  <c r="T101" i="6"/>
  <c r="R95" i="5"/>
  <c r="U106" i="5"/>
  <c r="T107" i="5"/>
  <c r="T108" i="5"/>
  <c r="R95" i="4"/>
  <c r="U101" i="4"/>
  <c r="T96" i="2"/>
  <c r="T113" i="2"/>
  <c r="T109" i="22"/>
  <c r="T96" i="21"/>
  <c r="E95" i="21"/>
  <c r="T104" i="21"/>
  <c r="R95" i="20"/>
  <c r="T101" i="20"/>
  <c r="R95" i="19"/>
  <c r="T102" i="19"/>
  <c r="T103" i="19"/>
  <c r="T104" i="19"/>
  <c r="T113" i="19"/>
  <c r="T105" i="18"/>
  <c r="T106" i="18"/>
  <c r="T107" i="18"/>
  <c r="T113" i="17"/>
  <c r="T98" i="15"/>
  <c r="T105" i="12"/>
  <c r="T103" i="11"/>
  <c r="T104" i="11"/>
  <c r="T113" i="11"/>
  <c r="T97" i="9"/>
  <c r="T98" i="9"/>
  <c r="T96" i="8"/>
  <c r="T97" i="8"/>
  <c r="T104" i="8"/>
  <c r="T105" i="8"/>
  <c r="T110" i="7"/>
  <c r="T96" i="6"/>
  <c r="T97" i="6"/>
  <c r="U102" i="5"/>
  <c r="T103" i="5"/>
  <c r="T104" i="5"/>
  <c r="U97" i="4"/>
  <c r="T98" i="4"/>
  <c r="T99" i="4"/>
  <c r="T106" i="4"/>
  <c r="S95" i="3"/>
  <c r="T105" i="3"/>
  <c r="R95" i="2"/>
  <c r="U107" i="2"/>
  <c r="T108" i="2"/>
  <c r="T113" i="20"/>
  <c r="T98" i="19"/>
  <c r="T99" i="19"/>
  <c r="T100" i="19"/>
  <c r="T101" i="18"/>
  <c r="T102" i="18"/>
  <c r="T103" i="18"/>
  <c r="T108" i="13"/>
  <c r="T113" i="13"/>
  <c r="T97" i="3"/>
  <c r="S95" i="2"/>
  <c r="T100" i="2"/>
  <c r="S95" i="21"/>
  <c r="T100" i="21"/>
  <c r="T108" i="21"/>
  <c r="T113" i="21"/>
  <c r="T97" i="20"/>
  <c r="T107" i="20"/>
  <c r="T108" i="20"/>
  <c r="T109" i="20"/>
  <c r="T96" i="19"/>
  <c r="T110" i="19"/>
  <c r="S95" i="17"/>
  <c r="U102" i="17"/>
  <c r="T103" i="17"/>
  <c r="T104" i="17"/>
  <c r="R95" i="16"/>
  <c r="T103" i="16"/>
  <c r="T106" i="15"/>
  <c r="S95" i="14"/>
  <c r="T109" i="14"/>
  <c r="T96" i="13"/>
  <c r="T108" i="12"/>
  <c r="T109" i="12"/>
  <c r="U110" i="12"/>
  <c r="E95" i="11"/>
  <c r="T96" i="11"/>
  <c r="U97" i="11"/>
  <c r="T98" i="11"/>
  <c r="T99" i="11"/>
  <c r="T100" i="11"/>
  <c r="T107" i="11"/>
  <c r="T108" i="11"/>
  <c r="U109" i="11"/>
  <c r="T110" i="11"/>
  <c r="L112" i="10"/>
  <c r="R112" i="10" s="1"/>
  <c r="S95" i="9"/>
  <c r="T101" i="9"/>
  <c r="T102" i="9"/>
  <c r="S95" i="8"/>
  <c r="T100" i="8"/>
  <c r="T101" i="8"/>
  <c r="T108" i="8"/>
  <c r="T109" i="8"/>
  <c r="T102" i="7"/>
  <c r="S95" i="6"/>
  <c r="U103" i="6"/>
  <c r="T104" i="6"/>
  <c r="T105" i="6"/>
  <c r="T96" i="5"/>
  <c r="U109" i="4"/>
  <c r="T110" i="4"/>
  <c r="U108" i="3"/>
  <c r="U112" i="1"/>
  <c r="T112" i="1"/>
  <c r="E112" i="32"/>
  <c r="U95" i="32"/>
  <c r="T95" i="32"/>
  <c r="U95" i="31"/>
  <c r="T95" i="31"/>
  <c r="E112" i="31"/>
  <c r="T95" i="1"/>
  <c r="T97" i="1"/>
  <c r="T101" i="1"/>
  <c r="T105" i="1"/>
  <c r="T109" i="1"/>
  <c r="S95" i="32"/>
  <c r="T96" i="32"/>
  <c r="T100" i="32"/>
  <c r="T104" i="32"/>
  <c r="T108" i="32"/>
  <c r="T113" i="32"/>
  <c r="R95" i="31"/>
  <c r="T99" i="31"/>
  <c r="T103" i="31"/>
  <c r="T107" i="31"/>
  <c r="E95" i="30"/>
  <c r="T98" i="30"/>
  <c r="T102" i="30"/>
  <c r="T106" i="30"/>
  <c r="T110" i="30"/>
  <c r="T95" i="29"/>
  <c r="T97" i="29"/>
  <c r="T101" i="29"/>
  <c r="U107" i="29"/>
  <c r="T108" i="29"/>
  <c r="E112" i="28"/>
  <c r="U97" i="27"/>
  <c r="E112" i="26"/>
  <c r="U95" i="26"/>
  <c r="T95" i="26"/>
  <c r="U112" i="23"/>
  <c r="T112" i="23"/>
  <c r="U95" i="1"/>
  <c r="U96" i="32"/>
  <c r="U112" i="19"/>
  <c r="T112" i="19"/>
  <c r="M112" i="1"/>
  <c r="S112" i="1" s="1"/>
  <c r="L112" i="32"/>
  <c r="R112" i="32" s="1"/>
  <c r="U96" i="31"/>
  <c r="T112" i="29"/>
  <c r="U96" i="28"/>
  <c r="U95" i="22"/>
  <c r="U95" i="21"/>
  <c r="T95" i="21"/>
  <c r="E112" i="21"/>
  <c r="E112" i="18"/>
  <c r="U95" i="18"/>
  <c r="T95" i="18"/>
  <c r="S95" i="29"/>
  <c r="T95" i="28"/>
  <c r="E95" i="27"/>
  <c r="T95" i="17"/>
  <c r="T101" i="27"/>
  <c r="T105" i="27"/>
  <c r="T109" i="27"/>
  <c r="S95" i="26"/>
  <c r="T96" i="26"/>
  <c r="T100" i="26"/>
  <c r="T104" i="26"/>
  <c r="T108" i="26"/>
  <c r="T113" i="26"/>
  <c r="R95" i="25"/>
  <c r="T99" i="25"/>
  <c r="T103" i="25"/>
  <c r="T107" i="25"/>
  <c r="E112" i="25"/>
  <c r="E95" i="24"/>
  <c r="T98" i="24"/>
  <c r="T102" i="24"/>
  <c r="T106" i="24"/>
  <c r="T110" i="24"/>
  <c r="L112" i="24"/>
  <c r="R112" i="24" s="1"/>
  <c r="T95" i="23"/>
  <c r="T97" i="23"/>
  <c r="T101" i="23"/>
  <c r="T105" i="23"/>
  <c r="T109" i="23"/>
  <c r="S95" i="22"/>
  <c r="T96" i="22"/>
  <c r="T100" i="22"/>
  <c r="T104" i="22"/>
  <c r="T108" i="22"/>
  <c r="T113" i="22"/>
  <c r="R95" i="21"/>
  <c r="T99" i="21"/>
  <c r="T103" i="21"/>
  <c r="T107" i="21"/>
  <c r="E95" i="20"/>
  <c r="T98" i="20"/>
  <c r="T102" i="20"/>
  <c r="T106" i="20"/>
  <c r="T110" i="20"/>
  <c r="T95" i="19"/>
  <c r="T97" i="19"/>
  <c r="T101" i="19"/>
  <c r="T105" i="19"/>
  <c r="T109" i="19"/>
  <c r="S95" i="18"/>
  <c r="T96" i="18"/>
  <c r="T100" i="18"/>
  <c r="T104" i="18"/>
  <c r="T108" i="18"/>
  <c r="T113" i="18"/>
  <c r="R95" i="17"/>
  <c r="U107" i="17"/>
  <c r="T98" i="16"/>
  <c r="E95" i="16"/>
  <c r="U96" i="26"/>
  <c r="U95" i="23"/>
  <c r="U96" i="22"/>
  <c r="U99" i="21"/>
  <c r="U95" i="19"/>
  <c r="U96" i="18"/>
  <c r="T112" i="12"/>
  <c r="U112" i="12"/>
  <c r="T99" i="27"/>
  <c r="T103" i="27"/>
  <c r="T107" i="27"/>
  <c r="T98" i="26"/>
  <c r="T102" i="26"/>
  <c r="T106" i="26"/>
  <c r="T110" i="26"/>
  <c r="L112" i="26"/>
  <c r="R112" i="26" s="1"/>
  <c r="T95" i="25"/>
  <c r="T97" i="25"/>
  <c r="T101" i="25"/>
  <c r="T105" i="25"/>
  <c r="T109" i="25"/>
  <c r="T96" i="24"/>
  <c r="T100" i="24"/>
  <c r="T104" i="24"/>
  <c r="T108" i="24"/>
  <c r="T113" i="24"/>
  <c r="T99" i="23"/>
  <c r="T103" i="23"/>
  <c r="T107" i="23"/>
  <c r="M112" i="23"/>
  <c r="S112" i="23" s="1"/>
  <c r="T98" i="22"/>
  <c r="T102" i="22"/>
  <c r="T106" i="22"/>
  <c r="T110" i="22"/>
  <c r="L112" i="22"/>
  <c r="R112" i="22" s="1"/>
  <c r="T97" i="21"/>
  <c r="T101" i="21"/>
  <c r="T105" i="21"/>
  <c r="T109" i="21"/>
  <c r="T96" i="20"/>
  <c r="T100" i="20"/>
  <c r="M112" i="19"/>
  <c r="S112" i="19" s="1"/>
  <c r="L112" i="18"/>
  <c r="R112" i="18" s="1"/>
  <c r="U96" i="17"/>
  <c r="U112" i="15"/>
  <c r="T112" i="15"/>
  <c r="T97" i="17"/>
  <c r="U97" i="17"/>
  <c r="U98" i="16"/>
  <c r="U101" i="17"/>
  <c r="U105" i="17"/>
  <c r="T106" i="17"/>
  <c r="U109" i="17"/>
  <c r="T110" i="17"/>
  <c r="U96" i="16"/>
  <c r="T97" i="16"/>
  <c r="U100" i="16"/>
  <c r="T101" i="16"/>
  <c r="U104" i="16"/>
  <c r="T105" i="16"/>
  <c r="U108" i="16"/>
  <c r="T109" i="16"/>
  <c r="U113" i="16"/>
  <c r="S95" i="15"/>
  <c r="T96" i="15"/>
  <c r="U99" i="15"/>
  <c r="T100" i="15"/>
  <c r="U103" i="15"/>
  <c r="T104" i="15"/>
  <c r="U107" i="15"/>
  <c r="T108" i="15"/>
  <c r="T113" i="15"/>
  <c r="R95" i="14"/>
  <c r="U98" i="14"/>
  <c r="T99" i="14"/>
  <c r="U102" i="14"/>
  <c r="T103" i="14"/>
  <c r="U106" i="14"/>
  <c r="T107" i="14"/>
  <c r="U110" i="14"/>
  <c r="E95" i="13"/>
  <c r="U97" i="13"/>
  <c r="T98" i="13"/>
  <c r="U101" i="13"/>
  <c r="T102" i="13"/>
  <c r="U105" i="13"/>
  <c r="T106" i="13"/>
  <c r="U109" i="13"/>
  <c r="T110" i="13"/>
  <c r="T95" i="12"/>
  <c r="U96" i="12"/>
  <c r="T97" i="12"/>
  <c r="U98" i="12"/>
  <c r="T99" i="12"/>
  <c r="U104" i="12"/>
  <c r="U106" i="12"/>
  <c r="T107" i="12"/>
  <c r="U102" i="11"/>
  <c r="U105" i="11"/>
  <c r="T106" i="11"/>
  <c r="E112" i="11"/>
  <c r="M112" i="11"/>
  <c r="S112" i="11" s="1"/>
  <c r="U97" i="10"/>
  <c r="U100" i="10"/>
  <c r="T101" i="10"/>
  <c r="L112" i="9"/>
  <c r="R112" i="9" s="1"/>
  <c r="R95" i="9"/>
  <c r="U100" i="9"/>
  <c r="T102" i="16"/>
  <c r="T106" i="16"/>
  <c r="T110" i="16"/>
  <c r="T95" i="15"/>
  <c r="T97" i="15"/>
  <c r="T101" i="15"/>
  <c r="T105" i="15"/>
  <c r="T109" i="15"/>
  <c r="T96" i="14"/>
  <c r="T100" i="14"/>
  <c r="T104" i="14"/>
  <c r="T108" i="14"/>
  <c r="T113" i="14"/>
  <c r="T99" i="13"/>
  <c r="T103" i="13"/>
  <c r="T107" i="13"/>
  <c r="U95" i="12"/>
  <c r="T100" i="12"/>
  <c r="M112" i="16"/>
  <c r="S112" i="16" s="1"/>
  <c r="U95" i="15"/>
  <c r="L112" i="15"/>
  <c r="R112" i="15" s="1"/>
  <c r="U96" i="14"/>
  <c r="U108" i="10"/>
  <c r="T109" i="10"/>
  <c r="E95" i="9"/>
  <c r="T96" i="9"/>
  <c r="S95" i="12"/>
  <c r="U101" i="11"/>
  <c r="E95" i="10"/>
  <c r="M112" i="10"/>
  <c r="S112" i="10" s="1"/>
  <c r="S95" i="10"/>
  <c r="U96" i="10"/>
  <c r="T113" i="10"/>
  <c r="T99" i="9"/>
  <c r="T103" i="9"/>
  <c r="T107" i="9"/>
  <c r="E95" i="8"/>
  <c r="T98" i="8"/>
  <c r="T102" i="8"/>
  <c r="T106" i="8"/>
  <c r="T110" i="8"/>
  <c r="U99" i="7"/>
  <c r="T100" i="7"/>
  <c r="L112" i="7"/>
  <c r="R112" i="7" s="1"/>
  <c r="T98" i="5"/>
  <c r="E95" i="5"/>
  <c r="U110" i="5"/>
  <c r="E95" i="4"/>
  <c r="S95" i="4"/>
  <c r="M112" i="4"/>
  <c r="S112" i="4" s="1"/>
  <c r="U105" i="4"/>
  <c r="U104" i="3"/>
  <c r="U103" i="2"/>
  <c r="T108" i="9"/>
  <c r="T113" i="9"/>
  <c r="T99" i="8"/>
  <c r="T103" i="8"/>
  <c r="T107" i="8"/>
  <c r="E95" i="7"/>
  <c r="T101" i="7"/>
  <c r="U104" i="7"/>
  <c r="T105" i="7"/>
  <c r="U108" i="7"/>
  <c r="T109" i="7"/>
  <c r="R95" i="6"/>
  <c r="L112" i="6"/>
  <c r="R112" i="6" s="1"/>
  <c r="T96" i="3"/>
  <c r="E95" i="3"/>
  <c r="E112" i="6"/>
  <c r="U95" i="6"/>
  <c r="U96" i="6"/>
  <c r="R95" i="3"/>
  <c r="L112" i="3"/>
  <c r="R112" i="3" s="1"/>
  <c r="U113" i="3"/>
  <c r="T99" i="2"/>
  <c r="E95" i="2"/>
  <c r="T103" i="4"/>
  <c r="T107" i="4"/>
  <c r="T98" i="3"/>
  <c r="T102" i="3"/>
  <c r="T106" i="3"/>
  <c r="T110" i="3"/>
  <c r="T97" i="2"/>
  <c r="T101" i="2"/>
  <c r="T105" i="2"/>
  <c r="T109" i="2"/>
  <c r="T103" i="7"/>
  <c r="T107" i="7"/>
  <c r="T98" i="6"/>
  <c r="T102" i="6"/>
  <c r="T106" i="6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T98" i="2"/>
  <c r="T102" i="2"/>
  <c r="T106" i="2"/>
  <c r="T110" i="2"/>
  <c r="U95" i="17" l="1"/>
  <c r="T59" i="32"/>
  <c r="T30" i="11"/>
  <c r="T59" i="2"/>
  <c r="E112" i="14"/>
  <c r="T95" i="14"/>
  <c r="T30" i="30"/>
  <c r="T95" i="22"/>
  <c r="U59" i="10"/>
  <c r="T59" i="10"/>
  <c r="U30" i="4"/>
  <c r="T30" i="4"/>
  <c r="T95" i="11"/>
  <c r="U95" i="11"/>
  <c r="U95" i="29"/>
  <c r="U59" i="9"/>
  <c r="T59" i="9"/>
  <c r="U112" i="6"/>
  <c r="T112" i="6"/>
  <c r="T95" i="8"/>
  <c r="E112" i="8"/>
  <c r="U95" i="8"/>
  <c r="E112" i="10"/>
  <c r="U95" i="10"/>
  <c r="T95" i="10"/>
  <c r="U95" i="9"/>
  <c r="E112" i="9"/>
  <c r="T95" i="9"/>
  <c r="U112" i="11"/>
  <c r="T112" i="11"/>
  <c r="T95" i="13"/>
  <c r="E112" i="13"/>
  <c r="U95" i="13"/>
  <c r="T112" i="14"/>
  <c r="U112" i="14"/>
  <c r="E112" i="16"/>
  <c r="U95" i="16"/>
  <c r="T95" i="16"/>
  <c r="T95" i="24"/>
  <c r="E112" i="24"/>
  <c r="U95" i="24"/>
  <c r="T112" i="21"/>
  <c r="U112" i="21"/>
  <c r="U112" i="26"/>
  <c r="T112" i="26"/>
  <c r="T95" i="30"/>
  <c r="E112" i="30"/>
  <c r="U95" i="30"/>
  <c r="T112" i="31"/>
  <c r="U112" i="31"/>
  <c r="E112" i="2"/>
  <c r="U95" i="2"/>
  <c r="T95" i="2"/>
  <c r="E112" i="3"/>
  <c r="U95" i="3"/>
  <c r="T95" i="3"/>
  <c r="T95" i="4"/>
  <c r="E112" i="4"/>
  <c r="U95" i="4"/>
  <c r="T112" i="25"/>
  <c r="U112" i="25"/>
  <c r="U112" i="17"/>
  <c r="T112" i="17"/>
  <c r="U112" i="22"/>
  <c r="T112" i="22"/>
  <c r="U112" i="32"/>
  <c r="T112" i="32"/>
  <c r="E112" i="27"/>
  <c r="T95" i="27"/>
  <c r="U95" i="27"/>
  <c r="T112" i="28"/>
  <c r="U112" i="28"/>
  <c r="E112" i="7"/>
  <c r="T95" i="7"/>
  <c r="U95" i="7"/>
  <c r="U95" i="5"/>
  <c r="T95" i="5"/>
  <c r="E112" i="5"/>
  <c r="T95" i="20"/>
  <c r="E112" i="20"/>
  <c r="U95" i="20"/>
  <c r="U112" i="18"/>
  <c r="T112" i="18"/>
  <c r="U112" i="7" l="1"/>
  <c r="T112" i="7"/>
  <c r="U112" i="8"/>
  <c r="T112" i="8"/>
  <c r="U112" i="27"/>
  <c r="T112" i="27"/>
  <c r="U112" i="24"/>
  <c r="T112" i="24"/>
  <c r="U112" i="16"/>
  <c r="T112" i="16"/>
  <c r="U112" i="13"/>
  <c r="T112" i="13"/>
  <c r="U112" i="2"/>
  <c r="T112" i="2"/>
  <c r="U112" i="30"/>
  <c r="T112" i="30"/>
  <c r="T112" i="9"/>
  <c r="U112" i="9"/>
  <c r="U112" i="10"/>
  <c r="T112" i="10"/>
  <c r="U112" i="20"/>
  <c r="T112" i="20"/>
  <c r="T112" i="5"/>
  <c r="U112" i="5"/>
  <c r="U112" i="4"/>
  <c r="T112" i="4"/>
  <c r="U112" i="3"/>
  <c r="T112" i="3"/>
</calcChain>
</file>

<file path=xl/sharedStrings.xml><?xml version="1.0" encoding="utf-8"?>
<sst xmlns="http://schemas.openxmlformats.org/spreadsheetml/2006/main" count="6336" uniqueCount="156">
  <si>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</si>
  <si>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</si>
  <si>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</si>
  <si>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</si>
  <si>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</si>
  <si>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</si>
  <si>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</si>
  <si>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</si>
  <si>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</si>
  <si>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</si>
  <si>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</si>
  <si>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</si>
  <si>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</si>
  <si>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</si>
  <si>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</si>
  <si>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</si>
  <si>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</si>
  <si>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</si>
  <si>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</si>
  <si>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</si>
  <si>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</si>
  <si>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</si>
  <si>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</si>
  <si>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</si>
  <si>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</si>
  <si>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</si>
  <si>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</si>
  <si>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</si>
  <si>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</si>
  <si>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</si>
  <si>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</si>
  <si>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</si>
  <si>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</si>
  <si>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</si>
  <si>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</si>
  <si>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</si>
  <si>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</si>
  <si>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</si>
  <si>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</si>
  <si>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</si>
  <si>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</si>
  <si>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</si>
  <si>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</si>
  <si>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</si>
  <si>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</si>
  <si>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</si>
  <si>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</si>
  <si>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</si>
  <si>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</si>
  <si>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</si>
  <si>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</si>
  <si>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</si>
  <si>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</si>
  <si>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</si>
  <si>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</si>
  <si>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</si>
  <si>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</si>
  <si>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</si>
  <si>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</si>
  <si>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</si>
  <si>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</si>
  <si>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</si>
  <si>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</si>
  <si>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</si>
  <si>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</si>
  <si>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</si>
  <si>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</si>
  <si>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</si>
  <si>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</si>
  <si>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</si>
  <si>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</si>
  <si>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</si>
  <si>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</si>
  <si>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</si>
  <si>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</si>
  <si>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</si>
  <si>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</si>
  <si>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</si>
  <si>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</si>
  <si>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</si>
  <si>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</si>
  <si>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</si>
  <si>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</si>
  <si>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</si>
  <si>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</si>
  <si>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</si>
  <si>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</si>
  <si>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</si>
  <si>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</si>
  <si>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</si>
  <si>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</si>
  <si>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</si>
  <si>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</si>
  <si>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</si>
  <si>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</si>
  <si>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</si>
  <si>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</si>
  <si>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</si>
  <si>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</si>
  <si>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</si>
  <si>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</si>
  <si>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</si>
  <si>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</si>
  <si>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</si>
  <si>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</si>
  <si>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</si>
  <si>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</si>
  <si>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</si>
  <si>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</si>
  <si>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</si>
  <si>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</si>
  <si>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JOHN TAOLO GAETSEWE (DC45)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</si>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</sst>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77590000</v>
      </c>
      <c r="C10" s="92">
        <v>0</v>
      </c>
      <c r="D10" s="92"/>
      <c r="E10" s="92">
        <f t="shared" ref="E10:E15" si="0">$B10      +$C10      +$D10</f>
        <v>77590000</v>
      </c>
      <c r="F10" s="93">
        <v>77590000</v>
      </c>
      <c r="G10" s="94">
        <v>77590000</v>
      </c>
      <c r="H10" s="93">
        <v>11459000</v>
      </c>
      <c r="I10" s="94">
        <v>10473056</v>
      </c>
      <c r="J10" s="93">
        <v>19239000</v>
      </c>
      <c r="K10" s="94">
        <v>11196315</v>
      </c>
      <c r="L10" s="93">
        <v>23676000</v>
      </c>
      <c r="M10" s="94">
        <v>6564858</v>
      </c>
      <c r="N10" s="93">
        <v>12486000</v>
      </c>
      <c r="O10" s="94">
        <v>9172639</v>
      </c>
      <c r="P10" s="93">
        <f t="shared" ref="P10:P15" si="1">$H10      +$J10      +$L10      +$N10</f>
        <v>66860000</v>
      </c>
      <c r="Q10" s="94">
        <f t="shared" ref="Q10:Q15" si="2">$I10      +$K10      +$M10      +$O10</f>
        <v>37406868</v>
      </c>
      <c r="R10" s="48">
        <f t="shared" ref="R10:R15" si="3">IF(($L10      =0),0,((($N10      -$L10      )/$L10      )*100))</f>
        <v>-47.263051191079576</v>
      </c>
      <c r="S10" s="49">
        <f t="shared" ref="S10:S15" si="4">IF(($M10      =0),0,((($O10      -$M10      )/$M10      )*100))</f>
        <v>39.7233420738118</v>
      </c>
      <c r="T10" s="48">
        <f t="shared" ref="T10:T14" si="5">IF(($E10      =0),0,(($P10      /$E10      )*100))</f>
        <v>86.170898311638098</v>
      </c>
      <c r="U10" s="50">
        <f t="shared" ref="U10:U14" si="6">IF(($E10      =0),0,(($Q10      /$E10      )*100))</f>
        <v>48.210939554066243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11000000</v>
      </c>
      <c r="C11" s="92">
        <v>0</v>
      </c>
      <c r="D11" s="92"/>
      <c r="E11" s="92">
        <f t="shared" si="0"/>
        <v>11000000</v>
      </c>
      <c r="F11" s="93">
        <v>11000000</v>
      </c>
      <c r="G11" s="94">
        <v>11000000</v>
      </c>
      <c r="H11" s="93">
        <v>1684000</v>
      </c>
      <c r="I11" s="94">
        <v>625366</v>
      </c>
      <c r="J11" s="93">
        <v>2335000</v>
      </c>
      <c r="K11" s="94">
        <v>811965</v>
      </c>
      <c r="L11" s="93">
        <v>2665000</v>
      </c>
      <c r="M11" s="94">
        <v>1409282</v>
      </c>
      <c r="N11" s="93">
        <v>3679000</v>
      </c>
      <c r="O11" s="94">
        <v>2653387</v>
      </c>
      <c r="P11" s="93">
        <f t="shared" si="1"/>
        <v>10363000</v>
      </c>
      <c r="Q11" s="94">
        <f t="shared" si="2"/>
        <v>5500000</v>
      </c>
      <c r="R11" s="48">
        <f t="shared" si="3"/>
        <v>38.048780487804876</v>
      </c>
      <c r="S11" s="49">
        <f t="shared" si="4"/>
        <v>88.279350761593491</v>
      </c>
      <c r="T11" s="48">
        <f t="shared" si="5"/>
        <v>94.209090909090904</v>
      </c>
      <c r="U11" s="50">
        <f t="shared" si="6"/>
        <v>50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19598000</v>
      </c>
      <c r="C13" s="92">
        <v>27748000</v>
      </c>
      <c r="D13" s="92"/>
      <c r="E13" s="92">
        <f t="shared" si="0"/>
        <v>47346000</v>
      </c>
      <c r="F13" s="93">
        <v>47346000</v>
      </c>
      <c r="G13" s="94">
        <v>47346000</v>
      </c>
      <c r="H13" s="93">
        <v>5166000</v>
      </c>
      <c r="I13" s="94"/>
      <c r="J13" s="93">
        <v>4432000</v>
      </c>
      <c r="K13" s="94">
        <v>3841866</v>
      </c>
      <c r="L13" s="93">
        <v>3970000</v>
      </c>
      <c r="M13" s="94">
        <v>1879203</v>
      </c>
      <c r="N13" s="93">
        <v>32120000</v>
      </c>
      <c r="O13" s="94">
        <v>29740539</v>
      </c>
      <c r="P13" s="93">
        <f t="shared" si="1"/>
        <v>45688000</v>
      </c>
      <c r="Q13" s="94">
        <f t="shared" si="2"/>
        <v>35461608</v>
      </c>
      <c r="R13" s="48">
        <f t="shared" si="3"/>
        <v>709.0680100755668</v>
      </c>
      <c r="S13" s="49">
        <f t="shared" si="4"/>
        <v>1482.6144913561761</v>
      </c>
      <c r="T13" s="48">
        <f t="shared" si="5"/>
        <v>96.498120221349211</v>
      </c>
      <c r="U13" s="50">
        <f t="shared" si="6"/>
        <v>74.898846787479414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465000</v>
      </c>
      <c r="C14" s="92">
        <v>0</v>
      </c>
      <c r="D14" s="92"/>
      <c r="E14" s="92">
        <f t="shared" si="0"/>
        <v>465000</v>
      </c>
      <c r="F14" s="93">
        <v>465000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108653000</v>
      </c>
      <c r="C15" s="95">
        <f>SUM(C9:C14)</f>
        <v>27748000</v>
      </c>
      <c r="D15" s="95"/>
      <c r="E15" s="95">
        <f t="shared" si="0"/>
        <v>136401000</v>
      </c>
      <c r="F15" s="96">
        <f t="shared" ref="F15:O15" si="7">SUM(F9:F14)</f>
        <v>136401000</v>
      </c>
      <c r="G15" s="97">
        <f t="shared" si="7"/>
        <v>135936000</v>
      </c>
      <c r="H15" s="96">
        <f t="shared" si="7"/>
        <v>18309000</v>
      </c>
      <c r="I15" s="97">
        <f t="shared" si="7"/>
        <v>11098422</v>
      </c>
      <c r="J15" s="96">
        <f t="shared" si="7"/>
        <v>26006000</v>
      </c>
      <c r="K15" s="97">
        <f t="shared" si="7"/>
        <v>15850146</v>
      </c>
      <c r="L15" s="96">
        <f t="shared" si="7"/>
        <v>30311000</v>
      </c>
      <c r="M15" s="97">
        <f t="shared" si="7"/>
        <v>9853343</v>
      </c>
      <c r="N15" s="96">
        <f t="shared" si="7"/>
        <v>48285000</v>
      </c>
      <c r="O15" s="97">
        <f t="shared" si="7"/>
        <v>41566565</v>
      </c>
      <c r="P15" s="96">
        <f t="shared" si="1"/>
        <v>122911000</v>
      </c>
      <c r="Q15" s="97">
        <f t="shared" si="2"/>
        <v>78368476</v>
      </c>
      <c r="R15" s="52">
        <f t="shared" si="3"/>
        <v>59.298604467025172</v>
      </c>
      <c r="S15" s="53">
        <f t="shared" si="4"/>
        <v>321.85241090257387</v>
      </c>
      <c r="T15" s="52">
        <f>IF((SUM($E9:$E13))=0,0,(P15/(SUM($E9:$E13))*100))</f>
        <v>90.418285075329564</v>
      </c>
      <c r="U15" s="54">
        <f>IF((SUM($E9:$E13))=0,0,(Q15/(SUM($E9:$E13))*100))</f>
        <v>57.651009298493406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66266000</v>
      </c>
      <c r="C17" s="92">
        <v>-12000000</v>
      </c>
      <c r="D17" s="92"/>
      <c r="E17" s="92">
        <f t="shared" ref="E17:E24" si="8">$B17      +$C17      +$D17</f>
        <v>54266000</v>
      </c>
      <c r="F17" s="93">
        <v>54266000</v>
      </c>
      <c r="G17" s="94">
        <v>54266000</v>
      </c>
      <c r="H17" s="93">
        <v>6392000</v>
      </c>
      <c r="I17" s="94"/>
      <c r="J17" s="93">
        <v>11669000</v>
      </c>
      <c r="K17" s="94"/>
      <c r="L17" s="93">
        <v>3169000</v>
      </c>
      <c r="M17" s="94"/>
      <c r="N17" s="93">
        <v>27944000</v>
      </c>
      <c r="O17" s="94"/>
      <c r="P17" s="93">
        <f t="shared" ref="P17:P24" si="9">$H17      +$J17      +$L17      +$N17</f>
        <v>49174000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781.7923635216157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90.616592341429254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11500000</v>
      </c>
      <c r="C19" s="92">
        <v>0</v>
      </c>
      <c r="D19" s="92"/>
      <c r="E19" s="92">
        <f t="shared" si="8"/>
        <v>11500000</v>
      </c>
      <c r="F19" s="93">
        <v>11500000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22751000</v>
      </c>
      <c r="C20" s="92">
        <v>0</v>
      </c>
      <c r="D20" s="92"/>
      <c r="E20" s="92">
        <f t="shared" si="8"/>
        <v>22751000</v>
      </c>
      <c r="F20" s="93">
        <v>22751000</v>
      </c>
      <c r="G20" s="94">
        <v>22751000</v>
      </c>
      <c r="H20" s="93"/>
      <c r="I20" s="94"/>
      <c r="J20" s="93"/>
      <c r="K20" s="94"/>
      <c r="L20" s="93"/>
      <c r="M20" s="94"/>
      <c r="N20" s="93">
        <v>1132000</v>
      </c>
      <c r="O20" s="94">
        <v>1837564</v>
      </c>
      <c r="P20" s="93">
        <f t="shared" si="9"/>
        <v>1132000</v>
      </c>
      <c r="Q20" s="94">
        <f t="shared" si="10"/>
        <v>1837564</v>
      </c>
      <c r="R20" s="48">
        <f t="shared" si="11"/>
        <v>0</v>
      </c>
      <c r="S20" s="49">
        <f t="shared" si="12"/>
        <v>0</v>
      </c>
      <c r="T20" s="48">
        <f t="shared" si="13"/>
        <v>4.9756054678915209</v>
      </c>
      <c r="U20" s="50">
        <f t="shared" si="14"/>
        <v>8.0768493692584951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100517000</v>
      </c>
      <c r="C24" s="95">
        <f>SUM(C17:C23)</f>
        <v>-12000000</v>
      </c>
      <c r="D24" s="95"/>
      <c r="E24" s="95">
        <f t="shared" si="8"/>
        <v>88517000</v>
      </c>
      <c r="F24" s="96">
        <f t="shared" ref="F24:O24" si="15">SUM(F17:F23)</f>
        <v>88517000</v>
      </c>
      <c r="G24" s="97">
        <f t="shared" si="15"/>
        <v>77017000</v>
      </c>
      <c r="H24" s="96">
        <f t="shared" si="15"/>
        <v>6392000</v>
      </c>
      <c r="I24" s="97">
        <f t="shared" si="15"/>
        <v>0</v>
      </c>
      <c r="J24" s="96">
        <f t="shared" si="15"/>
        <v>11669000</v>
      </c>
      <c r="K24" s="97">
        <f t="shared" si="15"/>
        <v>0</v>
      </c>
      <c r="L24" s="96">
        <f t="shared" si="15"/>
        <v>3169000</v>
      </c>
      <c r="M24" s="97">
        <f t="shared" si="15"/>
        <v>0</v>
      </c>
      <c r="N24" s="96">
        <f t="shared" si="15"/>
        <v>29076000</v>
      </c>
      <c r="O24" s="97">
        <f t="shared" si="15"/>
        <v>1837564</v>
      </c>
      <c r="P24" s="96">
        <f t="shared" si="9"/>
        <v>50306000</v>
      </c>
      <c r="Q24" s="97">
        <f t="shared" si="10"/>
        <v>1837564</v>
      </c>
      <c r="R24" s="52">
        <f t="shared" si="11"/>
        <v>817.51341117071627</v>
      </c>
      <c r="S24" s="53">
        <f t="shared" si="12"/>
        <v>0</v>
      </c>
      <c r="T24" s="52">
        <f>IF(($E24-$E19-$E23)   =0,0,($P24   /($E24-$E19-$E23)   )*100)</f>
        <v>65.31804666502201</v>
      </c>
      <c r="U24" s="54">
        <f>IF(($E24-$E19-$E23)   =0,0,($Q24   /($E24-$E19-$E23)   )*100)</f>
        <v>2.3859199916901463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13576000</v>
      </c>
      <c r="C29" s="92">
        <v>0</v>
      </c>
      <c r="D29" s="92"/>
      <c r="E29" s="92">
        <f>$B29      +$C29      +$D29</f>
        <v>13576000</v>
      </c>
      <c r="F29" s="93">
        <v>13576000</v>
      </c>
      <c r="G29" s="94">
        <v>13576000</v>
      </c>
      <c r="H29" s="93">
        <v>1242000</v>
      </c>
      <c r="I29" s="94">
        <v>212321</v>
      </c>
      <c r="J29" s="93">
        <v>1333000</v>
      </c>
      <c r="K29" s="94">
        <v>388803</v>
      </c>
      <c r="L29" s="93">
        <v>3028000</v>
      </c>
      <c r="M29" s="94">
        <v>2373428</v>
      </c>
      <c r="N29" s="93">
        <v>7178000</v>
      </c>
      <c r="O29" s="94">
        <v>3307902</v>
      </c>
      <c r="P29" s="93">
        <f>$H29      +$J29      +$L29      +$N29</f>
        <v>12781000</v>
      </c>
      <c r="Q29" s="94">
        <f>$I29      +$K29      +$M29      +$O29</f>
        <v>6282454</v>
      </c>
      <c r="R29" s="48">
        <f>IF(($L29      =0),0,((($N29      -$L29      )/$L29      )*100))</f>
        <v>137.05416116248347</v>
      </c>
      <c r="S29" s="49">
        <f>IF(($M29      =0),0,((($O29      -$M29      )/$M29      )*100))</f>
        <v>39.372334024878782</v>
      </c>
      <c r="T29" s="48">
        <f>IF(($E29      =0),0,(($P29      /$E29      )*100))</f>
        <v>94.144077784325276</v>
      </c>
      <c r="U29" s="50">
        <f>IF(($E29      =0),0,(($Q29      /$E29      )*100))</f>
        <v>46.27617855038303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13576000</v>
      </c>
      <c r="C30" s="95">
        <f>SUM(C26:C29)</f>
        <v>0</v>
      </c>
      <c r="D30" s="95"/>
      <c r="E30" s="95">
        <f>$B30      +$C30      +$D30</f>
        <v>13576000</v>
      </c>
      <c r="F30" s="96">
        <f t="shared" ref="F30:O30" si="16">SUM(F26:F29)</f>
        <v>13576000</v>
      </c>
      <c r="G30" s="97">
        <f t="shared" si="16"/>
        <v>13576000</v>
      </c>
      <c r="H30" s="96">
        <f t="shared" si="16"/>
        <v>1242000</v>
      </c>
      <c r="I30" s="97">
        <f t="shared" si="16"/>
        <v>212321</v>
      </c>
      <c r="J30" s="96">
        <f t="shared" si="16"/>
        <v>1333000</v>
      </c>
      <c r="K30" s="97">
        <f t="shared" si="16"/>
        <v>388803</v>
      </c>
      <c r="L30" s="96">
        <f t="shared" si="16"/>
        <v>3028000</v>
      </c>
      <c r="M30" s="97">
        <f t="shared" si="16"/>
        <v>2373428</v>
      </c>
      <c r="N30" s="96">
        <f t="shared" si="16"/>
        <v>7178000</v>
      </c>
      <c r="O30" s="97">
        <f t="shared" si="16"/>
        <v>3307902</v>
      </c>
      <c r="P30" s="96">
        <f>$H30      +$J30      +$L30      +$N30</f>
        <v>12781000</v>
      </c>
      <c r="Q30" s="97">
        <f>$I30      +$K30      +$M30      +$O30</f>
        <v>6282454</v>
      </c>
      <c r="R30" s="52">
        <f>IF(($L30      =0),0,((($N30      -$L30      )/$L30      )*100))</f>
        <v>137.05416116248347</v>
      </c>
      <c r="S30" s="53">
        <f>IF(($M30      =0),0,((($O30      -$M30      )/$M30      )*100))</f>
        <v>39.372334024878782</v>
      </c>
      <c r="T30" s="52">
        <f>IF($E30   =0,0,($P30   /$E30   )*100)</f>
        <v>94.144077784325276</v>
      </c>
      <c r="U30" s="54">
        <f>IF($E30   =0,0,($Q30   /$E30   )*100)</f>
        <v>46.27617855038303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27013000</v>
      </c>
      <c r="C32" s="92">
        <v>1344000</v>
      </c>
      <c r="D32" s="92"/>
      <c r="E32" s="92">
        <f>$B32      +$C32      +$D32</f>
        <v>28357000</v>
      </c>
      <c r="F32" s="93">
        <v>28357000</v>
      </c>
      <c r="G32" s="94">
        <v>28357000</v>
      </c>
      <c r="H32" s="93">
        <v>6301000</v>
      </c>
      <c r="I32" s="94">
        <v>677881</v>
      </c>
      <c r="J32" s="93">
        <v>5039000</v>
      </c>
      <c r="K32" s="94">
        <v>917306</v>
      </c>
      <c r="L32" s="93">
        <v>6158000</v>
      </c>
      <c r="M32" s="94">
        <v>3023003</v>
      </c>
      <c r="N32" s="93">
        <v>5528000</v>
      </c>
      <c r="O32" s="94">
        <v>2177310</v>
      </c>
      <c r="P32" s="93">
        <f>$H32      +$J32      +$L32      +$N32</f>
        <v>23026000</v>
      </c>
      <c r="Q32" s="94">
        <f>$I32      +$K32      +$M32      +$O32</f>
        <v>6795500</v>
      </c>
      <c r="R32" s="48">
        <f>IF(($L32      =0),0,((($N32      -$L32      )/$L32      )*100))</f>
        <v>-10.230594348814551</v>
      </c>
      <c r="S32" s="49">
        <f>IF(($M32      =0),0,((($O32      -$M32      )/$M32      )*100))</f>
        <v>-27.975261685152148</v>
      </c>
      <c r="T32" s="48">
        <f>IF(($E32      =0),0,(($P32      /$E32      )*100))</f>
        <v>81.200409070070876</v>
      </c>
      <c r="U32" s="50">
        <f>IF(($E32      =0),0,(($Q32      /$E32      )*100))</f>
        <v>23.96410057481398</v>
      </c>
      <c r="V32" s="93">
        <v>312000</v>
      </c>
      <c r="W32" s="94">
        <v>0</v>
      </c>
    </row>
    <row r="33" spans="1:23" ht="12.95" customHeight="1" x14ac:dyDescent="0.2">
      <c r="A33" s="51" t="s">
        <v>41</v>
      </c>
      <c r="B33" s="95">
        <f>B32</f>
        <v>27013000</v>
      </c>
      <c r="C33" s="95">
        <f>C32</f>
        <v>1344000</v>
      </c>
      <c r="D33" s="95"/>
      <c r="E33" s="95">
        <f>$B33      +$C33      +$D33</f>
        <v>28357000</v>
      </c>
      <c r="F33" s="96">
        <f t="shared" ref="F33:O33" si="17">F32</f>
        <v>28357000</v>
      </c>
      <c r="G33" s="97">
        <f t="shared" si="17"/>
        <v>28357000</v>
      </c>
      <c r="H33" s="96">
        <f t="shared" si="17"/>
        <v>6301000</v>
      </c>
      <c r="I33" s="97">
        <f t="shared" si="17"/>
        <v>677881</v>
      </c>
      <c r="J33" s="96">
        <f t="shared" si="17"/>
        <v>5039000</v>
      </c>
      <c r="K33" s="97">
        <f t="shared" si="17"/>
        <v>917306</v>
      </c>
      <c r="L33" s="96">
        <f t="shared" si="17"/>
        <v>6158000</v>
      </c>
      <c r="M33" s="97">
        <f t="shared" si="17"/>
        <v>3023003</v>
      </c>
      <c r="N33" s="96">
        <f t="shared" si="17"/>
        <v>5528000</v>
      </c>
      <c r="O33" s="97">
        <f t="shared" si="17"/>
        <v>2177310</v>
      </c>
      <c r="P33" s="96">
        <f>$H33      +$J33      +$L33      +$N33</f>
        <v>23026000</v>
      </c>
      <c r="Q33" s="97">
        <f>$I33      +$K33      +$M33      +$O33</f>
        <v>6795500</v>
      </c>
      <c r="R33" s="52">
        <f>IF(($L33      =0),0,((($N33      -$L33      )/$L33      )*100))</f>
        <v>-10.230594348814551</v>
      </c>
      <c r="S33" s="53">
        <f>IF(($M33      =0),0,((($O33      -$M33      )/$M33      )*100))</f>
        <v>-27.975261685152148</v>
      </c>
      <c r="T33" s="52">
        <f>IF($E33   =0,0,($P33   /$E33   )*100)</f>
        <v>81.200409070070876</v>
      </c>
      <c r="U33" s="54">
        <f>IF($E33   =0,0,($Q33   /$E33   )*100)</f>
        <v>23.96410057481398</v>
      </c>
      <c r="V33" s="96">
        <f>V32</f>
        <v>312000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170366000</v>
      </c>
      <c r="C35" s="92">
        <v>-3900000</v>
      </c>
      <c r="D35" s="92"/>
      <c r="E35" s="92">
        <f t="shared" ref="E35:E40" si="18">$B35      +$C35      +$D35</f>
        <v>166466000</v>
      </c>
      <c r="F35" s="93">
        <v>166466000</v>
      </c>
      <c r="G35" s="94">
        <v>165466000</v>
      </c>
      <c r="H35" s="93">
        <v>2001000</v>
      </c>
      <c r="I35" s="94">
        <v>8069715</v>
      </c>
      <c r="J35" s="93">
        <v>18164000</v>
      </c>
      <c r="K35" s="94">
        <v>22318033</v>
      </c>
      <c r="L35" s="93">
        <v>31675000</v>
      </c>
      <c r="M35" s="94">
        <v>9764243</v>
      </c>
      <c r="N35" s="93">
        <v>84821000</v>
      </c>
      <c r="O35" s="94">
        <v>49722552</v>
      </c>
      <c r="P35" s="93">
        <f t="shared" ref="P35:P40" si="19">$H35      +$J35      +$L35      +$N35</f>
        <v>136661000</v>
      </c>
      <c r="Q35" s="94">
        <f t="shared" ref="Q35:Q40" si="20">$I35      +$K35      +$M35      +$O35</f>
        <v>89874543</v>
      </c>
      <c r="R35" s="48">
        <f t="shared" ref="R35:R40" si="21">IF(($L35      =0),0,((($N35      -$L35      )/$L35      )*100))</f>
        <v>167.78531965272296</v>
      </c>
      <c r="S35" s="49">
        <f t="shared" ref="S35:S40" si="22">IF(($M35      =0),0,((($O35      -$M35      )/$M35      )*100))</f>
        <v>409.23099722118758</v>
      </c>
      <c r="T35" s="48">
        <f t="shared" ref="T35:T39" si="23">IF(($E35      =0),0,(($P35      /$E35      )*100))</f>
        <v>82.095442913267576</v>
      </c>
      <c r="U35" s="50">
        <f t="shared" ref="U35:U39" si="24">IF(($E35      =0),0,(($Q35      /$E35      )*100))</f>
        <v>53.989729434238818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165830000</v>
      </c>
      <c r="C36" s="92">
        <v>0</v>
      </c>
      <c r="D36" s="92"/>
      <c r="E36" s="92">
        <f t="shared" si="18"/>
        <v>165830000</v>
      </c>
      <c r="F36" s="93">
        <v>165830000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15000000</v>
      </c>
      <c r="C38" s="92">
        <v>-500000</v>
      </c>
      <c r="D38" s="92"/>
      <c r="E38" s="92">
        <f t="shared" si="18"/>
        <v>14500000</v>
      </c>
      <c r="F38" s="93">
        <v>14500000</v>
      </c>
      <c r="G38" s="94">
        <v>14500000</v>
      </c>
      <c r="H38" s="93">
        <v>2944000</v>
      </c>
      <c r="I38" s="94"/>
      <c r="J38" s="93">
        <v>2407000</v>
      </c>
      <c r="K38" s="94">
        <v>1680800</v>
      </c>
      <c r="L38" s="93">
        <v>3796000</v>
      </c>
      <c r="M38" s="94"/>
      <c r="N38" s="93">
        <v>3401000</v>
      </c>
      <c r="O38" s="94">
        <v>3660019</v>
      </c>
      <c r="P38" s="93">
        <f t="shared" si="19"/>
        <v>12548000</v>
      </c>
      <c r="Q38" s="94">
        <f t="shared" si="20"/>
        <v>5340819</v>
      </c>
      <c r="R38" s="48">
        <f t="shared" si="21"/>
        <v>-10.405690200210749</v>
      </c>
      <c r="S38" s="49">
        <f t="shared" si="22"/>
        <v>0</v>
      </c>
      <c r="T38" s="48">
        <f t="shared" si="23"/>
        <v>86.537931034482767</v>
      </c>
      <c r="U38" s="50">
        <f t="shared" si="24"/>
        <v>36.83323448275862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351196000</v>
      </c>
      <c r="C40" s="95">
        <f>SUM(C35:C39)</f>
        <v>-4400000</v>
      </c>
      <c r="D40" s="95"/>
      <c r="E40" s="95">
        <f t="shared" si="18"/>
        <v>346796000</v>
      </c>
      <c r="F40" s="96">
        <f t="shared" ref="F40:O40" si="25">SUM(F35:F39)</f>
        <v>346796000</v>
      </c>
      <c r="G40" s="97">
        <f t="shared" si="25"/>
        <v>179966000</v>
      </c>
      <c r="H40" s="96">
        <f t="shared" si="25"/>
        <v>4945000</v>
      </c>
      <c r="I40" s="97">
        <f t="shared" si="25"/>
        <v>8069715</v>
      </c>
      <c r="J40" s="96">
        <f t="shared" si="25"/>
        <v>20571000</v>
      </c>
      <c r="K40" s="97">
        <f t="shared" si="25"/>
        <v>23998833</v>
      </c>
      <c r="L40" s="96">
        <f t="shared" si="25"/>
        <v>35471000</v>
      </c>
      <c r="M40" s="97">
        <f t="shared" si="25"/>
        <v>9764243</v>
      </c>
      <c r="N40" s="96">
        <f t="shared" si="25"/>
        <v>88222000</v>
      </c>
      <c r="O40" s="97">
        <f t="shared" si="25"/>
        <v>53382571</v>
      </c>
      <c r="P40" s="96">
        <f t="shared" si="19"/>
        <v>149209000</v>
      </c>
      <c r="Q40" s="97">
        <f t="shared" si="20"/>
        <v>95215362</v>
      </c>
      <c r="R40" s="52">
        <f t="shared" si="21"/>
        <v>148.71585238645656</v>
      </c>
      <c r="S40" s="53">
        <f t="shared" si="22"/>
        <v>446.71489638264842</v>
      </c>
      <c r="T40" s="52">
        <f>IF((+$E35+$E38) =0,0,(P40   /(+$E35+$E38) )*100)</f>
        <v>82.451399710442843</v>
      </c>
      <c r="U40" s="54">
        <f>IF((+$E35+$E38) =0,0,(Q40   /(+$E35+$E38) )*100)</f>
        <v>52.615055866847918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106289000</v>
      </c>
      <c r="C43" s="92">
        <v>40000000</v>
      </c>
      <c r="D43" s="92"/>
      <c r="E43" s="92">
        <f t="shared" si="26"/>
        <v>146289000</v>
      </c>
      <c r="F43" s="93">
        <v>146289000</v>
      </c>
      <c r="G43" s="94">
        <v>146289000</v>
      </c>
      <c r="H43" s="93"/>
      <c r="I43" s="94">
        <v>29768469</v>
      </c>
      <c r="J43" s="93"/>
      <c r="K43" s="94">
        <v>8706773</v>
      </c>
      <c r="L43" s="93"/>
      <c r="M43" s="94">
        <v>515337</v>
      </c>
      <c r="N43" s="93"/>
      <c r="O43" s="94">
        <v>68232</v>
      </c>
      <c r="P43" s="93">
        <f t="shared" si="27"/>
        <v>0</v>
      </c>
      <c r="Q43" s="94">
        <f t="shared" si="28"/>
        <v>39058811</v>
      </c>
      <c r="R43" s="48">
        <f t="shared" si="29"/>
        <v>0</v>
      </c>
      <c r="S43" s="49">
        <f t="shared" si="30"/>
        <v>-86.759731981208404</v>
      </c>
      <c r="T43" s="48">
        <f t="shared" si="31"/>
        <v>0</v>
      </c>
      <c r="U43" s="50">
        <f t="shared" si="32"/>
        <v>26.699759380404544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49631000</v>
      </c>
      <c r="C44" s="92">
        <v>0</v>
      </c>
      <c r="D44" s="92"/>
      <c r="E44" s="92">
        <f t="shared" si="26"/>
        <v>49631000</v>
      </c>
      <c r="F44" s="93">
        <v>49631000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284138000</v>
      </c>
      <c r="C51" s="92">
        <v>9413000</v>
      </c>
      <c r="D51" s="92"/>
      <c r="E51" s="92">
        <f t="shared" si="26"/>
        <v>293551000</v>
      </c>
      <c r="F51" s="93">
        <v>293551000</v>
      </c>
      <c r="G51" s="94">
        <v>293551000</v>
      </c>
      <c r="H51" s="93">
        <v>24690000</v>
      </c>
      <c r="I51" s="94">
        <v>18301002</v>
      </c>
      <c r="J51" s="93">
        <v>46975000</v>
      </c>
      <c r="K51" s="94">
        <v>22761585</v>
      </c>
      <c r="L51" s="93">
        <v>39683000</v>
      </c>
      <c r="M51" s="94">
        <v>42479464</v>
      </c>
      <c r="N51" s="93">
        <v>121695000</v>
      </c>
      <c r="O51" s="94">
        <v>53217225</v>
      </c>
      <c r="P51" s="93">
        <f t="shared" si="27"/>
        <v>233043000</v>
      </c>
      <c r="Q51" s="94">
        <f t="shared" si="28"/>
        <v>136759276</v>
      </c>
      <c r="R51" s="48">
        <f t="shared" si="29"/>
        <v>206.66784265302525</v>
      </c>
      <c r="S51" s="49">
        <f t="shared" si="30"/>
        <v>25.277534104479283</v>
      </c>
      <c r="T51" s="48">
        <f t="shared" si="31"/>
        <v>79.387568088679643</v>
      </c>
      <c r="U51" s="50">
        <f t="shared" si="32"/>
        <v>46.587910107613325</v>
      </c>
      <c r="V51" s="93">
        <v>18343000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126226000</v>
      </c>
      <c r="D52" s="92"/>
      <c r="E52" s="92">
        <f t="shared" si="26"/>
        <v>126226000</v>
      </c>
      <c r="F52" s="93">
        <v>126226000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440058000</v>
      </c>
      <c r="C53" s="95">
        <f>SUM(C42:C52)</f>
        <v>175639000</v>
      </c>
      <c r="D53" s="95"/>
      <c r="E53" s="95">
        <f t="shared" si="26"/>
        <v>615697000</v>
      </c>
      <c r="F53" s="96">
        <f t="shared" ref="F53:O53" si="33">SUM(F42:F52)</f>
        <v>615697000</v>
      </c>
      <c r="G53" s="97">
        <f t="shared" si="33"/>
        <v>439840000</v>
      </c>
      <c r="H53" s="96">
        <f t="shared" si="33"/>
        <v>24690000</v>
      </c>
      <c r="I53" s="97">
        <f t="shared" si="33"/>
        <v>48069471</v>
      </c>
      <c r="J53" s="96">
        <f t="shared" si="33"/>
        <v>46975000</v>
      </c>
      <c r="K53" s="97">
        <f t="shared" si="33"/>
        <v>31468358</v>
      </c>
      <c r="L53" s="96">
        <f t="shared" si="33"/>
        <v>39683000</v>
      </c>
      <c r="M53" s="97">
        <f t="shared" si="33"/>
        <v>42994801</v>
      </c>
      <c r="N53" s="96">
        <f t="shared" si="33"/>
        <v>121695000</v>
      </c>
      <c r="O53" s="97">
        <f t="shared" si="33"/>
        <v>53285457</v>
      </c>
      <c r="P53" s="96">
        <f t="shared" si="27"/>
        <v>233043000</v>
      </c>
      <c r="Q53" s="97">
        <f t="shared" si="28"/>
        <v>175818087</v>
      </c>
      <c r="R53" s="52">
        <f t="shared" si="29"/>
        <v>206.66784265302525</v>
      </c>
      <c r="S53" s="53">
        <f t="shared" si="30"/>
        <v>23.934652005948347</v>
      </c>
      <c r="T53" s="52">
        <f>IF((+$E43+$E45+$E47+$E48+$E51) =0,0,(P53   /(+$E43+$E45+$E47+$E48+$E51) )*100)</f>
        <v>52.983584939978179</v>
      </c>
      <c r="U53" s="54">
        <f>IF((+$E43+$E45+$E47+$E48+$E51) =0,0,(Q53   /(+$E43+$E45+$E47+$E48+$E51) )*100)</f>
        <v>39.973191842488177</v>
      </c>
      <c r="V53" s="96">
        <f>SUM(V42:V52)</f>
        <v>18343000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50973000</v>
      </c>
      <c r="D64" s="92"/>
      <c r="E64" s="92">
        <f t="shared" si="35"/>
        <v>50973000</v>
      </c>
      <c r="F64" s="93">
        <v>50973000</v>
      </c>
      <c r="G64" s="94">
        <v>50973000</v>
      </c>
      <c r="H64" s="93"/>
      <c r="I64" s="94"/>
      <c r="J64" s="93"/>
      <c r="K64" s="94"/>
      <c r="L64" s="93"/>
      <c r="M64" s="94"/>
      <c r="N64" s="93"/>
      <c r="O64" s="94">
        <v>11589715</v>
      </c>
      <c r="P64" s="93">
        <f t="shared" si="36"/>
        <v>0</v>
      </c>
      <c r="Q64" s="94">
        <f t="shared" si="37"/>
        <v>11589715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22.736968591214957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50973000</v>
      </c>
      <c r="D66" s="95"/>
      <c r="E66" s="95">
        <f t="shared" si="35"/>
        <v>50973000</v>
      </c>
      <c r="F66" s="96">
        <f t="shared" ref="F66:O66" si="42">SUM(F61:F65)</f>
        <v>50973000</v>
      </c>
      <c r="G66" s="97">
        <f t="shared" si="42"/>
        <v>50973000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11589715</v>
      </c>
      <c r="P66" s="96">
        <f t="shared" si="36"/>
        <v>0</v>
      </c>
      <c r="Q66" s="97">
        <f t="shared" si="37"/>
        <v>11589715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1041013000</v>
      </c>
      <c r="C67" s="104">
        <f>SUM(C9:C14,C17:C23,C26:C29,C32,C35:C39,C42:C52,C55:C58,C61:C65)</f>
        <v>239304000</v>
      </c>
      <c r="D67" s="104"/>
      <c r="E67" s="104">
        <f t="shared" si="35"/>
        <v>1280317000</v>
      </c>
      <c r="F67" s="105">
        <f t="shared" ref="F67:O67" si="43">SUM(F9:F14,F17:F23,F26:F29,F32,F35:F39,F42:F52,F55:F58,F61:F65)</f>
        <v>1280317000</v>
      </c>
      <c r="G67" s="106">
        <f t="shared" si="43"/>
        <v>925665000</v>
      </c>
      <c r="H67" s="105">
        <f t="shared" si="43"/>
        <v>61879000</v>
      </c>
      <c r="I67" s="106">
        <f t="shared" si="43"/>
        <v>68127810</v>
      </c>
      <c r="J67" s="105">
        <f t="shared" si="43"/>
        <v>111593000</v>
      </c>
      <c r="K67" s="106">
        <f t="shared" si="43"/>
        <v>72623446</v>
      </c>
      <c r="L67" s="105">
        <f t="shared" si="43"/>
        <v>117820000</v>
      </c>
      <c r="M67" s="106">
        <f t="shared" si="43"/>
        <v>68008818</v>
      </c>
      <c r="N67" s="105">
        <f t="shared" si="43"/>
        <v>299984000</v>
      </c>
      <c r="O67" s="106">
        <f t="shared" si="43"/>
        <v>167147084</v>
      </c>
      <c r="P67" s="105">
        <f t="shared" si="36"/>
        <v>591276000</v>
      </c>
      <c r="Q67" s="106">
        <f t="shared" si="37"/>
        <v>375907158</v>
      </c>
      <c r="R67" s="61">
        <f t="shared" si="38"/>
        <v>154.61212018333049</v>
      </c>
      <c r="S67" s="62">
        <f t="shared" si="39"/>
        <v>145.77266436243605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63.806877350498837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40.565593607182748</v>
      </c>
      <c r="V67" s="105">
        <f>SUM(V9:V14,V17:V23,V26:V29,V32,V35:V39,V42:V52,V55:V58,V61:V65)</f>
        <v>18655000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467148000</v>
      </c>
      <c r="C69" s="92">
        <v>5000000</v>
      </c>
      <c r="D69" s="92"/>
      <c r="E69" s="92">
        <f>$B69      +$C69      +$D69</f>
        <v>472148000</v>
      </c>
      <c r="F69" s="93">
        <v>472148000</v>
      </c>
      <c r="G69" s="94">
        <v>472148000</v>
      </c>
      <c r="H69" s="93">
        <v>56761000</v>
      </c>
      <c r="I69" s="94">
        <v>70499651</v>
      </c>
      <c r="J69" s="93">
        <v>105805000</v>
      </c>
      <c r="K69" s="94">
        <v>57266651</v>
      </c>
      <c r="L69" s="93">
        <v>44243000</v>
      </c>
      <c r="M69" s="94">
        <v>47451509</v>
      </c>
      <c r="N69" s="93">
        <v>139562000</v>
      </c>
      <c r="O69" s="94">
        <v>90056558</v>
      </c>
      <c r="P69" s="93">
        <f>$H69      +$J69      +$L69      +$N69</f>
        <v>346371000</v>
      </c>
      <c r="Q69" s="94">
        <f>$I69      +$K69      +$M69      +$O69</f>
        <v>265274369</v>
      </c>
      <c r="R69" s="48">
        <f>IF(($L69      =0),0,((($N69      -$L69      )/$L69      )*100))</f>
        <v>215.44425106796555</v>
      </c>
      <c r="S69" s="49">
        <f>IF(($M69      =0),0,((($O69      -$M69      )/$M69      )*100))</f>
        <v>89.78649972965033</v>
      </c>
      <c r="T69" s="48">
        <f>IF(($E69      =0),0,(($P69      /$E69      )*100))</f>
        <v>73.360683514491214</v>
      </c>
      <c r="U69" s="50">
        <f>IF(($E69      =0),0,(($Q69      /$E69      )*100))</f>
        <v>56.18457962333845</v>
      </c>
      <c r="V69" s="93">
        <v>30955000</v>
      </c>
      <c r="W69" s="94">
        <v>0</v>
      </c>
    </row>
    <row r="70" spans="1:23" ht="12.95" customHeight="1" x14ac:dyDescent="0.2">
      <c r="A70" s="56" t="s">
        <v>41</v>
      </c>
      <c r="B70" s="101">
        <f>B69</f>
        <v>467148000</v>
      </c>
      <c r="C70" s="101">
        <f>C69</f>
        <v>5000000</v>
      </c>
      <c r="D70" s="101"/>
      <c r="E70" s="101">
        <f>$B70      +$C70      +$D70</f>
        <v>472148000</v>
      </c>
      <c r="F70" s="102">
        <f t="shared" ref="F70:O70" si="44">F69</f>
        <v>472148000</v>
      </c>
      <c r="G70" s="103">
        <f t="shared" si="44"/>
        <v>472148000</v>
      </c>
      <c r="H70" s="102">
        <f t="shared" si="44"/>
        <v>56761000</v>
      </c>
      <c r="I70" s="103">
        <f t="shared" si="44"/>
        <v>70499651</v>
      </c>
      <c r="J70" s="102">
        <f t="shared" si="44"/>
        <v>105805000</v>
      </c>
      <c r="K70" s="103">
        <f t="shared" si="44"/>
        <v>57266651</v>
      </c>
      <c r="L70" s="102">
        <f t="shared" si="44"/>
        <v>44243000</v>
      </c>
      <c r="M70" s="103">
        <f t="shared" si="44"/>
        <v>47451509</v>
      </c>
      <c r="N70" s="102">
        <f t="shared" si="44"/>
        <v>139562000</v>
      </c>
      <c r="O70" s="103">
        <f t="shared" si="44"/>
        <v>90056558</v>
      </c>
      <c r="P70" s="102">
        <f>$H70      +$J70      +$L70      +$N70</f>
        <v>346371000</v>
      </c>
      <c r="Q70" s="103">
        <f>$I70      +$K70      +$M70      +$O70</f>
        <v>265274369</v>
      </c>
      <c r="R70" s="57">
        <f>IF(($L70      =0),0,((($N70      -$L70      )/$L70      )*100))</f>
        <v>215.44425106796555</v>
      </c>
      <c r="S70" s="58">
        <f>IF(($M70      =0),0,((($O70      -$M70      )/$M70      )*100))</f>
        <v>89.78649972965033</v>
      </c>
      <c r="T70" s="57">
        <f>IF($E70   =0,0,($P70   /$E70   )*100)</f>
        <v>73.360683514491214</v>
      </c>
      <c r="U70" s="59">
        <f>IF($E70   =0,0,($Q70   /$E70 )*100)</f>
        <v>56.18457962333845</v>
      </c>
      <c r="V70" s="102">
        <f>V69</f>
        <v>30955000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467148000</v>
      </c>
      <c r="C71" s="104">
        <f>C69</f>
        <v>5000000</v>
      </c>
      <c r="D71" s="104"/>
      <c r="E71" s="104">
        <f>$B71      +$C71      +$D71</f>
        <v>472148000</v>
      </c>
      <c r="F71" s="105">
        <f t="shared" ref="F71:O71" si="45">F69</f>
        <v>472148000</v>
      </c>
      <c r="G71" s="106">
        <f t="shared" si="45"/>
        <v>472148000</v>
      </c>
      <c r="H71" s="105">
        <f t="shared" si="45"/>
        <v>56761000</v>
      </c>
      <c r="I71" s="106">
        <f t="shared" si="45"/>
        <v>70499651</v>
      </c>
      <c r="J71" s="105">
        <f t="shared" si="45"/>
        <v>105805000</v>
      </c>
      <c r="K71" s="106">
        <f t="shared" si="45"/>
        <v>57266651</v>
      </c>
      <c r="L71" s="105">
        <f t="shared" si="45"/>
        <v>44243000</v>
      </c>
      <c r="M71" s="106">
        <f t="shared" si="45"/>
        <v>47451509</v>
      </c>
      <c r="N71" s="105">
        <f t="shared" si="45"/>
        <v>139562000</v>
      </c>
      <c r="O71" s="106">
        <f t="shared" si="45"/>
        <v>90056558</v>
      </c>
      <c r="P71" s="105">
        <f>$H71      +$J71      +$L71      +$N71</f>
        <v>346371000</v>
      </c>
      <c r="Q71" s="106">
        <f>$I71      +$K71      +$M71      +$O71</f>
        <v>265274369</v>
      </c>
      <c r="R71" s="61">
        <f>IF(($L71      =0),0,((($N71      -$L71      )/$L71      )*100))</f>
        <v>215.44425106796555</v>
      </c>
      <c r="S71" s="62">
        <f>IF(($M71      =0),0,((($O71      -$M71      )/$M71      )*100))</f>
        <v>89.78649972965033</v>
      </c>
      <c r="T71" s="61">
        <f>IF($E71   =0,0,($P71   /$E71   )*100)</f>
        <v>73.360683514491214</v>
      </c>
      <c r="U71" s="65">
        <f>IF($E71   =0,0,($Q71   /$E71   )*100)</f>
        <v>56.18457962333845</v>
      </c>
      <c r="V71" s="105">
        <f>V69</f>
        <v>30955000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1508161000</v>
      </c>
      <c r="C72" s="104">
        <f>SUM(C9:C14,C17:C23,C26:C29,C32,C35:C39,C42:C52,C55:C58,C61:C65,C69)</f>
        <v>244304000</v>
      </c>
      <c r="D72" s="104"/>
      <c r="E72" s="104">
        <f>$B72      +$C72      +$D72</f>
        <v>1752465000</v>
      </c>
      <c r="F72" s="105">
        <f t="shared" ref="F72:O72" si="46">SUM(F9:F14,F17:F23,F26:F29,F32,F35:F39,F42:F52,F55:F58,F61:F65,F69)</f>
        <v>1752465000</v>
      </c>
      <c r="G72" s="106">
        <f t="shared" si="46"/>
        <v>1397813000</v>
      </c>
      <c r="H72" s="105">
        <f t="shared" si="46"/>
        <v>118640000</v>
      </c>
      <c r="I72" s="106">
        <f t="shared" si="46"/>
        <v>138627461</v>
      </c>
      <c r="J72" s="105">
        <f t="shared" si="46"/>
        <v>217398000</v>
      </c>
      <c r="K72" s="106">
        <f t="shared" si="46"/>
        <v>129890097</v>
      </c>
      <c r="L72" s="105">
        <f t="shared" si="46"/>
        <v>162063000</v>
      </c>
      <c r="M72" s="106">
        <f t="shared" si="46"/>
        <v>115460327</v>
      </c>
      <c r="N72" s="105">
        <f t="shared" si="46"/>
        <v>439546000</v>
      </c>
      <c r="O72" s="106">
        <f t="shared" si="46"/>
        <v>257203642</v>
      </c>
      <c r="P72" s="105">
        <f>$H72      +$J72      +$L72      +$N72</f>
        <v>937647000</v>
      </c>
      <c r="Q72" s="106">
        <f>$I72      +$K72      +$M72      +$O72</f>
        <v>641181527</v>
      </c>
      <c r="R72" s="61">
        <f>IF(($L72      =0),0,((($N72      -$L72      )/$L72      )*100))</f>
        <v>171.21921721799546</v>
      </c>
      <c r="S72" s="62">
        <f>IF(($M72      =0),0,((($O72      -$M72      )/$M72      )*100))</f>
        <v>122.76365283462258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67.031618951210774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47.571041592473883</v>
      </c>
      <c r="V72" s="105">
        <f>SUM(V9:V14,V17:V23,V26:V29,V32,V35:V39,V42:V52,V55:V58,V61:V65,V69)</f>
        <v>49610000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VQgkDZRdWvjW79huNhd7DDfeNxKDV3nM8Gvz3BUuZEXU8KBBoBtrUjRcT7toRZKOP9g3tl9Td6P1GXnLqPTaw==" saltValue="9pEubNfBpKGp10CApAOTV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1920000</v>
      </c>
      <c r="C10" s="92">
        <v>0</v>
      </c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>
        <v>330000</v>
      </c>
      <c r="I10" s="94"/>
      <c r="J10" s="93">
        <v>887000</v>
      </c>
      <c r="K10" s="94"/>
      <c r="L10" s="93">
        <v>379000</v>
      </c>
      <c r="M10" s="94"/>
      <c r="N10" s="93">
        <v>324000</v>
      </c>
      <c r="O10" s="94"/>
      <c r="P10" s="93">
        <f t="shared" ref="P10:P15" si="1">$H10      +$J10      +$L10      +$N10</f>
        <v>1920000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-14.511873350923482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330000</v>
      </c>
      <c r="I15" s="97">
        <f t="shared" si="7"/>
        <v>0</v>
      </c>
      <c r="J15" s="96">
        <f t="shared" si="7"/>
        <v>887000</v>
      </c>
      <c r="K15" s="97">
        <f t="shared" si="7"/>
        <v>0</v>
      </c>
      <c r="L15" s="96">
        <f t="shared" si="7"/>
        <v>379000</v>
      </c>
      <c r="M15" s="97">
        <f t="shared" si="7"/>
        <v>0</v>
      </c>
      <c r="N15" s="96">
        <f t="shared" si="7"/>
        <v>324000</v>
      </c>
      <c r="O15" s="97">
        <f t="shared" si="7"/>
        <v>0</v>
      </c>
      <c r="P15" s="96">
        <f t="shared" si="1"/>
        <v>1920000</v>
      </c>
      <c r="Q15" s="97">
        <f t="shared" si="2"/>
        <v>0</v>
      </c>
      <c r="R15" s="52">
        <f t="shared" si="3"/>
        <v>-14.511873350923482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1567000</v>
      </c>
      <c r="C32" s="92">
        <v>0</v>
      </c>
      <c r="D32" s="92"/>
      <c r="E32" s="92">
        <f>$B32      +$C32      +$D32</f>
        <v>1567000</v>
      </c>
      <c r="F32" s="93">
        <v>1567000</v>
      </c>
      <c r="G32" s="94">
        <v>1567000</v>
      </c>
      <c r="H32" s="93">
        <v>893000</v>
      </c>
      <c r="I32" s="94"/>
      <c r="J32" s="93">
        <v>641000</v>
      </c>
      <c r="K32" s="94"/>
      <c r="L32" s="93"/>
      <c r="M32" s="94"/>
      <c r="N32" s="93">
        <v>33000</v>
      </c>
      <c r="O32" s="94"/>
      <c r="P32" s="93">
        <f>$H32      +$J32      +$L32      +$N32</f>
        <v>1567000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1567000</v>
      </c>
      <c r="C33" s="95">
        <f>C32</f>
        <v>0</v>
      </c>
      <c r="D33" s="95"/>
      <c r="E33" s="95">
        <f>$B33      +$C33      +$D33</f>
        <v>1567000</v>
      </c>
      <c r="F33" s="96">
        <f t="shared" ref="F33:O33" si="17">F32</f>
        <v>1567000</v>
      </c>
      <c r="G33" s="97">
        <f t="shared" si="17"/>
        <v>1567000</v>
      </c>
      <c r="H33" s="96">
        <f t="shared" si="17"/>
        <v>893000</v>
      </c>
      <c r="I33" s="97">
        <f t="shared" si="17"/>
        <v>0</v>
      </c>
      <c r="J33" s="96">
        <f t="shared" si="17"/>
        <v>641000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33000</v>
      </c>
      <c r="O33" s="97">
        <f t="shared" si="17"/>
        <v>0</v>
      </c>
      <c r="P33" s="96">
        <f>$H33      +$J33      +$L33      +$N33</f>
        <v>1567000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608000</v>
      </c>
      <c r="M38" s="94"/>
      <c r="N38" s="93">
        <v>1354000</v>
      </c>
      <c r="O38" s="94"/>
      <c r="P38" s="93">
        <f t="shared" si="19"/>
        <v>1962000</v>
      </c>
      <c r="Q38" s="94">
        <f t="shared" si="20"/>
        <v>0</v>
      </c>
      <c r="R38" s="48">
        <f t="shared" si="21"/>
        <v>122.69736842105263</v>
      </c>
      <c r="S38" s="49">
        <f t="shared" si="22"/>
        <v>0</v>
      </c>
      <c r="T38" s="48">
        <f t="shared" si="23"/>
        <v>65.400000000000006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3127000</v>
      </c>
      <c r="C40" s="95">
        <f>SUM(C35:C39)</f>
        <v>0</v>
      </c>
      <c r="D40" s="95"/>
      <c r="E40" s="95">
        <f t="shared" si="18"/>
        <v>3127000</v>
      </c>
      <c r="F40" s="96">
        <f t="shared" ref="F40:O40" si="25">SUM(F35:F39)</f>
        <v>3127000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608000</v>
      </c>
      <c r="M40" s="97">
        <f t="shared" si="25"/>
        <v>0</v>
      </c>
      <c r="N40" s="96">
        <f t="shared" si="25"/>
        <v>1354000</v>
      </c>
      <c r="O40" s="97">
        <f t="shared" si="25"/>
        <v>0</v>
      </c>
      <c r="P40" s="96">
        <f t="shared" si="19"/>
        <v>1962000</v>
      </c>
      <c r="Q40" s="97">
        <f t="shared" si="20"/>
        <v>0</v>
      </c>
      <c r="R40" s="52">
        <f t="shared" si="21"/>
        <v>122.69736842105263</v>
      </c>
      <c r="S40" s="53">
        <f t="shared" si="22"/>
        <v>0</v>
      </c>
      <c r="T40" s="52">
        <f>IF((+$E35+$E38) =0,0,(P40   /(+$E35+$E38) )*100)</f>
        <v>65.400000000000006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>
        <v>743000</v>
      </c>
      <c r="I51" s="94"/>
      <c r="J51" s="93">
        <v>227000</v>
      </c>
      <c r="K51" s="94"/>
      <c r="L51" s="93">
        <v>2226000</v>
      </c>
      <c r="M51" s="94"/>
      <c r="N51" s="93">
        <v>6804000</v>
      </c>
      <c r="O51" s="94"/>
      <c r="P51" s="93">
        <f t="shared" si="27"/>
        <v>10000000</v>
      </c>
      <c r="Q51" s="94">
        <f t="shared" si="28"/>
        <v>0</v>
      </c>
      <c r="R51" s="48">
        <f t="shared" si="29"/>
        <v>205.66037735849059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743000</v>
      </c>
      <c r="I53" s="97">
        <f t="shared" si="33"/>
        <v>0</v>
      </c>
      <c r="J53" s="96">
        <f t="shared" si="33"/>
        <v>227000</v>
      </c>
      <c r="K53" s="97">
        <f t="shared" si="33"/>
        <v>0</v>
      </c>
      <c r="L53" s="96">
        <f t="shared" si="33"/>
        <v>2226000</v>
      </c>
      <c r="M53" s="97">
        <f t="shared" si="33"/>
        <v>0</v>
      </c>
      <c r="N53" s="96">
        <f t="shared" si="33"/>
        <v>6804000</v>
      </c>
      <c r="O53" s="97">
        <f t="shared" si="33"/>
        <v>0</v>
      </c>
      <c r="P53" s="96">
        <f t="shared" si="27"/>
        <v>10000000</v>
      </c>
      <c r="Q53" s="97">
        <f t="shared" si="28"/>
        <v>0</v>
      </c>
      <c r="R53" s="52">
        <f t="shared" si="29"/>
        <v>205.66037735849059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16614000</v>
      </c>
      <c r="C67" s="104">
        <f>SUM(C9:C14,C17:C23,C26:C29,C32,C35:C39,C42:C52,C55:C58,C61:C65)</f>
        <v>0</v>
      </c>
      <c r="D67" s="104"/>
      <c r="E67" s="104">
        <f t="shared" si="35"/>
        <v>16614000</v>
      </c>
      <c r="F67" s="105">
        <f t="shared" ref="F67:O67" si="43">SUM(F9:F14,F17:F23,F26:F29,F32,F35:F39,F42:F52,F55:F58,F61:F65)</f>
        <v>16614000</v>
      </c>
      <c r="G67" s="106">
        <f t="shared" si="43"/>
        <v>16487000</v>
      </c>
      <c r="H67" s="105">
        <f t="shared" si="43"/>
        <v>1966000</v>
      </c>
      <c r="I67" s="106">
        <f t="shared" si="43"/>
        <v>0</v>
      </c>
      <c r="J67" s="105">
        <f t="shared" si="43"/>
        <v>1755000</v>
      </c>
      <c r="K67" s="106">
        <f t="shared" si="43"/>
        <v>0</v>
      </c>
      <c r="L67" s="105">
        <f t="shared" si="43"/>
        <v>3213000</v>
      </c>
      <c r="M67" s="106">
        <f t="shared" si="43"/>
        <v>0</v>
      </c>
      <c r="N67" s="105">
        <f t="shared" si="43"/>
        <v>8515000</v>
      </c>
      <c r="O67" s="106">
        <f t="shared" si="43"/>
        <v>0</v>
      </c>
      <c r="P67" s="105">
        <f t="shared" si="36"/>
        <v>15449000</v>
      </c>
      <c r="Q67" s="106">
        <f t="shared" si="37"/>
        <v>0</v>
      </c>
      <c r="R67" s="61">
        <f t="shared" si="38"/>
        <v>165.01711795829442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93.704130527081944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10051000</v>
      </c>
      <c r="C69" s="92">
        <v>0</v>
      </c>
      <c r="D69" s="92"/>
      <c r="E69" s="92">
        <f>$B69      +$C69      +$D69</f>
        <v>10051000</v>
      </c>
      <c r="F69" s="93">
        <v>10051000</v>
      </c>
      <c r="G69" s="94">
        <v>10051000</v>
      </c>
      <c r="H69" s="93">
        <v>792000</v>
      </c>
      <c r="I69" s="94"/>
      <c r="J69" s="93">
        <v>3200000</v>
      </c>
      <c r="K69" s="94"/>
      <c r="L69" s="93">
        <v>4356000</v>
      </c>
      <c r="M69" s="94"/>
      <c r="N69" s="93">
        <v>1703000</v>
      </c>
      <c r="O69" s="94"/>
      <c r="P69" s="93">
        <f>$H69      +$J69      +$L69      +$N69</f>
        <v>10051000</v>
      </c>
      <c r="Q69" s="94">
        <f>$I69      +$K69      +$M69      +$O69</f>
        <v>0</v>
      </c>
      <c r="R69" s="48">
        <f>IF(($L69      =0),0,((($N69      -$L69      )/$L69      )*100))</f>
        <v>-60.904499540863178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10051000</v>
      </c>
      <c r="C70" s="101">
        <f>C69</f>
        <v>0</v>
      </c>
      <c r="D70" s="101"/>
      <c r="E70" s="101">
        <f>$B70      +$C70      +$D70</f>
        <v>10051000</v>
      </c>
      <c r="F70" s="102">
        <f t="shared" ref="F70:O70" si="44">F69</f>
        <v>10051000</v>
      </c>
      <c r="G70" s="103">
        <f t="shared" si="44"/>
        <v>10051000</v>
      </c>
      <c r="H70" s="102">
        <f t="shared" si="44"/>
        <v>792000</v>
      </c>
      <c r="I70" s="103">
        <f t="shared" si="44"/>
        <v>0</v>
      </c>
      <c r="J70" s="102">
        <f t="shared" si="44"/>
        <v>3200000</v>
      </c>
      <c r="K70" s="103">
        <f t="shared" si="44"/>
        <v>0</v>
      </c>
      <c r="L70" s="102">
        <f t="shared" si="44"/>
        <v>4356000</v>
      </c>
      <c r="M70" s="103">
        <f t="shared" si="44"/>
        <v>0</v>
      </c>
      <c r="N70" s="102">
        <f t="shared" si="44"/>
        <v>1703000</v>
      </c>
      <c r="O70" s="103">
        <f t="shared" si="44"/>
        <v>0</v>
      </c>
      <c r="P70" s="102">
        <f>$H70      +$J70      +$L70      +$N70</f>
        <v>10051000</v>
      </c>
      <c r="Q70" s="103">
        <f>$I70      +$K70      +$M70      +$O70</f>
        <v>0</v>
      </c>
      <c r="R70" s="57">
        <f>IF(($L70      =0),0,((($N70      -$L70      )/$L70      )*100))</f>
        <v>-60.904499540863178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10051000</v>
      </c>
      <c r="C71" s="104">
        <f>C69</f>
        <v>0</v>
      </c>
      <c r="D71" s="104"/>
      <c r="E71" s="104">
        <f>$B71      +$C71      +$D71</f>
        <v>10051000</v>
      </c>
      <c r="F71" s="105">
        <f t="shared" ref="F71:O71" si="45">F69</f>
        <v>10051000</v>
      </c>
      <c r="G71" s="106">
        <f t="shared" si="45"/>
        <v>10051000</v>
      </c>
      <c r="H71" s="105">
        <f t="shared" si="45"/>
        <v>792000</v>
      </c>
      <c r="I71" s="106">
        <f t="shared" si="45"/>
        <v>0</v>
      </c>
      <c r="J71" s="105">
        <f t="shared" si="45"/>
        <v>3200000</v>
      </c>
      <c r="K71" s="106">
        <f t="shared" si="45"/>
        <v>0</v>
      </c>
      <c r="L71" s="105">
        <f t="shared" si="45"/>
        <v>4356000</v>
      </c>
      <c r="M71" s="106">
        <f t="shared" si="45"/>
        <v>0</v>
      </c>
      <c r="N71" s="105">
        <f t="shared" si="45"/>
        <v>1703000</v>
      </c>
      <c r="O71" s="106">
        <f t="shared" si="45"/>
        <v>0</v>
      </c>
      <c r="P71" s="105">
        <f>$H71      +$J71      +$L71      +$N71</f>
        <v>10051000</v>
      </c>
      <c r="Q71" s="106">
        <f>$I71      +$K71      +$M71      +$O71</f>
        <v>0</v>
      </c>
      <c r="R71" s="61">
        <f>IF(($L71      =0),0,((($N71      -$L71      )/$L71      )*100))</f>
        <v>-60.904499540863178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26665000</v>
      </c>
      <c r="C72" s="104">
        <f>SUM(C9:C14,C17:C23,C26:C29,C32,C35:C39,C42:C52,C55:C58,C61:C65,C69)</f>
        <v>0</v>
      </c>
      <c r="D72" s="104"/>
      <c r="E72" s="104">
        <f>$B72      +$C72      +$D72</f>
        <v>26665000</v>
      </c>
      <c r="F72" s="105">
        <f t="shared" ref="F72:O72" si="46">SUM(F9:F14,F17:F23,F26:F29,F32,F35:F39,F42:F52,F55:F58,F61:F65,F69)</f>
        <v>26665000</v>
      </c>
      <c r="G72" s="106">
        <f t="shared" si="46"/>
        <v>26538000</v>
      </c>
      <c r="H72" s="105">
        <f t="shared" si="46"/>
        <v>2758000</v>
      </c>
      <c r="I72" s="106">
        <f t="shared" si="46"/>
        <v>0</v>
      </c>
      <c r="J72" s="105">
        <f t="shared" si="46"/>
        <v>4955000</v>
      </c>
      <c r="K72" s="106">
        <f t="shared" si="46"/>
        <v>0</v>
      </c>
      <c r="L72" s="105">
        <f t="shared" si="46"/>
        <v>7569000</v>
      </c>
      <c r="M72" s="106">
        <f t="shared" si="46"/>
        <v>0</v>
      </c>
      <c r="N72" s="105">
        <f t="shared" si="46"/>
        <v>10218000</v>
      </c>
      <c r="O72" s="106">
        <f t="shared" si="46"/>
        <v>0</v>
      </c>
      <c r="P72" s="105">
        <f>$H72      +$J72      +$L72      +$N72</f>
        <v>25500000</v>
      </c>
      <c r="Q72" s="106">
        <f>$I72      +$K72      +$M72      +$O72</f>
        <v>0</v>
      </c>
      <c r="R72" s="61">
        <f>IF(($L72      =0),0,((($N72      -$L72      )/$L72      )*100))</f>
        <v>34.998018232263178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96.088627628306583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E0dAJB2H8D/oLCWfeTe8rieemZhXb7NP/Q7pOsXGDIr2OHQGqGKyh3FojN6yqX/70Jl3cgz6ICaqhErRlTlIQ==" saltValue="QplAahZWx5pHBkXYcx4xZ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639000</v>
      </c>
      <c r="I10" s="94">
        <v>863642</v>
      </c>
      <c r="J10" s="93">
        <v>1143000</v>
      </c>
      <c r="K10" s="94">
        <v>440194</v>
      </c>
      <c r="L10" s="93">
        <v>420000</v>
      </c>
      <c r="M10" s="94">
        <v>873251</v>
      </c>
      <c r="N10" s="93">
        <v>448000</v>
      </c>
      <c r="O10" s="94">
        <v>2354471</v>
      </c>
      <c r="P10" s="93">
        <f t="shared" ref="P10:P15" si="1">$H10      +$J10      +$L10      +$N10</f>
        <v>2650000</v>
      </c>
      <c r="Q10" s="94">
        <f t="shared" ref="Q10:Q15" si="2">$I10      +$K10      +$M10      +$O10</f>
        <v>4531558</v>
      </c>
      <c r="R10" s="48">
        <f t="shared" ref="R10:R15" si="3">IF(($L10      =0),0,((($N10      -$L10      )/$L10      )*100))</f>
        <v>6.666666666666667</v>
      </c>
      <c r="S10" s="49">
        <f t="shared" ref="S10:S15" si="4">IF(($M10      =0),0,((($O10      -$M10      )/$M10      )*100))</f>
        <v>169.62133453039274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171.00218867924528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639000</v>
      </c>
      <c r="I15" s="97">
        <f t="shared" si="7"/>
        <v>863642</v>
      </c>
      <c r="J15" s="96">
        <f t="shared" si="7"/>
        <v>1143000</v>
      </c>
      <c r="K15" s="97">
        <f t="shared" si="7"/>
        <v>440194</v>
      </c>
      <c r="L15" s="96">
        <f t="shared" si="7"/>
        <v>420000</v>
      </c>
      <c r="M15" s="97">
        <f t="shared" si="7"/>
        <v>873251</v>
      </c>
      <c r="N15" s="96">
        <f t="shared" si="7"/>
        <v>448000</v>
      </c>
      <c r="O15" s="97">
        <f t="shared" si="7"/>
        <v>2354471</v>
      </c>
      <c r="P15" s="96">
        <f t="shared" si="1"/>
        <v>2650000</v>
      </c>
      <c r="Q15" s="97">
        <f t="shared" si="2"/>
        <v>4531558</v>
      </c>
      <c r="R15" s="52">
        <f t="shared" si="3"/>
        <v>6.666666666666667</v>
      </c>
      <c r="S15" s="53">
        <f t="shared" si="4"/>
        <v>169.62133453039274</v>
      </c>
      <c r="T15" s="52">
        <f>IF((SUM($E9:$E13))=0,0,(P15/(SUM($E9:$E13))*100))</f>
        <v>100</v>
      </c>
      <c r="U15" s="54">
        <f>IF((SUM($E9:$E13))=0,0,(Q15/(SUM($E9:$E13))*100))</f>
        <v>171.00218867924528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2933000</v>
      </c>
      <c r="K51" s="94">
        <v>955808</v>
      </c>
      <c r="L51" s="93"/>
      <c r="M51" s="94">
        <v>4152936</v>
      </c>
      <c r="N51" s="93">
        <v>5717000</v>
      </c>
      <c r="O51" s="94">
        <v>4891255</v>
      </c>
      <c r="P51" s="93">
        <f t="shared" si="27"/>
        <v>8650000</v>
      </c>
      <c r="Q51" s="94">
        <f t="shared" si="28"/>
        <v>9999999</v>
      </c>
      <c r="R51" s="48">
        <f t="shared" si="29"/>
        <v>0</v>
      </c>
      <c r="S51" s="49">
        <f t="shared" si="30"/>
        <v>17.778241706590229</v>
      </c>
      <c r="T51" s="48">
        <f t="shared" si="31"/>
        <v>86.5</v>
      </c>
      <c r="U51" s="50">
        <f t="shared" si="32"/>
        <v>99.999990000000011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2933000</v>
      </c>
      <c r="K53" s="97">
        <f t="shared" si="33"/>
        <v>955808</v>
      </c>
      <c r="L53" s="96">
        <f t="shared" si="33"/>
        <v>0</v>
      </c>
      <c r="M53" s="97">
        <f t="shared" si="33"/>
        <v>4152936</v>
      </c>
      <c r="N53" s="96">
        <f t="shared" si="33"/>
        <v>5717000</v>
      </c>
      <c r="O53" s="97">
        <f t="shared" si="33"/>
        <v>4891255</v>
      </c>
      <c r="P53" s="96">
        <f t="shared" si="27"/>
        <v>8650000</v>
      </c>
      <c r="Q53" s="97">
        <f t="shared" si="28"/>
        <v>9999999</v>
      </c>
      <c r="R53" s="52">
        <f t="shared" si="29"/>
        <v>0</v>
      </c>
      <c r="S53" s="53">
        <f t="shared" si="30"/>
        <v>17.778241706590229</v>
      </c>
      <c r="T53" s="52">
        <f>IF((+$E43+$E45+$E47+$E48+$E51) =0,0,(P53   /(+$E43+$E45+$E47+$E48+$E51) )*100)</f>
        <v>86.5</v>
      </c>
      <c r="U53" s="54">
        <f>IF((+$E43+$E45+$E47+$E48+$E51) =0,0,(Q53   /(+$E43+$E45+$E47+$E48+$E51) )*100)</f>
        <v>99.999990000000011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12650000</v>
      </c>
      <c r="C67" s="104">
        <f>SUM(C9:C14,C17:C23,C26:C29,C32,C35:C39,C42:C52,C55:C58,C61:C65)</f>
        <v>0</v>
      </c>
      <c r="D67" s="104"/>
      <c r="E67" s="104">
        <f t="shared" si="35"/>
        <v>12650000</v>
      </c>
      <c r="F67" s="105">
        <f t="shared" ref="F67:O67" si="43">SUM(F9:F14,F17:F23,F26:F29,F32,F35:F39,F42:F52,F55:F58,F61:F65)</f>
        <v>12650000</v>
      </c>
      <c r="G67" s="106">
        <f t="shared" si="43"/>
        <v>12650000</v>
      </c>
      <c r="H67" s="105">
        <f t="shared" si="43"/>
        <v>639000</v>
      </c>
      <c r="I67" s="106">
        <f t="shared" si="43"/>
        <v>863642</v>
      </c>
      <c r="J67" s="105">
        <f t="shared" si="43"/>
        <v>4076000</v>
      </c>
      <c r="K67" s="106">
        <f t="shared" si="43"/>
        <v>1396002</v>
      </c>
      <c r="L67" s="105">
        <f t="shared" si="43"/>
        <v>420000</v>
      </c>
      <c r="M67" s="106">
        <f t="shared" si="43"/>
        <v>5026187</v>
      </c>
      <c r="N67" s="105">
        <f t="shared" si="43"/>
        <v>6165000</v>
      </c>
      <c r="O67" s="106">
        <f t="shared" si="43"/>
        <v>7245726</v>
      </c>
      <c r="P67" s="105">
        <f t="shared" si="36"/>
        <v>11300000</v>
      </c>
      <c r="Q67" s="106">
        <f t="shared" si="37"/>
        <v>14531557</v>
      </c>
      <c r="R67" s="61">
        <f t="shared" si="38"/>
        <v>1367.8571428571429</v>
      </c>
      <c r="S67" s="62">
        <f t="shared" si="39"/>
        <v>44.159499039729319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89.328063241106719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114.87396837944664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8276000</v>
      </c>
      <c r="C69" s="92">
        <v>6000000</v>
      </c>
      <c r="D69" s="92"/>
      <c r="E69" s="92">
        <f>$B69      +$C69      +$D69</f>
        <v>14276000</v>
      </c>
      <c r="F69" s="93">
        <v>14276000</v>
      </c>
      <c r="G69" s="94">
        <v>14276000</v>
      </c>
      <c r="H69" s="93">
        <v>889000</v>
      </c>
      <c r="I69" s="94"/>
      <c r="J69" s="93">
        <v>7012000</v>
      </c>
      <c r="K69" s="94">
        <v>4976240</v>
      </c>
      <c r="L69" s="93"/>
      <c r="M69" s="94"/>
      <c r="N69" s="93">
        <v>5088000</v>
      </c>
      <c r="O69" s="94">
        <v>9299760</v>
      </c>
      <c r="P69" s="93">
        <f>$H69      +$J69      +$L69      +$N69</f>
        <v>12989000</v>
      </c>
      <c r="Q69" s="94">
        <f>$I69      +$K69      +$M69      +$O69</f>
        <v>14276000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90.984869711403761</v>
      </c>
      <c r="U69" s="50">
        <f>IF(($E69      =0),0,(($Q69      /$E69      )*100))</f>
        <v>100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8276000</v>
      </c>
      <c r="C70" s="101">
        <f>C69</f>
        <v>6000000</v>
      </c>
      <c r="D70" s="101"/>
      <c r="E70" s="101">
        <f>$B70      +$C70      +$D70</f>
        <v>14276000</v>
      </c>
      <c r="F70" s="102">
        <f t="shared" ref="F70:O70" si="44">F69</f>
        <v>14276000</v>
      </c>
      <c r="G70" s="103">
        <f t="shared" si="44"/>
        <v>14276000</v>
      </c>
      <c r="H70" s="102">
        <f t="shared" si="44"/>
        <v>889000</v>
      </c>
      <c r="I70" s="103">
        <f t="shared" si="44"/>
        <v>0</v>
      </c>
      <c r="J70" s="102">
        <f t="shared" si="44"/>
        <v>7012000</v>
      </c>
      <c r="K70" s="103">
        <f t="shared" si="44"/>
        <v>4976240</v>
      </c>
      <c r="L70" s="102">
        <f t="shared" si="44"/>
        <v>0</v>
      </c>
      <c r="M70" s="103">
        <f t="shared" si="44"/>
        <v>0</v>
      </c>
      <c r="N70" s="102">
        <f t="shared" si="44"/>
        <v>5088000</v>
      </c>
      <c r="O70" s="103">
        <f t="shared" si="44"/>
        <v>9299760</v>
      </c>
      <c r="P70" s="102">
        <f>$H70      +$J70      +$L70      +$N70</f>
        <v>12989000</v>
      </c>
      <c r="Q70" s="103">
        <f>$I70      +$K70      +$M70      +$O70</f>
        <v>14276000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90.984869711403761</v>
      </c>
      <c r="U70" s="59">
        <f>IF($E70   =0,0,($Q70   /$E70 )*100)</f>
        <v>100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8276000</v>
      </c>
      <c r="C71" s="104">
        <f>C69</f>
        <v>6000000</v>
      </c>
      <c r="D71" s="104"/>
      <c r="E71" s="104">
        <f>$B71      +$C71      +$D71</f>
        <v>14276000</v>
      </c>
      <c r="F71" s="105">
        <f t="shared" ref="F71:O71" si="45">F69</f>
        <v>14276000</v>
      </c>
      <c r="G71" s="106">
        <f t="shared" si="45"/>
        <v>14276000</v>
      </c>
      <c r="H71" s="105">
        <f t="shared" si="45"/>
        <v>889000</v>
      </c>
      <c r="I71" s="106">
        <f t="shared" si="45"/>
        <v>0</v>
      </c>
      <c r="J71" s="105">
        <f t="shared" si="45"/>
        <v>7012000</v>
      </c>
      <c r="K71" s="106">
        <f t="shared" si="45"/>
        <v>4976240</v>
      </c>
      <c r="L71" s="105">
        <f t="shared" si="45"/>
        <v>0</v>
      </c>
      <c r="M71" s="106">
        <f t="shared" si="45"/>
        <v>0</v>
      </c>
      <c r="N71" s="105">
        <f t="shared" si="45"/>
        <v>5088000</v>
      </c>
      <c r="O71" s="106">
        <f t="shared" si="45"/>
        <v>9299760</v>
      </c>
      <c r="P71" s="105">
        <f>$H71      +$J71      +$L71      +$N71</f>
        <v>12989000</v>
      </c>
      <c r="Q71" s="106">
        <f>$I71      +$K71      +$M71      +$O71</f>
        <v>14276000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90.984869711403761</v>
      </c>
      <c r="U71" s="65">
        <f>IF($E71   =0,0,($Q71   /$E71   )*100)</f>
        <v>100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20926000</v>
      </c>
      <c r="C72" s="104">
        <f>SUM(C9:C14,C17:C23,C26:C29,C32,C35:C39,C42:C52,C55:C58,C61:C65,C69)</f>
        <v>6000000</v>
      </c>
      <c r="D72" s="104"/>
      <c r="E72" s="104">
        <f>$B72      +$C72      +$D72</f>
        <v>26926000</v>
      </c>
      <c r="F72" s="105">
        <f t="shared" ref="F72:O72" si="46">SUM(F9:F14,F17:F23,F26:F29,F32,F35:F39,F42:F52,F55:F58,F61:F65,F69)</f>
        <v>26926000</v>
      </c>
      <c r="G72" s="106">
        <f t="shared" si="46"/>
        <v>26926000</v>
      </c>
      <c r="H72" s="105">
        <f t="shared" si="46"/>
        <v>1528000</v>
      </c>
      <c r="I72" s="106">
        <f t="shared" si="46"/>
        <v>863642</v>
      </c>
      <c r="J72" s="105">
        <f t="shared" si="46"/>
        <v>11088000</v>
      </c>
      <c r="K72" s="106">
        <f t="shared" si="46"/>
        <v>6372242</v>
      </c>
      <c r="L72" s="105">
        <f t="shared" si="46"/>
        <v>420000</v>
      </c>
      <c r="M72" s="106">
        <f t="shared" si="46"/>
        <v>5026187</v>
      </c>
      <c r="N72" s="105">
        <f t="shared" si="46"/>
        <v>11253000</v>
      </c>
      <c r="O72" s="106">
        <f t="shared" si="46"/>
        <v>16545486</v>
      </c>
      <c r="P72" s="105">
        <f>$H72      +$J72      +$L72      +$N72</f>
        <v>24289000</v>
      </c>
      <c r="Q72" s="106">
        <f>$I72      +$K72      +$M72      +$O72</f>
        <v>28807557</v>
      </c>
      <c r="R72" s="61">
        <f>IF(($L72      =0),0,((($N72      -$L72      )/$L72      )*100))</f>
        <v>2579.2857142857147</v>
      </c>
      <c r="S72" s="62">
        <f>IF(($M72      =0),0,((($O72      -$M72      )/$M72      )*100))</f>
        <v>229.18564311276123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90.206491866597332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106.98788160142614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VgyZOHWQh8BZUIbx/a43h+EJ/yLPkqJNpsViWf2YC2RQxNUR4JHhnr91iHYEfU9eF1ObHa+01F4QcWEjdV3Zw==" saltValue="hamaTlSy2BOU1wtXSJ7Ju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/>
      <c r="I10" s="94">
        <v>184823</v>
      </c>
      <c r="J10" s="93">
        <v>838000</v>
      </c>
      <c r="K10" s="94">
        <v>737690</v>
      </c>
      <c r="L10" s="93">
        <v>306000</v>
      </c>
      <c r="M10" s="94">
        <v>209160</v>
      </c>
      <c r="N10" s="93">
        <v>184000</v>
      </c>
      <c r="O10" s="94">
        <v>707713</v>
      </c>
      <c r="P10" s="93">
        <f t="shared" ref="P10:P15" si="1">$H10      +$J10      +$L10      +$N10</f>
        <v>1328000</v>
      </c>
      <c r="Q10" s="94">
        <f t="shared" ref="Q10:Q15" si="2">$I10      +$K10      +$M10      +$O10</f>
        <v>1839386</v>
      </c>
      <c r="R10" s="48">
        <f t="shared" ref="R10:R15" si="3">IF(($L10      =0),0,((($N10      -$L10      )/$L10      )*100))</f>
        <v>-39.869281045751634</v>
      </c>
      <c r="S10" s="49">
        <f t="shared" ref="S10:S15" si="4">IF(($M10      =0),0,((($O10      -$M10      )/$M10      )*100))</f>
        <v>238.35962899215909</v>
      </c>
      <c r="T10" s="48">
        <f t="shared" ref="T10:T14" si="5">IF(($E10      =0),0,(($P10      /$E10      )*100))</f>
        <v>45.793103448275865</v>
      </c>
      <c r="U10" s="50">
        <f t="shared" ref="U10:U14" si="6">IF(($E10      =0),0,(($Q10      /$E10      )*100))</f>
        <v>63.427103448275858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0</v>
      </c>
      <c r="I15" s="97">
        <f t="shared" si="7"/>
        <v>184823</v>
      </c>
      <c r="J15" s="96">
        <f t="shared" si="7"/>
        <v>838000</v>
      </c>
      <c r="K15" s="97">
        <f t="shared" si="7"/>
        <v>737690</v>
      </c>
      <c r="L15" s="96">
        <f t="shared" si="7"/>
        <v>306000</v>
      </c>
      <c r="M15" s="97">
        <f t="shared" si="7"/>
        <v>209160</v>
      </c>
      <c r="N15" s="96">
        <f t="shared" si="7"/>
        <v>184000</v>
      </c>
      <c r="O15" s="97">
        <f t="shared" si="7"/>
        <v>707713</v>
      </c>
      <c r="P15" s="96">
        <f t="shared" si="1"/>
        <v>1328000</v>
      </c>
      <c r="Q15" s="97">
        <f t="shared" si="2"/>
        <v>1839386</v>
      </c>
      <c r="R15" s="52">
        <f t="shared" si="3"/>
        <v>-39.869281045751634</v>
      </c>
      <c r="S15" s="53">
        <f t="shared" si="4"/>
        <v>238.35962899215909</v>
      </c>
      <c r="T15" s="52">
        <f>IF((SUM($E9:$E13))=0,0,(P15/(SUM($E9:$E13))*100))</f>
        <v>45.793103448275865</v>
      </c>
      <c r="U15" s="54">
        <f>IF((SUM($E9:$E13))=0,0,(Q15/(SUM($E9:$E13))*100))</f>
        <v>63.427103448275858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206000</v>
      </c>
      <c r="C36" s="92">
        <v>0</v>
      </c>
      <c r="D36" s="92"/>
      <c r="E36" s="92">
        <f t="shared" si="18"/>
        <v>206000</v>
      </c>
      <c r="F36" s="93">
        <v>206000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2000000</v>
      </c>
      <c r="C38" s="92">
        <v>-1500000</v>
      </c>
      <c r="D38" s="92"/>
      <c r="E38" s="92">
        <f t="shared" si="18"/>
        <v>500000</v>
      </c>
      <c r="F38" s="93">
        <v>500000</v>
      </c>
      <c r="G38" s="94">
        <v>500000</v>
      </c>
      <c r="H38" s="93"/>
      <c r="I38" s="94"/>
      <c r="J38" s="93">
        <v>157000</v>
      </c>
      <c r="K38" s="94"/>
      <c r="L38" s="93"/>
      <c r="M38" s="94"/>
      <c r="N38" s="93">
        <v>78000</v>
      </c>
      <c r="O38" s="94">
        <v>500000</v>
      </c>
      <c r="P38" s="93">
        <f t="shared" si="19"/>
        <v>235000</v>
      </c>
      <c r="Q38" s="94">
        <f t="shared" si="20"/>
        <v>500000</v>
      </c>
      <c r="R38" s="48">
        <f t="shared" si="21"/>
        <v>0</v>
      </c>
      <c r="S38" s="49">
        <f t="shared" si="22"/>
        <v>0</v>
      </c>
      <c r="T38" s="48">
        <f t="shared" si="23"/>
        <v>47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2206000</v>
      </c>
      <c r="C40" s="95">
        <f>SUM(C35:C39)</f>
        <v>-1500000</v>
      </c>
      <c r="D40" s="95"/>
      <c r="E40" s="95">
        <f t="shared" si="18"/>
        <v>706000</v>
      </c>
      <c r="F40" s="96">
        <f t="shared" ref="F40:O40" si="25">SUM(F35:F39)</f>
        <v>706000</v>
      </c>
      <c r="G40" s="97">
        <f t="shared" si="25"/>
        <v>500000</v>
      </c>
      <c r="H40" s="96">
        <f t="shared" si="25"/>
        <v>0</v>
      </c>
      <c r="I40" s="97">
        <f t="shared" si="25"/>
        <v>0</v>
      </c>
      <c r="J40" s="96">
        <f t="shared" si="25"/>
        <v>157000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78000</v>
      </c>
      <c r="O40" s="97">
        <f t="shared" si="25"/>
        <v>500000</v>
      </c>
      <c r="P40" s="96">
        <f t="shared" si="19"/>
        <v>235000</v>
      </c>
      <c r="Q40" s="97">
        <f t="shared" si="20"/>
        <v>500000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47</v>
      </c>
      <c r="U40" s="54">
        <f>IF((+$E35+$E38) =0,0,(Q40   /(+$E35+$E38) )*100)</f>
        <v>100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-5000000</v>
      </c>
      <c r="D51" s="92"/>
      <c r="E51" s="92">
        <f t="shared" si="26"/>
        <v>5000000</v>
      </c>
      <c r="F51" s="93">
        <v>5000000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-5000000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15106000</v>
      </c>
      <c r="C67" s="104">
        <f>SUM(C9:C14,C17:C23,C26:C29,C32,C35:C39,C42:C52,C55:C58,C61:C65)</f>
        <v>-6500000</v>
      </c>
      <c r="D67" s="104"/>
      <c r="E67" s="104">
        <f t="shared" si="35"/>
        <v>8606000</v>
      </c>
      <c r="F67" s="105">
        <f t="shared" ref="F67:O67" si="43">SUM(F9:F14,F17:F23,F26:F29,F32,F35:F39,F42:F52,F55:F58,F61:F65)</f>
        <v>8606000</v>
      </c>
      <c r="G67" s="106">
        <f t="shared" si="43"/>
        <v>8400000</v>
      </c>
      <c r="H67" s="105">
        <f t="shared" si="43"/>
        <v>0</v>
      </c>
      <c r="I67" s="106">
        <f t="shared" si="43"/>
        <v>184823</v>
      </c>
      <c r="J67" s="105">
        <f t="shared" si="43"/>
        <v>995000</v>
      </c>
      <c r="K67" s="106">
        <f t="shared" si="43"/>
        <v>737690</v>
      </c>
      <c r="L67" s="105">
        <f t="shared" si="43"/>
        <v>306000</v>
      </c>
      <c r="M67" s="106">
        <f t="shared" si="43"/>
        <v>209160</v>
      </c>
      <c r="N67" s="105">
        <f t="shared" si="43"/>
        <v>262000</v>
      </c>
      <c r="O67" s="106">
        <f t="shared" si="43"/>
        <v>1207713</v>
      </c>
      <c r="P67" s="105">
        <f t="shared" si="36"/>
        <v>1563000</v>
      </c>
      <c r="Q67" s="106">
        <f t="shared" si="37"/>
        <v>2339386</v>
      </c>
      <c r="R67" s="61">
        <f t="shared" si="38"/>
        <v>-14.37908496732026</v>
      </c>
      <c r="S67" s="62">
        <f t="shared" si="39"/>
        <v>477.41107286288013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18.607142857142858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27.849833333333336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7942000</v>
      </c>
      <c r="C69" s="92">
        <v>7000000</v>
      </c>
      <c r="D69" s="92"/>
      <c r="E69" s="92">
        <f>$B69      +$C69      +$D69</f>
        <v>14942000</v>
      </c>
      <c r="F69" s="93">
        <v>14942000</v>
      </c>
      <c r="G69" s="94">
        <v>14942000</v>
      </c>
      <c r="H69" s="93"/>
      <c r="I69" s="94"/>
      <c r="J69" s="93">
        <v>5700000</v>
      </c>
      <c r="K69" s="94">
        <v>5248798</v>
      </c>
      <c r="L69" s="93"/>
      <c r="M69" s="94">
        <v>1238004</v>
      </c>
      <c r="N69" s="93"/>
      <c r="O69" s="94">
        <v>5139816</v>
      </c>
      <c r="P69" s="93">
        <f>$H69      +$J69      +$L69      +$N69</f>
        <v>5700000</v>
      </c>
      <c r="Q69" s="94">
        <f>$I69      +$K69      +$M69      +$O69</f>
        <v>11626618</v>
      </c>
      <c r="R69" s="48">
        <f>IF(($L69      =0),0,((($N69      -$L69      )/$L69      )*100))</f>
        <v>0</v>
      </c>
      <c r="S69" s="49">
        <f>IF(($M69      =0),0,((($O69      -$M69      )/$M69      )*100))</f>
        <v>315.16957941977569</v>
      </c>
      <c r="T69" s="48">
        <f>IF(($E69      =0),0,(($P69      /$E69      )*100))</f>
        <v>38.147503680899483</v>
      </c>
      <c r="U69" s="50">
        <f>IF(($E69      =0),0,(($Q69      /$E69      )*100))</f>
        <v>77.811658412528445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7942000</v>
      </c>
      <c r="C70" s="101">
        <f>C69</f>
        <v>7000000</v>
      </c>
      <c r="D70" s="101"/>
      <c r="E70" s="101">
        <f>$B70      +$C70      +$D70</f>
        <v>14942000</v>
      </c>
      <c r="F70" s="102">
        <f t="shared" ref="F70:O70" si="44">F69</f>
        <v>14942000</v>
      </c>
      <c r="G70" s="103">
        <f t="shared" si="44"/>
        <v>14942000</v>
      </c>
      <c r="H70" s="102">
        <f t="shared" si="44"/>
        <v>0</v>
      </c>
      <c r="I70" s="103">
        <f t="shared" si="44"/>
        <v>0</v>
      </c>
      <c r="J70" s="102">
        <f t="shared" si="44"/>
        <v>5700000</v>
      </c>
      <c r="K70" s="103">
        <f t="shared" si="44"/>
        <v>5248798</v>
      </c>
      <c r="L70" s="102">
        <f t="shared" si="44"/>
        <v>0</v>
      </c>
      <c r="M70" s="103">
        <f t="shared" si="44"/>
        <v>1238004</v>
      </c>
      <c r="N70" s="102">
        <f t="shared" si="44"/>
        <v>0</v>
      </c>
      <c r="O70" s="103">
        <f t="shared" si="44"/>
        <v>5139816</v>
      </c>
      <c r="P70" s="102">
        <f>$H70      +$J70      +$L70      +$N70</f>
        <v>5700000</v>
      </c>
      <c r="Q70" s="103">
        <f>$I70      +$K70      +$M70      +$O70</f>
        <v>11626618</v>
      </c>
      <c r="R70" s="57">
        <f>IF(($L70      =0),0,((($N70      -$L70      )/$L70      )*100))</f>
        <v>0</v>
      </c>
      <c r="S70" s="58">
        <f>IF(($M70      =0),0,((($O70      -$M70      )/$M70      )*100))</f>
        <v>315.16957941977569</v>
      </c>
      <c r="T70" s="57">
        <f>IF($E70   =0,0,($P70   /$E70   )*100)</f>
        <v>38.147503680899483</v>
      </c>
      <c r="U70" s="59">
        <f>IF($E70   =0,0,($Q70   /$E70 )*100)</f>
        <v>77.811658412528445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7942000</v>
      </c>
      <c r="C71" s="104">
        <f>C69</f>
        <v>7000000</v>
      </c>
      <c r="D71" s="104"/>
      <c r="E71" s="104">
        <f>$B71      +$C71      +$D71</f>
        <v>14942000</v>
      </c>
      <c r="F71" s="105">
        <f t="shared" ref="F71:O71" si="45">F69</f>
        <v>14942000</v>
      </c>
      <c r="G71" s="106">
        <f t="shared" si="45"/>
        <v>14942000</v>
      </c>
      <c r="H71" s="105">
        <f t="shared" si="45"/>
        <v>0</v>
      </c>
      <c r="I71" s="106">
        <f t="shared" si="45"/>
        <v>0</v>
      </c>
      <c r="J71" s="105">
        <f t="shared" si="45"/>
        <v>5700000</v>
      </c>
      <c r="K71" s="106">
        <f t="shared" si="45"/>
        <v>5248798</v>
      </c>
      <c r="L71" s="105">
        <f t="shared" si="45"/>
        <v>0</v>
      </c>
      <c r="M71" s="106">
        <f t="shared" si="45"/>
        <v>1238004</v>
      </c>
      <c r="N71" s="105">
        <f t="shared" si="45"/>
        <v>0</v>
      </c>
      <c r="O71" s="106">
        <f t="shared" si="45"/>
        <v>5139816</v>
      </c>
      <c r="P71" s="105">
        <f>$H71      +$J71      +$L71      +$N71</f>
        <v>5700000</v>
      </c>
      <c r="Q71" s="106">
        <f>$I71      +$K71      +$M71      +$O71</f>
        <v>11626618</v>
      </c>
      <c r="R71" s="61">
        <f>IF(($L71      =0),0,((($N71      -$L71      )/$L71      )*100))</f>
        <v>0</v>
      </c>
      <c r="S71" s="62">
        <f>IF(($M71      =0),0,((($O71      -$M71      )/$M71      )*100))</f>
        <v>315.16957941977569</v>
      </c>
      <c r="T71" s="61">
        <f>IF($E71   =0,0,($P71   /$E71   )*100)</f>
        <v>38.147503680899483</v>
      </c>
      <c r="U71" s="65">
        <f>IF($E71   =0,0,($Q71   /$E71   )*100)</f>
        <v>77.811658412528445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23048000</v>
      </c>
      <c r="C72" s="104">
        <f>SUM(C9:C14,C17:C23,C26:C29,C32,C35:C39,C42:C52,C55:C58,C61:C65,C69)</f>
        <v>500000</v>
      </c>
      <c r="D72" s="104"/>
      <c r="E72" s="104">
        <f>$B72      +$C72      +$D72</f>
        <v>23548000</v>
      </c>
      <c r="F72" s="105">
        <f t="shared" ref="F72:O72" si="46">SUM(F9:F14,F17:F23,F26:F29,F32,F35:F39,F42:F52,F55:F58,F61:F65,F69)</f>
        <v>23548000</v>
      </c>
      <c r="G72" s="106">
        <f t="shared" si="46"/>
        <v>23342000</v>
      </c>
      <c r="H72" s="105">
        <f t="shared" si="46"/>
        <v>0</v>
      </c>
      <c r="I72" s="106">
        <f t="shared" si="46"/>
        <v>184823</v>
      </c>
      <c r="J72" s="105">
        <f t="shared" si="46"/>
        <v>6695000</v>
      </c>
      <c r="K72" s="106">
        <f t="shared" si="46"/>
        <v>5986488</v>
      </c>
      <c r="L72" s="105">
        <f t="shared" si="46"/>
        <v>306000</v>
      </c>
      <c r="M72" s="106">
        <f t="shared" si="46"/>
        <v>1447164</v>
      </c>
      <c r="N72" s="105">
        <f t="shared" si="46"/>
        <v>262000</v>
      </c>
      <c r="O72" s="106">
        <f t="shared" si="46"/>
        <v>6347529</v>
      </c>
      <c r="P72" s="105">
        <f>$H72      +$J72      +$L72      +$N72</f>
        <v>7263000</v>
      </c>
      <c r="Q72" s="106">
        <f>$I72      +$K72      +$M72      +$O72</f>
        <v>13966004</v>
      </c>
      <c r="R72" s="61">
        <f>IF(($L72      =0),0,((($N72      -$L72      )/$L72      )*100))</f>
        <v>-14.37908496732026</v>
      </c>
      <c r="S72" s="62">
        <f>IF(($M72      =0),0,((($O72      -$M72      )/$M72      )*100))</f>
        <v>338.61849797258634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31.115585639619571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59.83207951332362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IZXhRQRpOyRToQ2MhT4+qP86Xg5tAFYNg6EGGc9iqeHLzhPjSYDXJSsBAe1s10mUKIk0kdS1VubBgPXvM9fDQ==" saltValue="4UmrEYGBdyBI3OYKmjmbA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5" si="0">$B10      +$C10      +$D10</f>
        <v>2800000</v>
      </c>
      <c r="F10" s="93">
        <v>2800000</v>
      </c>
      <c r="G10" s="94">
        <v>2800000</v>
      </c>
      <c r="H10" s="93">
        <v>1089000</v>
      </c>
      <c r="I10" s="94"/>
      <c r="J10" s="93">
        <v>1003000</v>
      </c>
      <c r="K10" s="94"/>
      <c r="L10" s="93">
        <v>381000</v>
      </c>
      <c r="M10" s="94"/>
      <c r="N10" s="93">
        <v>327000</v>
      </c>
      <c r="O10" s="94"/>
      <c r="P10" s="93">
        <f t="shared" ref="P10:P15" si="1">$H10      +$J10      +$L10      +$N10</f>
        <v>2800000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-14.173228346456693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2800000</v>
      </c>
      <c r="C15" s="95">
        <f>SUM(C9:C14)</f>
        <v>0</v>
      </c>
      <c r="D15" s="95"/>
      <c r="E15" s="95">
        <f t="shared" si="0"/>
        <v>2800000</v>
      </c>
      <c r="F15" s="96">
        <f t="shared" ref="F15:O15" si="7">SUM(F9:F14)</f>
        <v>2800000</v>
      </c>
      <c r="G15" s="97">
        <f t="shared" si="7"/>
        <v>2800000</v>
      </c>
      <c r="H15" s="96">
        <f t="shared" si="7"/>
        <v>1089000</v>
      </c>
      <c r="I15" s="97">
        <f t="shared" si="7"/>
        <v>0</v>
      </c>
      <c r="J15" s="96">
        <f t="shared" si="7"/>
        <v>1003000</v>
      </c>
      <c r="K15" s="97">
        <f t="shared" si="7"/>
        <v>0</v>
      </c>
      <c r="L15" s="96">
        <f t="shared" si="7"/>
        <v>381000</v>
      </c>
      <c r="M15" s="97">
        <f t="shared" si="7"/>
        <v>0</v>
      </c>
      <c r="N15" s="96">
        <f t="shared" si="7"/>
        <v>327000</v>
      </c>
      <c r="O15" s="97">
        <f t="shared" si="7"/>
        <v>0</v>
      </c>
      <c r="P15" s="96">
        <f t="shared" si="1"/>
        <v>2800000</v>
      </c>
      <c r="Q15" s="97">
        <f t="shared" si="2"/>
        <v>0</v>
      </c>
      <c r="R15" s="52">
        <f t="shared" si="3"/>
        <v>-14.173228346456693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2001000</v>
      </c>
      <c r="I35" s="94"/>
      <c r="J35" s="93"/>
      <c r="K35" s="94"/>
      <c r="L35" s="93">
        <v>381000</v>
      </c>
      <c r="M35" s="94"/>
      <c r="N35" s="93">
        <v>7597000</v>
      </c>
      <c r="O35" s="94"/>
      <c r="P35" s="93">
        <f t="shared" ref="P35:P40" si="19">$H35      +$J35      +$L35      +$N35</f>
        <v>9979000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1893.9632545931759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99.79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2001000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381000</v>
      </c>
      <c r="M40" s="97">
        <f t="shared" si="25"/>
        <v>0</v>
      </c>
      <c r="N40" s="96">
        <f t="shared" si="25"/>
        <v>7597000</v>
      </c>
      <c r="O40" s="97">
        <f t="shared" si="25"/>
        <v>0</v>
      </c>
      <c r="P40" s="96">
        <f t="shared" si="19"/>
        <v>9979000</v>
      </c>
      <c r="Q40" s="97">
        <f t="shared" si="20"/>
        <v>0</v>
      </c>
      <c r="R40" s="52">
        <f t="shared" si="21"/>
        <v>1893.9632545931759</v>
      </c>
      <c r="S40" s="53">
        <f t="shared" si="22"/>
        <v>0</v>
      </c>
      <c r="T40" s="52">
        <f>IF((+$E35+$E38) =0,0,(P40   /(+$E35+$E38) )*100)</f>
        <v>99.79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</v>
      </c>
      <c r="C51" s="92">
        <v>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>
        <v>1353000</v>
      </c>
      <c r="K51" s="94"/>
      <c r="L51" s="93"/>
      <c r="M51" s="94"/>
      <c r="N51" s="93">
        <v>2647000</v>
      </c>
      <c r="O51" s="94"/>
      <c r="P51" s="93">
        <f t="shared" si="27"/>
        <v>4000000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</v>
      </c>
      <c r="C53" s="95">
        <f>SUM(C42:C52)</f>
        <v>0</v>
      </c>
      <c r="D53" s="95"/>
      <c r="E53" s="95">
        <f t="shared" si="26"/>
        <v>4000000</v>
      </c>
      <c r="F53" s="96">
        <f t="shared" ref="F53:O53" si="33">SUM(F42:F52)</f>
        <v>4000000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1353000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2647000</v>
      </c>
      <c r="O53" s="97">
        <f t="shared" si="33"/>
        <v>0</v>
      </c>
      <c r="P53" s="96">
        <f t="shared" si="27"/>
        <v>4000000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16800000</v>
      </c>
      <c r="C67" s="104">
        <f>SUM(C9:C14,C17:C23,C26:C29,C32,C35:C39,C42:C52,C55:C58,C61:C65)</f>
        <v>0</v>
      </c>
      <c r="D67" s="104"/>
      <c r="E67" s="104">
        <f t="shared" si="35"/>
        <v>16800000</v>
      </c>
      <c r="F67" s="105">
        <f t="shared" ref="F67:O67" si="43">SUM(F9:F14,F17:F23,F26:F29,F32,F35:F39,F42:F52,F55:F58,F61:F65)</f>
        <v>16800000</v>
      </c>
      <c r="G67" s="106">
        <f t="shared" si="43"/>
        <v>16800000</v>
      </c>
      <c r="H67" s="105">
        <f t="shared" si="43"/>
        <v>3090000</v>
      </c>
      <c r="I67" s="106">
        <f t="shared" si="43"/>
        <v>0</v>
      </c>
      <c r="J67" s="105">
        <f t="shared" si="43"/>
        <v>2356000</v>
      </c>
      <c r="K67" s="106">
        <f t="shared" si="43"/>
        <v>0</v>
      </c>
      <c r="L67" s="105">
        <f t="shared" si="43"/>
        <v>762000</v>
      </c>
      <c r="M67" s="106">
        <f t="shared" si="43"/>
        <v>0</v>
      </c>
      <c r="N67" s="105">
        <f t="shared" si="43"/>
        <v>10571000</v>
      </c>
      <c r="O67" s="106">
        <f t="shared" si="43"/>
        <v>0</v>
      </c>
      <c r="P67" s="105">
        <f t="shared" si="36"/>
        <v>16779000</v>
      </c>
      <c r="Q67" s="106">
        <f t="shared" si="37"/>
        <v>0</v>
      </c>
      <c r="R67" s="61">
        <f t="shared" si="38"/>
        <v>1287.2703412073492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99.875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10274000</v>
      </c>
      <c r="C69" s="92">
        <v>-4000000</v>
      </c>
      <c r="D69" s="92"/>
      <c r="E69" s="92">
        <f>$B69      +$C69      +$D69</f>
        <v>6274000</v>
      </c>
      <c r="F69" s="93">
        <v>6274000</v>
      </c>
      <c r="G69" s="94">
        <v>6274000</v>
      </c>
      <c r="H69" s="93">
        <v>337000</v>
      </c>
      <c r="I69" s="94"/>
      <c r="J69" s="93"/>
      <c r="K69" s="94"/>
      <c r="L69" s="93"/>
      <c r="M69" s="94"/>
      <c r="N69" s="93">
        <v>5752000</v>
      </c>
      <c r="O69" s="94"/>
      <c r="P69" s="93">
        <f>$H69      +$J69      +$L69      +$N69</f>
        <v>6089000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97.051322919987243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10274000</v>
      </c>
      <c r="C70" s="101">
        <f>C69</f>
        <v>-4000000</v>
      </c>
      <c r="D70" s="101"/>
      <c r="E70" s="101">
        <f>$B70      +$C70      +$D70</f>
        <v>6274000</v>
      </c>
      <c r="F70" s="102">
        <f t="shared" ref="F70:O70" si="44">F69</f>
        <v>6274000</v>
      </c>
      <c r="G70" s="103">
        <f t="shared" si="44"/>
        <v>6274000</v>
      </c>
      <c r="H70" s="102">
        <f t="shared" si="44"/>
        <v>337000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5752000</v>
      </c>
      <c r="O70" s="103">
        <f t="shared" si="44"/>
        <v>0</v>
      </c>
      <c r="P70" s="102">
        <f>$H70      +$J70      +$L70      +$N70</f>
        <v>6089000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97.051322919987243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10274000</v>
      </c>
      <c r="C71" s="104">
        <f>C69</f>
        <v>-4000000</v>
      </c>
      <c r="D71" s="104"/>
      <c r="E71" s="104">
        <f>$B71      +$C71      +$D71</f>
        <v>6274000</v>
      </c>
      <c r="F71" s="105">
        <f t="shared" ref="F71:O71" si="45">F69</f>
        <v>6274000</v>
      </c>
      <c r="G71" s="106">
        <f t="shared" si="45"/>
        <v>6274000</v>
      </c>
      <c r="H71" s="105">
        <f t="shared" si="45"/>
        <v>337000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5752000</v>
      </c>
      <c r="O71" s="106">
        <f t="shared" si="45"/>
        <v>0</v>
      </c>
      <c r="P71" s="105">
        <f>$H71      +$J71      +$L71      +$N71</f>
        <v>6089000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97.051322919987243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27074000</v>
      </c>
      <c r="C72" s="104">
        <f>SUM(C9:C14,C17:C23,C26:C29,C32,C35:C39,C42:C52,C55:C58,C61:C65,C69)</f>
        <v>-4000000</v>
      </c>
      <c r="D72" s="104"/>
      <c r="E72" s="104">
        <f>$B72      +$C72      +$D72</f>
        <v>23074000</v>
      </c>
      <c r="F72" s="105">
        <f t="shared" ref="F72:O72" si="46">SUM(F9:F14,F17:F23,F26:F29,F32,F35:F39,F42:F52,F55:F58,F61:F65,F69)</f>
        <v>23074000</v>
      </c>
      <c r="G72" s="106">
        <f t="shared" si="46"/>
        <v>23074000</v>
      </c>
      <c r="H72" s="105">
        <f t="shared" si="46"/>
        <v>3427000</v>
      </c>
      <c r="I72" s="106">
        <f t="shared" si="46"/>
        <v>0</v>
      </c>
      <c r="J72" s="105">
        <f t="shared" si="46"/>
        <v>2356000</v>
      </c>
      <c r="K72" s="106">
        <f t="shared" si="46"/>
        <v>0</v>
      </c>
      <c r="L72" s="105">
        <f t="shared" si="46"/>
        <v>762000</v>
      </c>
      <c r="M72" s="106">
        <f t="shared" si="46"/>
        <v>0</v>
      </c>
      <c r="N72" s="105">
        <f t="shared" si="46"/>
        <v>16323000</v>
      </c>
      <c r="O72" s="106">
        <f t="shared" si="46"/>
        <v>0</v>
      </c>
      <c r="P72" s="105">
        <f>$H72      +$J72      +$L72      +$N72</f>
        <v>22868000</v>
      </c>
      <c r="Q72" s="106">
        <f>$I72      +$K72      +$M72      +$O72</f>
        <v>0</v>
      </c>
      <c r="R72" s="61">
        <f>IF(($L72      =0),0,((($N72      -$L72      )/$L72      )*100))</f>
        <v>2042.1259842519685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99.10722024789807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RydxaBrZ243IXdA7Q5u1u+gg/zdy/0CFYhquYU4J1QXIDGsGBtuz3xAdaiBAIyuNtaQdDY1YB8VKU26c7JHEw==" saltValue="qtnSnGNrbta1iK4PY15c8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1920000</v>
      </c>
      <c r="C10" s="92">
        <v>0</v>
      </c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>
        <v>926000</v>
      </c>
      <c r="I10" s="94"/>
      <c r="J10" s="93"/>
      <c r="K10" s="94"/>
      <c r="L10" s="93">
        <v>372000</v>
      </c>
      <c r="M10" s="94"/>
      <c r="N10" s="93">
        <v>77000</v>
      </c>
      <c r="O10" s="94"/>
      <c r="P10" s="93">
        <f t="shared" ref="P10:P15" si="1">$H10      +$J10      +$L10      +$N10</f>
        <v>1375000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-79.3010752688172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71.614583333333343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926000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372000</v>
      </c>
      <c r="M15" s="97">
        <f t="shared" si="7"/>
        <v>0</v>
      </c>
      <c r="N15" s="96">
        <f t="shared" si="7"/>
        <v>77000</v>
      </c>
      <c r="O15" s="97">
        <f t="shared" si="7"/>
        <v>0</v>
      </c>
      <c r="P15" s="96">
        <f t="shared" si="1"/>
        <v>1375000</v>
      </c>
      <c r="Q15" s="97">
        <f t="shared" si="2"/>
        <v>0</v>
      </c>
      <c r="R15" s="52">
        <f t="shared" si="3"/>
        <v>-79.3010752688172</v>
      </c>
      <c r="S15" s="53">
        <f t="shared" si="4"/>
        <v>0</v>
      </c>
      <c r="T15" s="52">
        <f>IF((SUM($E9:$E13))=0,0,(P15/(SUM($E9:$E13))*100))</f>
        <v>71.614583333333343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82000</v>
      </c>
      <c r="I32" s="94"/>
      <c r="J32" s="93">
        <v>259000</v>
      </c>
      <c r="K32" s="94"/>
      <c r="L32" s="93">
        <v>92000</v>
      </c>
      <c r="M32" s="94"/>
      <c r="N32" s="93">
        <v>185000</v>
      </c>
      <c r="O32" s="94"/>
      <c r="P32" s="93">
        <f>$H32      +$J32      +$L32      +$N32</f>
        <v>618000</v>
      </c>
      <c r="Q32" s="94">
        <f>$I32      +$K32      +$M32      +$O32</f>
        <v>0</v>
      </c>
      <c r="R32" s="48">
        <f>IF(($L32      =0),0,((($N32      -$L32      )/$L32      )*100))</f>
        <v>101.08695652173914</v>
      </c>
      <c r="S32" s="49">
        <f>IF(($M32      =0),0,((($O32      -$M32      )/$M32      )*100))</f>
        <v>0</v>
      </c>
      <c r="T32" s="48">
        <f>IF(($E32      =0),0,(($P32      /$E32      )*100))</f>
        <v>57.488372093023251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82000</v>
      </c>
      <c r="I33" s="97">
        <f t="shared" si="17"/>
        <v>0</v>
      </c>
      <c r="J33" s="96">
        <f t="shared" si="17"/>
        <v>259000</v>
      </c>
      <c r="K33" s="97">
        <f t="shared" si="17"/>
        <v>0</v>
      </c>
      <c r="L33" s="96">
        <f t="shared" si="17"/>
        <v>92000</v>
      </c>
      <c r="M33" s="97">
        <f t="shared" si="17"/>
        <v>0</v>
      </c>
      <c r="N33" s="96">
        <f t="shared" si="17"/>
        <v>185000</v>
      </c>
      <c r="O33" s="97">
        <f t="shared" si="17"/>
        <v>0</v>
      </c>
      <c r="P33" s="96">
        <f>$H33      +$J33      +$L33      +$N33</f>
        <v>618000</v>
      </c>
      <c r="Q33" s="97">
        <f>$I33      +$K33      +$M33      +$O33</f>
        <v>0</v>
      </c>
      <c r="R33" s="52">
        <f>IF(($L33      =0),0,((($N33      -$L33      )/$L33      )*100))</f>
        <v>101.08695652173914</v>
      </c>
      <c r="S33" s="53">
        <f>IF(($M33      =0),0,((($O33      -$M33      )/$M33      )*100))</f>
        <v>0</v>
      </c>
      <c r="T33" s="52">
        <f>IF($E33   =0,0,($P33   /$E33   )*100)</f>
        <v>57.488372093023251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1207000</v>
      </c>
      <c r="C36" s="92">
        <v>0</v>
      </c>
      <c r="D36" s="92"/>
      <c r="E36" s="92">
        <f t="shared" si="18"/>
        <v>1207000</v>
      </c>
      <c r="F36" s="93">
        <v>1207000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1207000</v>
      </c>
      <c r="C40" s="95">
        <f>SUM(C35:C39)</f>
        <v>0</v>
      </c>
      <c r="D40" s="95"/>
      <c r="E40" s="95">
        <f t="shared" si="18"/>
        <v>1207000</v>
      </c>
      <c r="F40" s="96">
        <f t="shared" ref="F40:O40" si="25">SUM(F35:F39)</f>
        <v>1207000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</v>
      </c>
      <c r="C51" s="92">
        <v>0</v>
      </c>
      <c r="D51" s="92"/>
      <c r="E51" s="92">
        <f t="shared" si="26"/>
        <v>7000000</v>
      </c>
      <c r="F51" s="93">
        <v>7000000</v>
      </c>
      <c r="G51" s="94">
        <v>7000000</v>
      </c>
      <c r="H51" s="93"/>
      <c r="I51" s="94"/>
      <c r="J51" s="93">
        <v>1128000</v>
      </c>
      <c r="K51" s="94"/>
      <c r="L51" s="93">
        <v>1216000</v>
      </c>
      <c r="M51" s="94"/>
      <c r="N51" s="93">
        <v>4188000</v>
      </c>
      <c r="O51" s="94"/>
      <c r="P51" s="93">
        <f t="shared" si="27"/>
        <v>6532000</v>
      </c>
      <c r="Q51" s="94">
        <f t="shared" si="28"/>
        <v>0</v>
      </c>
      <c r="R51" s="48">
        <f t="shared" si="29"/>
        <v>244.40789473684214</v>
      </c>
      <c r="S51" s="49">
        <f t="shared" si="30"/>
        <v>0</v>
      </c>
      <c r="T51" s="48">
        <f t="shared" si="31"/>
        <v>93.314285714285717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7000000</v>
      </c>
      <c r="C53" s="95">
        <f>SUM(C42:C52)</f>
        <v>0</v>
      </c>
      <c r="D53" s="95"/>
      <c r="E53" s="95">
        <f t="shared" si="26"/>
        <v>7000000</v>
      </c>
      <c r="F53" s="96">
        <f t="shared" ref="F53:O53" si="33">SUM(F42:F52)</f>
        <v>7000000</v>
      </c>
      <c r="G53" s="97">
        <f t="shared" si="33"/>
        <v>7000000</v>
      </c>
      <c r="H53" s="96">
        <f t="shared" si="33"/>
        <v>0</v>
      </c>
      <c r="I53" s="97">
        <f t="shared" si="33"/>
        <v>0</v>
      </c>
      <c r="J53" s="96">
        <f t="shared" si="33"/>
        <v>1128000</v>
      </c>
      <c r="K53" s="97">
        <f t="shared" si="33"/>
        <v>0</v>
      </c>
      <c r="L53" s="96">
        <f t="shared" si="33"/>
        <v>1216000</v>
      </c>
      <c r="M53" s="97">
        <f t="shared" si="33"/>
        <v>0</v>
      </c>
      <c r="N53" s="96">
        <f t="shared" si="33"/>
        <v>4188000</v>
      </c>
      <c r="O53" s="97">
        <f t="shared" si="33"/>
        <v>0</v>
      </c>
      <c r="P53" s="96">
        <f t="shared" si="27"/>
        <v>6532000</v>
      </c>
      <c r="Q53" s="97">
        <f t="shared" si="28"/>
        <v>0</v>
      </c>
      <c r="R53" s="52">
        <f t="shared" si="29"/>
        <v>244.40789473684214</v>
      </c>
      <c r="S53" s="53">
        <f t="shared" si="30"/>
        <v>0</v>
      </c>
      <c r="T53" s="52">
        <f>IF((+$E43+$E45+$E47+$E48+$E51) =0,0,(P53   /(+$E43+$E45+$E47+$E48+$E51) )*100)</f>
        <v>93.314285714285717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11202000</v>
      </c>
      <c r="C67" s="104">
        <f>SUM(C9:C14,C17:C23,C26:C29,C32,C35:C39,C42:C52,C55:C58,C61:C65)</f>
        <v>0</v>
      </c>
      <c r="D67" s="104"/>
      <c r="E67" s="104">
        <f t="shared" si="35"/>
        <v>11202000</v>
      </c>
      <c r="F67" s="105">
        <f t="shared" ref="F67:O67" si="43">SUM(F9:F14,F17:F23,F26:F29,F32,F35:F39,F42:F52,F55:F58,F61:F65)</f>
        <v>11202000</v>
      </c>
      <c r="G67" s="106">
        <f t="shared" si="43"/>
        <v>9995000</v>
      </c>
      <c r="H67" s="105">
        <f t="shared" si="43"/>
        <v>1008000</v>
      </c>
      <c r="I67" s="106">
        <f t="shared" si="43"/>
        <v>0</v>
      </c>
      <c r="J67" s="105">
        <f t="shared" si="43"/>
        <v>1387000</v>
      </c>
      <c r="K67" s="106">
        <f t="shared" si="43"/>
        <v>0</v>
      </c>
      <c r="L67" s="105">
        <f t="shared" si="43"/>
        <v>1680000</v>
      </c>
      <c r="M67" s="106">
        <f t="shared" si="43"/>
        <v>0</v>
      </c>
      <c r="N67" s="105">
        <f t="shared" si="43"/>
        <v>4450000</v>
      </c>
      <c r="O67" s="106">
        <f t="shared" si="43"/>
        <v>0</v>
      </c>
      <c r="P67" s="105">
        <f t="shared" si="36"/>
        <v>8525000</v>
      </c>
      <c r="Q67" s="106">
        <f t="shared" si="37"/>
        <v>0</v>
      </c>
      <c r="R67" s="61">
        <f t="shared" si="38"/>
        <v>164.88095238095238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85.292646323161577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11887000</v>
      </c>
      <c r="C69" s="92">
        <v>5000000</v>
      </c>
      <c r="D69" s="92"/>
      <c r="E69" s="92">
        <f>$B69      +$C69      +$D69</f>
        <v>16887000</v>
      </c>
      <c r="F69" s="93">
        <v>16887000</v>
      </c>
      <c r="G69" s="94">
        <v>16887000</v>
      </c>
      <c r="H69" s="93">
        <v>2867000</v>
      </c>
      <c r="I69" s="94"/>
      <c r="J69" s="93">
        <v>3403000</v>
      </c>
      <c r="K69" s="94"/>
      <c r="L69" s="93">
        <v>2824000</v>
      </c>
      <c r="M69" s="94"/>
      <c r="N69" s="93">
        <v>6082000</v>
      </c>
      <c r="O69" s="94"/>
      <c r="P69" s="93">
        <f>$H69      +$J69      +$L69      +$N69</f>
        <v>15176000</v>
      </c>
      <c r="Q69" s="94">
        <f>$I69      +$K69      +$M69      +$O69</f>
        <v>0</v>
      </c>
      <c r="R69" s="48">
        <f>IF(($L69      =0),0,((($N69      -$L69      )/$L69      )*100))</f>
        <v>115.36827195467423</v>
      </c>
      <c r="S69" s="49">
        <f>IF(($M69      =0),0,((($O69      -$M69      )/$M69      )*100))</f>
        <v>0</v>
      </c>
      <c r="T69" s="48">
        <f>IF(($E69      =0),0,(($P69      /$E69      )*100))</f>
        <v>89.867945757091249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11887000</v>
      </c>
      <c r="C70" s="101">
        <f>C69</f>
        <v>5000000</v>
      </c>
      <c r="D70" s="101"/>
      <c r="E70" s="101">
        <f>$B70      +$C70      +$D70</f>
        <v>16887000</v>
      </c>
      <c r="F70" s="102">
        <f t="shared" ref="F70:O70" si="44">F69</f>
        <v>16887000</v>
      </c>
      <c r="G70" s="103">
        <f t="shared" si="44"/>
        <v>16887000</v>
      </c>
      <c r="H70" s="102">
        <f t="shared" si="44"/>
        <v>2867000</v>
      </c>
      <c r="I70" s="103">
        <f t="shared" si="44"/>
        <v>0</v>
      </c>
      <c r="J70" s="102">
        <f t="shared" si="44"/>
        <v>3403000</v>
      </c>
      <c r="K70" s="103">
        <f t="shared" si="44"/>
        <v>0</v>
      </c>
      <c r="L70" s="102">
        <f t="shared" si="44"/>
        <v>2824000</v>
      </c>
      <c r="M70" s="103">
        <f t="shared" si="44"/>
        <v>0</v>
      </c>
      <c r="N70" s="102">
        <f t="shared" si="44"/>
        <v>6082000</v>
      </c>
      <c r="O70" s="103">
        <f t="shared" si="44"/>
        <v>0</v>
      </c>
      <c r="P70" s="102">
        <f>$H70      +$J70      +$L70      +$N70</f>
        <v>15176000</v>
      </c>
      <c r="Q70" s="103">
        <f>$I70      +$K70      +$M70      +$O70</f>
        <v>0</v>
      </c>
      <c r="R70" s="57">
        <f>IF(($L70      =0),0,((($N70      -$L70      )/$L70      )*100))</f>
        <v>115.36827195467423</v>
      </c>
      <c r="S70" s="58">
        <f>IF(($M70      =0),0,((($O70      -$M70      )/$M70      )*100))</f>
        <v>0</v>
      </c>
      <c r="T70" s="57">
        <f>IF($E70   =0,0,($P70   /$E70   )*100)</f>
        <v>89.867945757091249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11887000</v>
      </c>
      <c r="C71" s="104">
        <f>C69</f>
        <v>5000000</v>
      </c>
      <c r="D71" s="104"/>
      <c r="E71" s="104">
        <f>$B71      +$C71      +$D71</f>
        <v>16887000</v>
      </c>
      <c r="F71" s="105">
        <f t="shared" ref="F71:O71" si="45">F69</f>
        <v>16887000</v>
      </c>
      <c r="G71" s="106">
        <f t="shared" si="45"/>
        <v>16887000</v>
      </c>
      <c r="H71" s="105">
        <f t="shared" si="45"/>
        <v>2867000</v>
      </c>
      <c r="I71" s="106">
        <f t="shared" si="45"/>
        <v>0</v>
      </c>
      <c r="J71" s="105">
        <f t="shared" si="45"/>
        <v>3403000</v>
      </c>
      <c r="K71" s="106">
        <f t="shared" si="45"/>
        <v>0</v>
      </c>
      <c r="L71" s="105">
        <f t="shared" si="45"/>
        <v>2824000</v>
      </c>
      <c r="M71" s="106">
        <f t="shared" si="45"/>
        <v>0</v>
      </c>
      <c r="N71" s="105">
        <f t="shared" si="45"/>
        <v>6082000</v>
      </c>
      <c r="O71" s="106">
        <f t="shared" si="45"/>
        <v>0</v>
      </c>
      <c r="P71" s="105">
        <f>$H71      +$J71      +$L71      +$N71</f>
        <v>15176000</v>
      </c>
      <c r="Q71" s="106">
        <f>$I71      +$K71      +$M71      +$O71</f>
        <v>0</v>
      </c>
      <c r="R71" s="61">
        <f>IF(($L71      =0),0,((($N71      -$L71      )/$L71      )*100))</f>
        <v>115.36827195467423</v>
      </c>
      <c r="S71" s="62">
        <f>IF(($M71      =0),0,((($O71      -$M71      )/$M71      )*100))</f>
        <v>0</v>
      </c>
      <c r="T71" s="61">
        <f>IF($E71   =0,0,($P71   /$E71   )*100)</f>
        <v>89.867945757091249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23089000</v>
      </c>
      <c r="C72" s="104">
        <f>SUM(C9:C14,C17:C23,C26:C29,C32,C35:C39,C42:C52,C55:C58,C61:C65,C69)</f>
        <v>5000000</v>
      </c>
      <c r="D72" s="104"/>
      <c r="E72" s="104">
        <f>$B72      +$C72      +$D72</f>
        <v>28089000</v>
      </c>
      <c r="F72" s="105">
        <f t="shared" ref="F72:O72" si="46">SUM(F9:F14,F17:F23,F26:F29,F32,F35:F39,F42:F52,F55:F58,F61:F65,F69)</f>
        <v>28089000</v>
      </c>
      <c r="G72" s="106">
        <f t="shared" si="46"/>
        <v>26882000</v>
      </c>
      <c r="H72" s="105">
        <f t="shared" si="46"/>
        <v>3875000</v>
      </c>
      <c r="I72" s="106">
        <f t="shared" si="46"/>
        <v>0</v>
      </c>
      <c r="J72" s="105">
        <f t="shared" si="46"/>
        <v>4790000</v>
      </c>
      <c r="K72" s="106">
        <f t="shared" si="46"/>
        <v>0</v>
      </c>
      <c r="L72" s="105">
        <f t="shared" si="46"/>
        <v>4504000</v>
      </c>
      <c r="M72" s="106">
        <f t="shared" si="46"/>
        <v>0</v>
      </c>
      <c r="N72" s="105">
        <f t="shared" si="46"/>
        <v>10532000</v>
      </c>
      <c r="O72" s="106">
        <f t="shared" si="46"/>
        <v>0</v>
      </c>
      <c r="P72" s="105">
        <f>$H72      +$J72      +$L72      +$N72</f>
        <v>23701000</v>
      </c>
      <c r="Q72" s="106">
        <f>$I72      +$K72      +$M72      +$O72</f>
        <v>0</v>
      </c>
      <c r="R72" s="61">
        <f>IF(($L72      =0),0,((($N72      -$L72      )/$L72      )*100))</f>
        <v>133.83658969804617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88.166803065248118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VyAEOjK06ePUOv0Iwtlm9feuSeYQqsnhnrcsGNngyWWguNkgtLPL6+Q0IL/w94k2Jnkq/8yNq8IdXhPmFHR4w==" saltValue="zTq7H0ZkOcTjshtwnuTcx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/>
      <c r="I10" s="94">
        <v>1977516</v>
      </c>
      <c r="J10" s="93">
        <v>711000</v>
      </c>
      <c r="K10" s="94">
        <v>1700000</v>
      </c>
      <c r="L10" s="93"/>
      <c r="M10" s="94"/>
      <c r="N10" s="93"/>
      <c r="O10" s="94"/>
      <c r="P10" s="93">
        <f t="shared" ref="P10:P15" si="1">$H10      +$J10      +$L10      +$N10</f>
        <v>711000</v>
      </c>
      <c r="Q10" s="94">
        <f t="shared" ref="Q10:Q15" si="2">$I10      +$K10      +$M10      +$O10</f>
        <v>3677516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41.823529411764703</v>
      </c>
      <c r="U10" s="50">
        <f t="shared" ref="U10:U14" si="6">IF(($E10      =0),0,(($Q10      /$E10      )*100))</f>
        <v>216.32447058823527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0</v>
      </c>
      <c r="I15" s="97">
        <f t="shared" si="7"/>
        <v>1977516</v>
      </c>
      <c r="J15" s="96">
        <f t="shared" si="7"/>
        <v>711000</v>
      </c>
      <c r="K15" s="97">
        <f t="shared" si="7"/>
        <v>1700000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711000</v>
      </c>
      <c r="Q15" s="97">
        <f t="shared" si="2"/>
        <v>3677516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41.823529411764703</v>
      </c>
      <c r="U15" s="54">
        <f>IF((SUM($E9:$E13))=0,0,(Q15/(SUM($E9:$E13))*100))</f>
        <v>216.32447058823527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1389000</v>
      </c>
      <c r="C32" s="92">
        <v>0</v>
      </c>
      <c r="D32" s="92"/>
      <c r="E32" s="92">
        <f>$B32      +$C32      +$D32</f>
        <v>1389000</v>
      </c>
      <c r="F32" s="93">
        <v>1389000</v>
      </c>
      <c r="G32" s="94">
        <v>1389000</v>
      </c>
      <c r="H32" s="93">
        <v>154000</v>
      </c>
      <c r="I32" s="94"/>
      <c r="J32" s="93">
        <v>78000</v>
      </c>
      <c r="K32" s="94"/>
      <c r="L32" s="93"/>
      <c r="M32" s="94"/>
      <c r="N32" s="93"/>
      <c r="O32" s="94"/>
      <c r="P32" s="93">
        <f>$H32      +$J32      +$L32      +$N32</f>
        <v>232000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16.702663786897048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1389000</v>
      </c>
      <c r="C33" s="95">
        <f>C32</f>
        <v>0</v>
      </c>
      <c r="D33" s="95"/>
      <c r="E33" s="95">
        <f>$B33      +$C33      +$D33</f>
        <v>1389000</v>
      </c>
      <c r="F33" s="96">
        <f t="shared" ref="F33:O33" si="17">F32</f>
        <v>1389000</v>
      </c>
      <c r="G33" s="97">
        <f t="shared" si="17"/>
        <v>1389000</v>
      </c>
      <c r="H33" s="96">
        <f t="shared" si="17"/>
        <v>154000</v>
      </c>
      <c r="I33" s="97">
        <f t="shared" si="17"/>
        <v>0</v>
      </c>
      <c r="J33" s="96">
        <f t="shared" si="17"/>
        <v>78000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232000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16.702663786897048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4000000</v>
      </c>
      <c r="C35" s="92">
        <v>-2400000</v>
      </c>
      <c r="D35" s="92"/>
      <c r="E35" s="92">
        <f t="shared" ref="E35:E40" si="18">$B35      +$C35      +$D35</f>
        <v>1600000</v>
      </c>
      <c r="F35" s="93">
        <v>1600000</v>
      </c>
      <c r="G35" s="94">
        <v>1600000</v>
      </c>
      <c r="H35" s="93"/>
      <c r="I35" s="94"/>
      <c r="J35" s="93">
        <v>264000</v>
      </c>
      <c r="K35" s="94"/>
      <c r="L35" s="93"/>
      <c r="M35" s="94"/>
      <c r="N35" s="93">
        <v>1312000</v>
      </c>
      <c r="O35" s="94"/>
      <c r="P35" s="93">
        <f t="shared" ref="P35:P40" si="19">$H35      +$J35      +$L35      +$N35</f>
        <v>1576000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98.5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6650000</v>
      </c>
      <c r="C36" s="92">
        <v>0</v>
      </c>
      <c r="D36" s="92"/>
      <c r="E36" s="92">
        <f t="shared" si="18"/>
        <v>6650000</v>
      </c>
      <c r="F36" s="93">
        <v>6650000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>
        <v>89000</v>
      </c>
      <c r="K38" s="94"/>
      <c r="L38" s="93">
        <v>2230000</v>
      </c>
      <c r="M38" s="94"/>
      <c r="N38" s="93"/>
      <c r="O38" s="94"/>
      <c r="P38" s="93">
        <f t="shared" si="19"/>
        <v>2319000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77.3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13650000</v>
      </c>
      <c r="C40" s="95">
        <f>SUM(C35:C39)</f>
        <v>-2400000</v>
      </c>
      <c r="D40" s="95"/>
      <c r="E40" s="95">
        <f t="shared" si="18"/>
        <v>11250000</v>
      </c>
      <c r="F40" s="96">
        <f t="shared" ref="F40:O40" si="25">SUM(F35:F39)</f>
        <v>11250000</v>
      </c>
      <c r="G40" s="97">
        <f t="shared" si="25"/>
        <v>4600000</v>
      </c>
      <c r="H40" s="96">
        <f t="shared" si="25"/>
        <v>0</v>
      </c>
      <c r="I40" s="97">
        <f t="shared" si="25"/>
        <v>0</v>
      </c>
      <c r="J40" s="96">
        <f t="shared" si="25"/>
        <v>353000</v>
      </c>
      <c r="K40" s="97">
        <f t="shared" si="25"/>
        <v>0</v>
      </c>
      <c r="L40" s="96">
        <f t="shared" si="25"/>
        <v>2230000</v>
      </c>
      <c r="M40" s="97">
        <f t="shared" si="25"/>
        <v>0</v>
      </c>
      <c r="N40" s="96">
        <f t="shared" si="25"/>
        <v>1312000</v>
      </c>
      <c r="O40" s="97">
        <f t="shared" si="25"/>
        <v>0</v>
      </c>
      <c r="P40" s="96">
        <f t="shared" si="19"/>
        <v>3895000</v>
      </c>
      <c r="Q40" s="97">
        <f t="shared" si="20"/>
        <v>0</v>
      </c>
      <c r="R40" s="52">
        <f t="shared" si="21"/>
        <v>-41.165919282511211</v>
      </c>
      <c r="S40" s="53">
        <f t="shared" si="22"/>
        <v>0</v>
      </c>
      <c r="T40" s="52">
        <f>IF((+$E35+$E38) =0,0,(P40   /(+$E35+$E38) )*100)</f>
        <v>84.673913043478265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8000000</v>
      </c>
      <c r="C51" s="92">
        <v>-4000000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8000000</v>
      </c>
      <c r="C53" s="95">
        <f>SUM(C42:C52)</f>
        <v>-4000000</v>
      </c>
      <c r="D53" s="95"/>
      <c r="E53" s="95">
        <f t="shared" si="26"/>
        <v>4000000</v>
      </c>
      <c r="F53" s="96">
        <f t="shared" ref="F53:O53" si="33">SUM(F42:F52)</f>
        <v>4000000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24739000</v>
      </c>
      <c r="C67" s="104">
        <f>SUM(C9:C14,C17:C23,C26:C29,C32,C35:C39,C42:C52,C55:C58,C61:C65)</f>
        <v>-6400000</v>
      </c>
      <c r="D67" s="104"/>
      <c r="E67" s="104">
        <f t="shared" si="35"/>
        <v>18339000</v>
      </c>
      <c r="F67" s="105">
        <f t="shared" ref="F67:O67" si="43">SUM(F9:F14,F17:F23,F26:F29,F32,F35:F39,F42:F52,F55:F58,F61:F65)</f>
        <v>18339000</v>
      </c>
      <c r="G67" s="106">
        <f t="shared" si="43"/>
        <v>11689000</v>
      </c>
      <c r="H67" s="105">
        <f t="shared" si="43"/>
        <v>154000</v>
      </c>
      <c r="I67" s="106">
        <f t="shared" si="43"/>
        <v>1977516</v>
      </c>
      <c r="J67" s="105">
        <f t="shared" si="43"/>
        <v>1142000</v>
      </c>
      <c r="K67" s="106">
        <f t="shared" si="43"/>
        <v>1700000</v>
      </c>
      <c r="L67" s="105">
        <f t="shared" si="43"/>
        <v>2230000</v>
      </c>
      <c r="M67" s="106">
        <f t="shared" si="43"/>
        <v>0</v>
      </c>
      <c r="N67" s="105">
        <f t="shared" si="43"/>
        <v>1312000</v>
      </c>
      <c r="O67" s="106">
        <f t="shared" si="43"/>
        <v>0</v>
      </c>
      <c r="P67" s="105">
        <f t="shared" si="36"/>
        <v>4838000</v>
      </c>
      <c r="Q67" s="106">
        <f t="shared" si="37"/>
        <v>3677516</v>
      </c>
      <c r="R67" s="61">
        <f t="shared" si="38"/>
        <v>-41.165919282511211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41.389340405509458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31.461339721105315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12596000</v>
      </c>
      <c r="C69" s="92">
        <v>-2500000</v>
      </c>
      <c r="D69" s="92"/>
      <c r="E69" s="92">
        <f>$B69      +$C69      +$D69</f>
        <v>10096000</v>
      </c>
      <c r="F69" s="93">
        <v>10096000</v>
      </c>
      <c r="G69" s="94">
        <v>10096000</v>
      </c>
      <c r="H69" s="93">
        <v>714000</v>
      </c>
      <c r="I69" s="94"/>
      <c r="J69" s="93">
        <v>209000</v>
      </c>
      <c r="K69" s="94"/>
      <c r="L69" s="93">
        <v>156000</v>
      </c>
      <c r="M69" s="94"/>
      <c r="N69" s="93">
        <v>2988000</v>
      </c>
      <c r="O69" s="94"/>
      <c r="P69" s="93">
        <f>$H69      +$J69      +$L69      +$N69</f>
        <v>4067000</v>
      </c>
      <c r="Q69" s="94">
        <f>$I69      +$K69      +$M69      +$O69</f>
        <v>0</v>
      </c>
      <c r="R69" s="48">
        <f>IF(($L69      =0),0,((($N69      -$L69      )/$L69      )*100))</f>
        <v>1815.3846153846152</v>
      </c>
      <c r="S69" s="49">
        <f>IF(($M69      =0),0,((($O69      -$M69      )/$M69      )*100))</f>
        <v>0</v>
      </c>
      <c r="T69" s="48">
        <f>IF(($E69      =0),0,(($P69      /$E69      )*100))</f>
        <v>40.283280507131536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12596000</v>
      </c>
      <c r="C70" s="101">
        <f>C69</f>
        <v>-2500000</v>
      </c>
      <c r="D70" s="101"/>
      <c r="E70" s="101">
        <f>$B70      +$C70      +$D70</f>
        <v>10096000</v>
      </c>
      <c r="F70" s="102">
        <f t="shared" ref="F70:O70" si="44">F69</f>
        <v>10096000</v>
      </c>
      <c r="G70" s="103">
        <f t="shared" si="44"/>
        <v>10096000</v>
      </c>
      <c r="H70" s="102">
        <f t="shared" si="44"/>
        <v>714000</v>
      </c>
      <c r="I70" s="103">
        <f t="shared" si="44"/>
        <v>0</v>
      </c>
      <c r="J70" s="102">
        <f t="shared" si="44"/>
        <v>209000</v>
      </c>
      <c r="K70" s="103">
        <f t="shared" si="44"/>
        <v>0</v>
      </c>
      <c r="L70" s="102">
        <f t="shared" si="44"/>
        <v>156000</v>
      </c>
      <c r="M70" s="103">
        <f t="shared" si="44"/>
        <v>0</v>
      </c>
      <c r="N70" s="102">
        <f t="shared" si="44"/>
        <v>2988000</v>
      </c>
      <c r="O70" s="103">
        <f t="shared" si="44"/>
        <v>0</v>
      </c>
      <c r="P70" s="102">
        <f>$H70      +$J70      +$L70      +$N70</f>
        <v>4067000</v>
      </c>
      <c r="Q70" s="103">
        <f>$I70      +$K70      +$M70      +$O70</f>
        <v>0</v>
      </c>
      <c r="R70" s="57">
        <f>IF(($L70      =0),0,((($N70      -$L70      )/$L70      )*100))</f>
        <v>1815.3846153846152</v>
      </c>
      <c r="S70" s="58">
        <f>IF(($M70      =0),0,((($O70      -$M70      )/$M70      )*100))</f>
        <v>0</v>
      </c>
      <c r="T70" s="57">
        <f>IF($E70   =0,0,($P70   /$E70   )*100)</f>
        <v>40.283280507131536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12596000</v>
      </c>
      <c r="C71" s="104">
        <f>C69</f>
        <v>-2500000</v>
      </c>
      <c r="D71" s="104"/>
      <c r="E71" s="104">
        <f>$B71      +$C71      +$D71</f>
        <v>10096000</v>
      </c>
      <c r="F71" s="105">
        <f t="shared" ref="F71:O71" si="45">F69</f>
        <v>10096000</v>
      </c>
      <c r="G71" s="106">
        <f t="shared" si="45"/>
        <v>10096000</v>
      </c>
      <c r="H71" s="105">
        <f t="shared" si="45"/>
        <v>714000</v>
      </c>
      <c r="I71" s="106">
        <f t="shared" si="45"/>
        <v>0</v>
      </c>
      <c r="J71" s="105">
        <f t="shared" si="45"/>
        <v>209000</v>
      </c>
      <c r="K71" s="106">
        <f t="shared" si="45"/>
        <v>0</v>
      </c>
      <c r="L71" s="105">
        <f t="shared" si="45"/>
        <v>156000</v>
      </c>
      <c r="M71" s="106">
        <f t="shared" si="45"/>
        <v>0</v>
      </c>
      <c r="N71" s="105">
        <f t="shared" si="45"/>
        <v>2988000</v>
      </c>
      <c r="O71" s="106">
        <f t="shared" si="45"/>
        <v>0</v>
      </c>
      <c r="P71" s="105">
        <f>$H71      +$J71      +$L71      +$N71</f>
        <v>4067000</v>
      </c>
      <c r="Q71" s="106">
        <f>$I71      +$K71      +$M71      +$O71</f>
        <v>0</v>
      </c>
      <c r="R71" s="61">
        <f>IF(($L71      =0),0,((($N71      -$L71      )/$L71      )*100))</f>
        <v>1815.3846153846152</v>
      </c>
      <c r="S71" s="62">
        <f>IF(($M71      =0),0,((($O71      -$M71      )/$M71      )*100))</f>
        <v>0</v>
      </c>
      <c r="T71" s="61">
        <f>IF($E71   =0,0,($P71   /$E71   )*100)</f>
        <v>40.283280507131536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37335000</v>
      </c>
      <c r="C72" s="104">
        <f>SUM(C9:C14,C17:C23,C26:C29,C32,C35:C39,C42:C52,C55:C58,C61:C65,C69)</f>
        <v>-8900000</v>
      </c>
      <c r="D72" s="104"/>
      <c r="E72" s="104">
        <f>$B72      +$C72      +$D72</f>
        <v>28435000</v>
      </c>
      <c r="F72" s="105">
        <f t="shared" ref="F72:O72" si="46">SUM(F9:F14,F17:F23,F26:F29,F32,F35:F39,F42:F52,F55:F58,F61:F65,F69)</f>
        <v>28435000</v>
      </c>
      <c r="G72" s="106">
        <f t="shared" si="46"/>
        <v>21785000</v>
      </c>
      <c r="H72" s="105">
        <f t="shared" si="46"/>
        <v>868000</v>
      </c>
      <c r="I72" s="106">
        <f t="shared" si="46"/>
        <v>1977516</v>
      </c>
      <c r="J72" s="105">
        <f t="shared" si="46"/>
        <v>1351000</v>
      </c>
      <c r="K72" s="106">
        <f t="shared" si="46"/>
        <v>1700000</v>
      </c>
      <c r="L72" s="105">
        <f t="shared" si="46"/>
        <v>2386000</v>
      </c>
      <c r="M72" s="106">
        <f t="shared" si="46"/>
        <v>0</v>
      </c>
      <c r="N72" s="105">
        <f t="shared" si="46"/>
        <v>4300000</v>
      </c>
      <c r="O72" s="106">
        <f t="shared" si="46"/>
        <v>0</v>
      </c>
      <c r="P72" s="105">
        <f>$H72      +$J72      +$L72      +$N72</f>
        <v>8905000</v>
      </c>
      <c r="Q72" s="106">
        <f>$I72      +$K72      +$M72      +$O72</f>
        <v>3677516</v>
      </c>
      <c r="R72" s="61">
        <f>IF(($L72      =0),0,((($N72      -$L72      )/$L72      )*100))</f>
        <v>80.217937971500419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40.876750057378928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16.8809547854028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T4q6s3ijCrRIG6cuHy5H6B1EQuSyN/iXS7Se+ugv0JiLxYqPwwNN0PU8qwTmXXMXpaUiS6pC7qVOo9QLWkfSg==" saltValue="ZHsmMObsSNdpkC/dxGVe6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1012000</v>
      </c>
      <c r="I10" s="94">
        <v>747192</v>
      </c>
      <c r="J10" s="93">
        <v>402000</v>
      </c>
      <c r="K10" s="94">
        <v>177861</v>
      </c>
      <c r="L10" s="93"/>
      <c r="M10" s="94">
        <v>93891</v>
      </c>
      <c r="N10" s="93">
        <v>166000</v>
      </c>
      <c r="O10" s="94">
        <v>416584</v>
      </c>
      <c r="P10" s="93">
        <f t="shared" ref="P10:P15" si="1">$H10      +$J10      +$L10      +$N10</f>
        <v>1580000</v>
      </c>
      <c r="Q10" s="94">
        <f t="shared" ref="Q10:Q15" si="2">$I10      +$K10      +$M10      +$O10</f>
        <v>1435528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343.68895847312308</v>
      </c>
      <c r="T10" s="48">
        <f t="shared" ref="T10:T14" si="5">IF(($E10      =0),0,(($P10      /$E10      )*100))</f>
        <v>59.622641509433961</v>
      </c>
      <c r="U10" s="50">
        <f t="shared" ref="U10:U14" si="6">IF(($E10      =0),0,(($Q10      /$E10      )*100))</f>
        <v>54.170867924528295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1012000</v>
      </c>
      <c r="I15" s="97">
        <f t="shared" si="7"/>
        <v>747192</v>
      </c>
      <c r="J15" s="96">
        <f t="shared" si="7"/>
        <v>402000</v>
      </c>
      <c r="K15" s="97">
        <f t="shared" si="7"/>
        <v>177861</v>
      </c>
      <c r="L15" s="96">
        <f t="shared" si="7"/>
        <v>0</v>
      </c>
      <c r="M15" s="97">
        <f t="shared" si="7"/>
        <v>93891</v>
      </c>
      <c r="N15" s="96">
        <f t="shared" si="7"/>
        <v>166000</v>
      </c>
      <c r="O15" s="97">
        <f t="shared" si="7"/>
        <v>416584</v>
      </c>
      <c r="P15" s="96">
        <f t="shared" si="1"/>
        <v>1580000</v>
      </c>
      <c r="Q15" s="97">
        <f t="shared" si="2"/>
        <v>1435528</v>
      </c>
      <c r="R15" s="52">
        <f t="shared" si="3"/>
        <v>0</v>
      </c>
      <c r="S15" s="53">
        <f t="shared" si="4"/>
        <v>343.68895847312308</v>
      </c>
      <c r="T15" s="52">
        <f>IF((SUM($E9:$E13))=0,0,(P15/(SUM($E9:$E13))*100))</f>
        <v>59.622641509433961</v>
      </c>
      <c r="U15" s="54">
        <f>IF((SUM($E9:$E13))=0,0,(Q15/(SUM($E9:$E13))*100))</f>
        <v>54.170867924528295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980000</v>
      </c>
      <c r="H32" s="93"/>
      <c r="I32" s="94">
        <v>13680</v>
      </c>
      <c r="J32" s="93"/>
      <c r="K32" s="94">
        <v>2524</v>
      </c>
      <c r="L32" s="93">
        <v>197000</v>
      </c>
      <c r="M32" s="94">
        <v>204</v>
      </c>
      <c r="N32" s="93">
        <v>783000</v>
      </c>
      <c r="O32" s="94">
        <v>539</v>
      </c>
      <c r="P32" s="93">
        <f>$H32      +$J32      +$L32      +$N32</f>
        <v>980000</v>
      </c>
      <c r="Q32" s="94">
        <f>$I32      +$K32      +$M32      +$O32</f>
        <v>16947</v>
      </c>
      <c r="R32" s="48">
        <f>IF(($L32      =0),0,((($N32      -$L32      )/$L32      )*100))</f>
        <v>297.46192893401013</v>
      </c>
      <c r="S32" s="49">
        <f>IF(($M32      =0),0,((($O32      -$M32      )/$M32      )*100))</f>
        <v>164.21568627450981</v>
      </c>
      <c r="T32" s="48">
        <f>IF(($E32      =0),0,(($P32      /$E32      )*100))</f>
        <v>100</v>
      </c>
      <c r="U32" s="50">
        <f>IF(($E32      =0),0,(($Q32      /$E32      )*100))</f>
        <v>1.7292857142857145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980000</v>
      </c>
      <c r="H33" s="96">
        <f t="shared" si="17"/>
        <v>0</v>
      </c>
      <c r="I33" s="97">
        <f t="shared" si="17"/>
        <v>13680</v>
      </c>
      <c r="J33" s="96">
        <f t="shared" si="17"/>
        <v>0</v>
      </c>
      <c r="K33" s="97">
        <f t="shared" si="17"/>
        <v>2524</v>
      </c>
      <c r="L33" s="96">
        <f t="shared" si="17"/>
        <v>197000</v>
      </c>
      <c r="M33" s="97">
        <f t="shared" si="17"/>
        <v>204</v>
      </c>
      <c r="N33" s="96">
        <f t="shared" si="17"/>
        <v>783000</v>
      </c>
      <c r="O33" s="97">
        <f t="shared" si="17"/>
        <v>539</v>
      </c>
      <c r="P33" s="96">
        <f>$H33      +$J33      +$L33      +$N33</f>
        <v>980000</v>
      </c>
      <c r="Q33" s="97">
        <f>$I33      +$K33      +$M33      +$O33</f>
        <v>16947</v>
      </c>
      <c r="R33" s="52">
        <f>IF(($L33      =0),0,((($N33      -$L33      )/$L33      )*100))</f>
        <v>297.46192893401013</v>
      </c>
      <c r="S33" s="53">
        <f>IF(($M33      =0),0,((($O33      -$M33      )/$M33      )*100))</f>
        <v>164.21568627450981</v>
      </c>
      <c r="T33" s="52">
        <f>IF($E33   =0,0,($P33   /$E33   )*100)</f>
        <v>100</v>
      </c>
      <c r="U33" s="54">
        <f>IF($E33   =0,0,($Q33   /$E33   )*100)</f>
        <v>1.7292857142857145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43922000</v>
      </c>
      <c r="C43" s="92">
        <v>40000000</v>
      </c>
      <c r="D43" s="92"/>
      <c r="E43" s="92">
        <f t="shared" si="26"/>
        <v>83922000</v>
      </c>
      <c r="F43" s="93">
        <v>83922000</v>
      </c>
      <c r="G43" s="94">
        <v>83922000</v>
      </c>
      <c r="H43" s="93"/>
      <c r="I43" s="94">
        <v>29768469</v>
      </c>
      <c r="J43" s="93"/>
      <c r="K43" s="94">
        <v>8706773</v>
      </c>
      <c r="L43" s="93"/>
      <c r="M43" s="94">
        <v>515337</v>
      </c>
      <c r="N43" s="93"/>
      <c r="O43" s="94">
        <v>68232</v>
      </c>
      <c r="P43" s="93">
        <f t="shared" si="27"/>
        <v>0</v>
      </c>
      <c r="Q43" s="94">
        <f t="shared" si="28"/>
        <v>39058811</v>
      </c>
      <c r="R43" s="48">
        <f t="shared" si="29"/>
        <v>0</v>
      </c>
      <c r="S43" s="49">
        <f t="shared" si="30"/>
        <v>-86.759731981208404</v>
      </c>
      <c r="T43" s="48">
        <f t="shared" si="31"/>
        <v>0</v>
      </c>
      <c r="U43" s="50">
        <f t="shared" si="32"/>
        <v>46.541801911298585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9000000</v>
      </c>
      <c r="D51" s="92"/>
      <c r="E51" s="92">
        <f t="shared" si="26"/>
        <v>14000000</v>
      </c>
      <c r="F51" s="93">
        <v>14000000</v>
      </c>
      <c r="G51" s="94">
        <v>14000000</v>
      </c>
      <c r="H51" s="93"/>
      <c r="I51" s="94">
        <v>1577208</v>
      </c>
      <c r="J51" s="93"/>
      <c r="K51" s="94">
        <v>1451642</v>
      </c>
      <c r="L51" s="93"/>
      <c r="M51" s="94">
        <v>231920</v>
      </c>
      <c r="N51" s="93">
        <v>10323000</v>
      </c>
      <c r="O51" s="94">
        <v>1946308</v>
      </c>
      <c r="P51" s="93">
        <f t="shared" si="27"/>
        <v>10323000</v>
      </c>
      <c r="Q51" s="94">
        <f t="shared" si="28"/>
        <v>5207078</v>
      </c>
      <c r="R51" s="48">
        <f t="shared" si="29"/>
        <v>0</v>
      </c>
      <c r="S51" s="49">
        <f t="shared" si="30"/>
        <v>739.21524663677133</v>
      </c>
      <c r="T51" s="48">
        <f t="shared" si="31"/>
        <v>73.73571428571428</v>
      </c>
      <c r="U51" s="50">
        <f t="shared" si="32"/>
        <v>37.19341428571429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48922000</v>
      </c>
      <c r="C53" s="95">
        <f>SUM(C42:C52)</f>
        <v>49000000</v>
      </c>
      <c r="D53" s="95"/>
      <c r="E53" s="95">
        <f t="shared" si="26"/>
        <v>97922000</v>
      </c>
      <c r="F53" s="96">
        <f t="shared" ref="F53:O53" si="33">SUM(F42:F52)</f>
        <v>97922000</v>
      </c>
      <c r="G53" s="97">
        <f t="shared" si="33"/>
        <v>97922000</v>
      </c>
      <c r="H53" s="96">
        <f t="shared" si="33"/>
        <v>0</v>
      </c>
      <c r="I53" s="97">
        <f t="shared" si="33"/>
        <v>31345677</v>
      </c>
      <c r="J53" s="96">
        <f t="shared" si="33"/>
        <v>0</v>
      </c>
      <c r="K53" s="97">
        <f t="shared" si="33"/>
        <v>10158415</v>
      </c>
      <c r="L53" s="96">
        <f t="shared" si="33"/>
        <v>0</v>
      </c>
      <c r="M53" s="97">
        <f t="shared" si="33"/>
        <v>747257</v>
      </c>
      <c r="N53" s="96">
        <f t="shared" si="33"/>
        <v>10323000</v>
      </c>
      <c r="O53" s="97">
        <f t="shared" si="33"/>
        <v>2014540</v>
      </c>
      <c r="P53" s="96">
        <f t="shared" si="27"/>
        <v>10323000</v>
      </c>
      <c r="Q53" s="97">
        <f t="shared" si="28"/>
        <v>44265889</v>
      </c>
      <c r="R53" s="52">
        <f t="shared" si="29"/>
        <v>0</v>
      </c>
      <c r="S53" s="53">
        <f t="shared" si="30"/>
        <v>169.5913186494071</v>
      </c>
      <c r="T53" s="52">
        <f>IF((+$E43+$E45+$E47+$E48+$E51) =0,0,(P53   /(+$E43+$E45+$E47+$E48+$E51) )*100)</f>
        <v>10.542064091828189</v>
      </c>
      <c r="U53" s="54">
        <f>IF((+$E43+$E45+$E47+$E48+$E51) =0,0,(Q53   /(+$E43+$E45+$E47+$E48+$E51) )*100)</f>
        <v>45.205254181899882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57552000</v>
      </c>
      <c r="C67" s="104">
        <f>SUM(C9:C14,C17:C23,C26:C29,C32,C35:C39,C42:C52,C55:C58,C61:C65)</f>
        <v>49000000</v>
      </c>
      <c r="D67" s="104"/>
      <c r="E67" s="104">
        <f t="shared" si="35"/>
        <v>106552000</v>
      </c>
      <c r="F67" s="105">
        <f t="shared" ref="F67:O67" si="43">SUM(F9:F14,F17:F23,F26:F29,F32,F35:F39,F42:F52,F55:F58,F61:F65)</f>
        <v>106552000</v>
      </c>
      <c r="G67" s="106">
        <f t="shared" si="43"/>
        <v>106552000</v>
      </c>
      <c r="H67" s="105">
        <f t="shared" si="43"/>
        <v>1012000</v>
      </c>
      <c r="I67" s="106">
        <f t="shared" si="43"/>
        <v>32106549</v>
      </c>
      <c r="J67" s="105">
        <f t="shared" si="43"/>
        <v>402000</v>
      </c>
      <c r="K67" s="106">
        <f t="shared" si="43"/>
        <v>10338800</v>
      </c>
      <c r="L67" s="105">
        <f t="shared" si="43"/>
        <v>197000</v>
      </c>
      <c r="M67" s="106">
        <f t="shared" si="43"/>
        <v>841352</v>
      </c>
      <c r="N67" s="105">
        <f t="shared" si="43"/>
        <v>11272000</v>
      </c>
      <c r="O67" s="106">
        <f t="shared" si="43"/>
        <v>2431663</v>
      </c>
      <c r="P67" s="105">
        <f t="shared" si="36"/>
        <v>12883000</v>
      </c>
      <c r="Q67" s="106">
        <f t="shared" si="37"/>
        <v>45718364</v>
      </c>
      <c r="R67" s="61">
        <f t="shared" si="38"/>
        <v>5621.8274111675128</v>
      </c>
      <c r="S67" s="62">
        <f t="shared" si="39"/>
        <v>189.01850830567943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12.090810120879945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42.907091373226223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8224000</v>
      </c>
      <c r="C69" s="92">
        <v>-3000000</v>
      </c>
      <c r="D69" s="92"/>
      <c r="E69" s="92">
        <f>$B69      +$C69      +$D69</f>
        <v>5224000</v>
      </c>
      <c r="F69" s="93">
        <v>5224000</v>
      </c>
      <c r="G69" s="94">
        <v>5224000</v>
      </c>
      <c r="H69" s="93">
        <v>860000</v>
      </c>
      <c r="I69" s="94">
        <v>770021</v>
      </c>
      <c r="J69" s="93">
        <v>250000</v>
      </c>
      <c r="K69" s="94">
        <v>1051818</v>
      </c>
      <c r="L69" s="93"/>
      <c r="M69" s="94">
        <v>155946</v>
      </c>
      <c r="N69" s="93">
        <v>749000</v>
      </c>
      <c r="O69" s="94">
        <v>1607573</v>
      </c>
      <c r="P69" s="93">
        <f>$H69      +$J69      +$L69      +$N69</f>
        <v>1859000</v>
      </c>
      <c r="Q69" s="94">
        <f>$I69      +$K69      +$M69      +$O69</f>
        <v>3585358</v>
      </c>
      <c r="R69" s="48">
        <f>IF(($L69      =0),0,((($N69      -$L69      )/$L69      )*100))</f>
        <v>0</v>
      </c>
      <c r="S69" s="49">
        <f>IF(($M69      =0),0,((($O69      -$M69      )/$M69      )*100))</f>
        <v>930.85234632500988</v>
      </c>
      <c r="T69" s="48">
        <f>IF(($E69      =0),0,(($P69      /$E69      )*100))</f>
        <v>35.585758039816234</v>
      </c>
      <c r="U69" s="50">
        <f>IF(($E69      =0),0,(($Q69      /$E69      )*100))</f>
        <v>68.632427258805521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8224000</v>
      </c>
      <c r="C70" s="101">
        <f>C69</f>
        <v>-3000000</v>
      </c>
      <c r="D70" s="101"/>
      <c r="E70" s="101">
        <f>$B70      +$C70      +$D70</f>
        <v>5224000</v>
      </c>
      <c r="F70" s="102">
        <f t="shared" ref="F70:O70" si="44">F69</f>
        <v>5224000</v>
      </c>
      <c r="G70" s="103">
        <f t="shared" si="44"/>
        <v>5224000</v>
      </c>
      <c r="H70" s="102">
        <f t="shared" si="44"/>
        <v>860000</v>
      </c>
      <c r="I70" s="103">
        <f t="shared" si="44"/>
        <v>770021</v>
      </c>
      <c r="J70" s="102">
        <f t="shared" si="44"/>
        <v>250000</v>
      </c>
      <c r="K70" s="103">
        <f t="shared" si="44"/>
        <v>1051818</v>
      </c>
      <c r="L70" s="102">
        <f t="shared" si="44"/>
        <v>0</v>
      </c>
      <c r="M70" s="103">
        <f t="shared" si="44"/>
        <v>155946</v>
      </c>
      <c r="N70" s="102">
        <f t="shared" si="44"/>
        <v>749000</v>
      </c>
      <c r="O70" s="103">
        <f t="shared" si="44"/>
        <v>1607573</v>
      </c>
      <c r="P70" s="102">
        <f>$H70      +$J70      +$L70      +$N70</f>
        <v>1859000</v>
      </c>
      <c r="Q70" s="103">
        <f>$I70      +$K70      +$M70      +$O70</f>
        <v>3585358</v>
      </c>
      <c r="R70" s="57">
        <f>IF(($L70      =0),0,((($N70      -$L70      )/$L70      )*100))</f>
        <v>0</v>
      </c>
      <c r="S70" s="58">
        <f>IF(($M70      =0),0,((($O70      -$M70      )/$M70      )*100))</f>
        <v>930.85234632500988</v>
      </c>
      <c r="T70" s="57">
        <f>IF($E70   =0,0,($P70   /$E70   )*100)</f>
        <v>35.585758039816234</v>
      </c>
      <c r="U70" s="59">
        <f>IF($E70   =0,0,($Q70   /$E70 )*100)</f>
        <v>68.632427258805521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8224000</v>
      </c>
      <c r="C71" s="104">
        <f>C69</f>
        <v>-3000000</v>
      </c>
      <c r="D71" s="104"/>
      <c r="E71" s="104">
        <f>$B71      +$C71      +$D71</f>
        <v>5224000</v>
      </c>
      <c r="F71" s="105">
        <f t="shared" ref="F71:O71" si="45">F69</f>
        <v>5224000</v>
      </c>
      <c r="G71" s="106">
        <f t="shared" si="45"/>
        <v>5224000</v>
      </c>
      <c r="H71" s="105">
        <f t="shared" si="45"/>
        <v>860000</v>
      </c>
      <c r="I71" s="106">
        <f t="shared" si="45"/>
        <v>770021</v>
      </c>
      <c r="J71" s="105">
        <f t="shared" si="45"/>
        <v>250000</v>
      </c>
      <c r="K71" s="106">
        <f t="shared" si="45"/>
        <v>1051818</v>
      </c>
      <c r="L71" s="105">
        <f t="shared" si="45"/>
        <v>0</v>
      </c>
      <c r="M71" s="106">
        <f t="shared" si="45"/>
        <v>155946</v>
      </c>
      <c r="N71" s="105">
        <f t="shared" si="45"/>
        <v>749000</v>
      </c>
      <c r="O71" s="106">
        <f t="shared" si="45"/>
        <v>1607573</v>
      </c>
      <c r="P71" s="105">
        <f>$H71      +$J71      +$L71      +$N71</f>
        <v>1859000</v>
      </c>
      <c r="Q71" s="106">
        <f>$I71      +$K71      +$M71      +$O71</f>
        <v>3585358</v>
      </c>
      <c r="R71" s="61">
        <f>IF(($L71      =0),0,((($N71      -$L71      )/$L71      )*100))</f>
        <v>0</v>
      </c>
      <c r="S71" s="62">
        <f>IF(($M71      =0),0,((($O71      -$M71      )/$M71      )*100))</f>
        <v>930.85234632500988</v>
      </c>
      <c r="T71" s="61">
        <f>IF($E71   =0,0,($P71   /$E71   )*100)</f>
        <v>35.585758039816234</v>
      </c>
      <c r="U71" s="65">
        <f>IF($E71   =0,0,($Q71   /$E71   )*100)</f>
        <v>68.632427258805521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65776000</v>
      </c>
      <c r="C72" s="104">
        <f>SUM(C9:C14,C17:C23,C26:C29,C32,C35:C39,C42:C52,C55:C58,C61:C65,C69)</f>
        <v>46000000</v>
      </c>
      <c r="D72" s="104"/>
      <c r="E72" s="104">
        <f>$B72      +$C72      +$D72</f>
        <v>111776000</v>
      </c>
      <c r="F72" s="105">
        <f t="shared" ref="F72:O72" si="46">SUM(F9:F14,F17:F23,F26:F29,F32,F35:F39,F42:F52,F55:F58,F61:F65,F69)</f>
        <v>111776000</v>
      </c>
      <c r="G72" s="106">
        <f t="shared" si="46"/>
        <v>111776000</v>
      </c>
      <c r="H72" s="105">
        <f t="shared" si="46"/>
        <v>1872000</v>
      </c>
      <c r="I72" s="106">
        <f t="shared" si="46"/>
        <v>32876570</v>
      </c>
      <c r="J72" s="105">
        <f t="shared" si="46"/>
        <v>652000</v>
      </c>
      <c r="K72" s="106">
        <f t="shared" si="46"/>
        <v>11390618</v>
      </c>
      <c r="L72" s="105">
        <f t="shared" si="46"/>
        <v>197000</v>
      </c>
      <c r="M72" s="106">
        <f t="shared" si="46"/>
        <v>997298</v>
      </c>
      <c r="N72" s="105">
        <f t="shared" si="46"/>
        <v>12021000</v>
      </c>
      <c r="O72" s="106">
        <f t="shared" si="46"/>
        <v>4039236</v>
      </c>
      <c r="P72" s="105">
        <f>$H72      +$J72      +$L72      +$N72</f>
        <v>14742000</v>
      </c>
      <c r="Q72" s="106">
        <f>$I72      +$K72      +$M72      +$O72</f>
        <v>49303722</v>
      </c>
      <c r="R72" s="61">
        <f>IF(($L72      =0),0,((($N72      -$L72      )/$L72      )*100))</f>
        <v>6002.0304568527918</v>
      </c>
      <c r="S72" s="62">
        <f>IF(($M72      =0),0,((($O72      -$M72      )/$M72      )*100))</f>
        <v>305.01795852393167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13.188877755511022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44.109399155453765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8GMUHGVyEfxJh9NFQN4YYDgQ8NLNJA0Q/1V7EKsJ79uOtsn6+UPXifrrbFNq2xw0XrPXyq+jJWFY3YWSHcu6g==" saltValue="KuTBIJg0heKGEbXqSE5mE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>
        <v>3000000</v>
      </c>
      <c r="M10" s="94"/>
      <c r="N10" s="93"/>
      <c r="O10" s="94"/>
      <c r="P10" s="93">
        <f t="shared" ref="P10:P15" si="1">$H10      +$J10      +$L10      +$N10</f>
        <v>3000000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3000000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3000000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-806000</v>
      </c>
      <c r="D32" s="92"/>
      <c r="E32" s="92">
        <f>$B32      +$C32      +$D32</f>
        <v>269000</v>
      </c>
      <c r="F32" s="93">
        <v>269000</v>
      </c>
      <c r="G32" s="94">
        <v>269000</v>
      </c>
      <c r="H32" s="93"/>
      <c r="I32" s="94"/>
      <c r="J32" s="93"/>
      <c r="K32" s="94"/>
      <c r="L32" s="93"/>
      <c r="M32" s="94"/>
      <c r="N32" s="93">
        <v>268000</v>
      </c>
      <c r="O32" s="94"/>
      <c r="P32" s="93">
        <f>$H32      +$J32      +$L32      +$N32</f>
        <v>268000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99.628252788104092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-806000</v>
      </c>
      <c r="D33" s="95"/>
      <c r="E33" s="95">
        <f>$B33      +$C33      +$D33</f>
        <v>269000</v>
      </c>
      <c r="F33" s="96">
        <f t="shared" ref="F33:O33" si="17">F32</f>
        <v>269000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268000</v>
      </c>
      <c r="O33" s="97">
        <f t="shared" si="17"/>
        <v>0</v>
      </c>
      <c r="P33" s="96">
        <f>$H33      +$J33      +$L33      +$N33</f>
        <v>268000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99.628252788104092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-2500000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-2500000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9075000</v>
      </c>
      <c r="C67" s="104">
        <f>SUM(C9:C14,C17:C23,C26:C29,C32,C35:C39,C42:C52,C55:C58,C61:C65)</f>
        <v>-3306000</v>
      </c>
      <c r="D67" s="104"/>
      <c r="E67" s="104">
        <f t="shared" si="35"/>
        <v>5769000</v>
      </c>
      <c r="F67" s="105">
        <f t="shared" ref="F67:O67" si="43">SUM(F9:F14,F17:F23,F26:F29,F32,F35:F39,F42:F52,F55:F58,F61:F65)</f>
        <v>5769000</v>
      </c>
      <c r="G67" s="106">
        <f t="shared" si="43"/>
        <v>5769000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3000000</v>
      </c>
      <c r="M67" s="106">
        <f t="shared" si="43"/>
        <v>0</v>
      </c>
      <c r="N67" s="105">
        <f t="shared" si="43"/>
        <v>268000</v>
      </c>
      <c r="O67" s="106">
        <f t="shared" si="43"/>
        <v>0</v>
      </c>
      <c r="P67" s="105">
        <f t="shared" si="36"/>
        <v>3268000</v>
      </c>
      <c r="Q67" s="106">
        <f t="shared" si="37"/>
        <v>0</v>
      </c>
      <c r="R67" s="61">
        <f t="shared" si="38"/>
        <v>-91.066666666666663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56.647599237302828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7631000</v>
      </c>
      <c r="C69" s="92">
        <v>-4631000</v>
      </c>
      <c r="D69" s="92"/>
      <c r="E69" s="92">
        <f>$B69      +$C69      +$D69</f>
        <v>3000000</v>
      </c>
      <c r="F69" s="93">
        <v>3000000</v>
      </c>
      <c r="G69" s="94">
        <v>3000000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7631000</v>
      </c>
      <c r="C70" s="101">
        <f>C69</f>
        <v>-4631000</v>
      </c>
      <c r="D70" s="101"/>
      <c r="E70" s="101">
        <f>$B70      +$C70      +$D70</f>
        <v>3000000</v>
      </c>
      <c r="F70" s="102">
        <f t="shared" ref="F70:O70" si="44">F69</f>
        <v>3000000</v>
      </c>
      <c r="G70" s="103">
        <f t="shared" si="44"/>
        <v>3000000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7631000</v>
      </c>
      <c r="C71" s="104">
        <f>C69</f>
        <v>-4631000</v>
      </c>
      <c r="D71" s="104"/>
      <c r="E71" s="104">
        <f>$B71      +$C71      +$D71</f>
        <v>3000000</v>
      </c>
      <c r="F71" s="105">
        <f t="shared" ref="F71:O71" si="45">F69</f>
        <v>3000000</v>
      </c>
      <c r="G71" s="106">
        <f t="shared" si="45"/>
        <v>3000000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16706000</v>
      </c>
      <c r="C72" s="104">
        <f>SUM(C9:C14,C17:C23,C26:C29,C32,C35:C39,C42:C52,C55:C58,C61:C65,C69)</f>
        <v>-7937000</v>
      </c>
      <c r="D72" s="104"/>
      <c r="E72" s="104">
        <f>$B72      +$C72      +$D72</f>
        <v>8769000</v>
      </c>
      <c r="F72" s="105">
        <f t="shared" ref="F72:O72" si="46">SUM(F9:F14,F17:F23,F26:F29,F32,F35:F39,F42:F52,F55:F58,F61:F65,F69)</f>
        <v>8769000</v>
      </c>
      <c r="G72" s="106">
        <f t="shared" si="46"/>
        <v>8769000</v>
      </c>
      <c r="H72" s="105">
        <f t="shared" si="46"/>
        <v>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3000000</v>
      </c>
      <c r="M72" s="106">
        <f t="shared" si="46"/>
        <v>0</v>
      </c>
      <c r="N72" s="105">
        <f t="shared" si="46"/>
        <v>268000</v>
      </c>
      <c r="O72" s="106">
        <f t="shared" si="46"/>
        <v>0</v>
      </c>
      <c r="P72" s="105">
        <f>$H72      +$J72      +$L72      +$N72</f>
        <v>3268000</v>
      </c>
      <c r="Q72" s="106">
        <f>$I72      +$K72      +$M72      +$O72</f>
        <v>0</v>
      </c>
      <c r="R72" s="61">
        <f>IF(($L72      =0),0,((($N72      -$L72      )/$L72      )*100))</f>
        <v>-91.066666666666663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37.267647394229677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PU5bRoLQQu1OpSYPXnpAF52jOhODFQOnlvD165ptAKaimf/RH2J4KDby/2z7+Ue3IaxLhN5O0V5C4LHL+jJSQ==" saltValue="UzNuDEajSb+aaIVUC43JI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1080000</v>
      </c>
      <c r="I10" s="94">
        <v>912454</v>
      </c>
      <c r="J10" s="93">
        <v>1518000</v>
      </c>
      <c r="K10" s="94"/>
      <c r="L10" s="93">
        <v>33000</v>
      </c>
      <c r="M10" s="94"/>
      <c r="N10" s="93">
        <v>369000</v>
      </c>
      <c r="O10" s="94">
        <v>13006</v>
      </c>
      <c r="P10" s="93">
        <f t="shared" ref="P10:P15" si="1">$H10      +$J10      +$L10      +$N10</f>
        <v>3000000</v>
      </c>
      <c r="Q10" s="94">
        <f t="shared" ref="Q10:Q15" si="2">$I10      +$K10      +$M10      +$O10</f>
        <v>925460</v>
      </c>
      <c r="R10" s="48">
        <f t="shared" ref="R10:R15" si="3">IF(($L10      =0),0,((($N10      -$L10      )/$L10      )*100))</f>
        <v>1018.1818181818181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30.84866666666667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1080000</v>
      </c>
      <c r="I15" s="97">
        <f t="shared" si="7"/>
        <v>912454</v>
      </c>
      <c r="J15" s="96">
        <f t="shared" si="7"/>
        <v>1518000</v>
      </c>
      <c r="K15" s="97">
        <f t="shared" si="7"/>
        <v>0</v>
      </c>
      <c r="L15" s="96">
        <f t="shared" si="7"/>
        <v>33000</v>
      </c>
      <c r="M15" s="97">
        <f t="shared" si="7"/>
        <v>0</v>
      </c>
      <c r="N15" s="96">
        <f t="shared" si="7"/>
        <v>369000</v>
      </c>
      <c r="O15" s="97">
        <f t="shared" si="7"/>
        <v>13006</v>
      </c>
      <c r="P15" s="96">
        <f t="shared" si="1"/>
        <v>3000000</v>
      </c>
      <c r="Q15" s="97">
        <f t="shared" si="2"/>
        <v>925460</v>
      </c>
      <c r="R15" s="52">
        <f t="shared" si="3"/>
        <v>1018.1818181818181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30.84866666666667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121000</v>
      </c>
      <c r="I32" s="94">
        <v>1942</v>
      </c>
      <c r="J32" s="93"/>
      <c r="K32" s="94"/>
      <c r="L32" s="93">
        <v>3000</v>
      </c>
      <c r="M32" s="94">
        <v>18721</v>
      </c>
      <c r="N32" s="93"/>
      <c r="O32" s="94">
        <v>33112</v>
      </c>
      <c r="P32" s="93">
        <f>$H32      +$J32      +$L32      +$N32</f>
        <v>124000</v>
      </c>
      <c r="Q32" s="94">
        <f>$I32      +$K32      +$M32      +$O32</f>
        <v>53775</v>
      </c>
      <c r="R32" s="48">
        <f>IF(($L32      =0),0,((($N32      -$L32      )/$L32      )*100))</f>
        <v>-100</v>
      </c>
      <c r="S32" s="49">
        <f>IF(($M32      =0),0,((($O32      -$M32      )/$M32      )*100))</f>
        <v>76.870893648843548</v>
      </c>
      <c r="T32" s="48">
        <f>IF(($E32      =0),0,(($P32      /$E32      )*100))</f>
        <v>11.534883720930232</v>
      </c>
      <c r="U32" s="50">
        <f>IF(($E32      =0),0,(($Q32      /$E32      )*100))</f>
        <v>5.0023255813953487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121000</v>
      </c>
      <c r="I33" s="97">
        <f t="shared" si="17"/>
        <v>1942</v>
      </c>
      <c r="J33" s="96">
        <f t="shared" si="17"/>
        <v>0</v>
      </c>
      <c r="K33" s="97">
        <f t="shared" si="17"/>
        <v>0</v>
      </c>
      <c r="L33" s="96">
        <f t="shared" si="17"/>
        <v>3000</v>
      </c>
      <c r="M33" s="97">
        <f t="shared" si="17"/>
        <v>18721</v>
      </c>
      <c r="N33" s="96">
        <f t="shared" si="17"/>
        <v>0</v>
      </c>
      <c r="O33" s="97">
        <f t="shared" si="17"/>
        <v>33112</v>
      </c>
      <c r="P33" s="96">
        <f>$H33      +$J33      +$L33      +$N33</f>
        <v>124000</v>
      </c>
      <c r="Q33" s="97">
        <f>$I33      +$K33      +$M33      +$O33</f>
        <v>53775</v>
      </c>
      <c r="R33" s="52">
        <f>IF(($L33      =0),0,((($N33      -$L33      )/$L33      )*100))</f>
        <v>-100</v>
      </c>
      <c r="S33" s="53">
        <f>IF(($M33      =0),0,((($O33      -$M33      )/$M33      )*100))</f>
        <v>76.870893648843548</v>
      </c>
      <c r="T33" s="52">
        <f>IF($E33   =0,0,($P33   /$E33   )*100)</f>
        <v>11.534883720930232</v>
      </c>
      <c r="U33" s="54">
        <f>IF($E33   =0,0,($Q33   /$E33   )*100)</f>
        <v>5.0023255813953487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</v>
      </c>
      <c r="C51" s="92">
        <v>0</v>
      </c>
      <c r="D51" s="92"/>
      <c r="E51" s="92">
        <f t="shared" si="26"/>
        <v>7000000</v>
      </c>
      <c r="F51" s="93">
        <v>7000000</v>
      </c>
      <c r="G51" s="94">
        <v>7000000</v>
      </c>
      <c r="H51" s="93">
        <v>3254000</v>
      </c>
      <c r="I51" s="94"/>
      <c r="J51" s="93"/>
      <c r="K51" s="94"/>
      <c r="L51" s="93"/>
      <c r="M51" s="94">
        <v>1311083</v>
      </c>
      <c r="N51" s="93">
        <v>3746000</v>
      </c>
      <c r="O51" s="94"/>
      <c r="P51" s="93">
        <f t="shared" si="27"/>
        <v>7000000</v>
      </c>
      <c r="Q51" s="94">
        <f t="shared" si="28"/>
        <v>1311083</v>
      </c>
      <c r="R51" s="48">
        <f t="shared" si="29"/>
        <v>0</v>
      </c>
      <c r="S51" s="49">
        <f t="shared" si="30"/>
        <v>-100</v>
      </c>
      <c r="T51" s="48">
        <f t="shared" si="31"/>
        <v>100</v>
      </c>
      <c r="U51" s="50">
        <f t="shared" si="32"/>
        <v>18.729757142857142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7000000</v>
      </c>
      <c r="C53" s="95">
        <f>SUM(C42:C52)</f>
        <v>0</v>
      </c>
      <c r="D53" s="95"/>
      <c r="E53" s="95">
        <f t="shared" si="26"/>
        <v>7000000</v>
      </c>
      <c r="F53" s="96">
        <f t="shared" ref="F53:O53" si="33">SUM(F42:F52)</f>
        <v>7000000</v>
      </c>
      <c r="G53" s="97">
        <f t="shared" si="33"/>
        <v>7000000</v>
      </c>
      <c r="H53" s="96">
        <f t="shared" si="33"/>
        <v>3254000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1311083</v>
      </c>
      <c r="N53" s="96">
        <f t="shared" si="33"/>
        <v>3746000</v>
      </c>
      <c r="O53" s="97">
        <f t="shared" si="33"/>
        <v>0</v>
      </c>
      <c r="P53" s="96">
        <f t="shared" si="27"/>
        <v>7000000</v>
      </c>
      <c r="Q53" s="97">
        <f t="shared" si="28"/>
        <v>1311083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18.729757142857142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11075000</v>
      </c>
      <c r="C67" s="104">
        <f>SUM(C9:C14,C17:C23,C26:C29,C32,C35:C39,C42:C52,C55:C58,C61:C65)</f>
        <v>0</v>
      </c>
      <c r="D67" s="104"/>
      <c r="E67" s="104">
        <f t="shared" si="35"/>
        <v>11075000</v>
      </c>
      <c r="F67" s="105">
        <f t="shared" ref="F67:O67" si="43">SUM(F9:F14,F17:F23,F26:F29,F32,F35:F39,F42:F52,F55:F58,F61:F65)</f>
        <v>11075000</v>
      </c>
      <c r="G67" s="106">
        <f t="shared" si="43"/>
        <v>11075000</v>
      </c>
      <c r="H67" s="105">
        <f t="shared" si="43"/>
        <v>4455000</v>
      </c>
      <c r="I67" s="106">
        <f t="shared" si="43"/>
        <v>914396</v>
      </c>
      <c r="J67" s="105">
        <f t="shared" si="43"/>
        <v>1518000</v>
      </c>
      <c r="K67" s="106">
        <f t="shared" si="43"/>
        <v>0</v>
      </c>
      <c r="L67" s="105">
        <f t="shared" si="43"/>
        <v>36000</v>
      </c>
      <c r="M67" s="106">
        <f t="shared" si="43"/>
        <v>1329804</v>
      </c>
      <c r="N67" s="105">
        <f t="shared" si="43"/>
        <v>4115000</v>
      </c>
      <c r="O67" s="106">
        <f t="shared" si="43"/>
        <v>46118</v>
      </c>
      <c r="P67" s="105">
        <f t="shared" si="36"/>
        <v>10124000</v>
      </c>
      <c r="Q67" s="106">
        <f t="shared" si="37"/>
        <v>2290318</v>
      </c>
      <c r="R67" s="61">
        <f t="shared" si="38"/>
        <v>11330.555555555557</v>
      </c>
      <c r="S67" s="62">
        <f t="shared" si="39"/>
        <v>-96.531970124920662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91.413092550790068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20.680072234762982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9722000</v>
      </c>
      <c r="C69" s="92">
        <v>-2500000</v>
      </c>
      <c r="D69" s="92"/>
      <c r="E69" s="92">
        <f>$B69      +$C69      +$D69</f>
        <v>7222000</v>
      </c>
      <c r="F69" s="93">
        <v>7222000</v>
      </c>
      <c r="G69" s="94">
        <v>7222000</v>
      </c>
      <c r="H69" s="93">
        <v>1202000</v>
      </c>
      <c r="I69" s="94">
        <v>5688728</v>
      </c>
      <c r="J69" s="93">
        <v>695000</v>
      </c>
      <c r="K69" s="94"/>
      <c r="L69" s="93">
        <v>431000</v>
      </c>
      <c r="M69" s="94">
        <v>1074427</v>
      </c>
      <c r="N69" s="93">
        <v>1214000</v>
      </c>
      <c r="O69" s="94"/>
      <c r="P69" s="93">
        <f>$H69      +$J69      +$L69      +$N69</f>
        <v>3542000</v>
      </c>
      <c r="Q69" s="94">
        <f>$I69      +$K69      +$M69      +$O69</f>
        <v>6763155</v>
      </c>
      <c r="R69" s="48">
        <f>IF(($L69      =0),0,((($N69      -$L69      )/$L69      )*100))</f>
        <v>181.67053364269142</v>
      </c>
      <c r="S69" s="49">
        <f>IF(($M69      =0),0,((($O69      -$M69      )/$M69      )*100))</f>
        <v>-100</v>
      </c>
      <c r="T69" s="48">
        <f>IF(($E69      =0),0,(($P69      /$E69      )*100))</f>
        <v>49.044585987261144</v>
      </c>
      <c r="U69" s="50">
        <f>IF(($E69      =0),0,(($Q69      /$E69      )*100))</f>
        <v>93.646566048186102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9722000</v>
      </c>
      <c r="C70" s="101">
        <f>C69</f>
        <v>-2500000</v>
      </c>
      <c r="D70" s="101"/>
      <c r="E70" s="101">
        <f>$B70      +$C70      +$D70</f>
        <v>7222000</v>
      </c>
      <c r="F70" s="102">
        <f t="shared" ref="F70:O70" si="44">F69</f>
        <v>7222000</v>
      </c>
      <c r="G70" s="103">
        <f t="shared" si="44"/>
        <v>7222000</v>
      </c>
      <c r="H70" s="102">
        <f t="shared" si="44"/>
        <v>1202000</v>
      </c>
      <c r="I70" s="103">
        <f t="shared" si="44"/>
        <v>5688728</v>
      </c>
      <c r="J70" s="102">
        <f t="shared" si="44"/>
        <v>695000</v>
      </c>
      <c r="K70" s="103">
        <f t="shared" si="44"/>
        <v>0</v>
      </c>
      <c r="L70" s="102">
        <f t="shared" si="44"/>
        <v>431000</v>
      </c>
      <c r="M70" s="103">
        <f t="shared" si="44"/>
        <v>1074427</v>
      </c>
      <c r="N70" s="102">
        <f t="shared" si="44"/>
        <v>1214000</v>
      </c>
      <c r="O70" s="103">
        <f t="shared" si="44"/>
        <v>0</v>
      </c>
      <c r="P70" s="102">
        <f>$H70      +$J70      +$L70      +$N70</f>
        <v>3542000</v>
      </c>
      <c r="Q70" s="103">
        <f>$I70      +$K70      +$M70      +$O70</f>
        <v>6763155</v>
      </c>
      <c r="R70" s="57">
        <f>IF(($L70      =0),0,((($N70      -$L70      )/$L70      )*100))</f>
        <v>181.67053364269142</v>
      </c>
      <c r="S70" s="58">
        <f>IF(($M70      =0),0,((($O70      -$M70      )/$M70      )*100))</f>
        <v>-100</v>
      </c>
      <c r="T70" s="57">
        <f>IF($E70   =0,0,($P70   /$E70   )*100)</f>
        <v>49.044585987261144</v>
      </c>
      <c r="U70" s="59">
        <f>IF($E70   =0,0,($Q70   /$E70 )*100)</f>
        <v>93.646566048186102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9722000</v>
      </c>
      <c r="C71" s="104">
        <f>C69</f>
        <v>-2500000</v>
      </c>
      <c r="D71" s="104"/>
      <c r="E71" s="104">
        <f>$B71      +$C71      +$D71</f>
        <v>7222000</v>
      </c>
      <c r="F71" s="105">
        <f t="shared" ref="F71:O71" si="45">F69</f>
        <v>7222000</v>
      </c>
      <c r="G71" s="106">
        <f t="shared" si="45"/>
        <v>7222000</v>
      </c>
      <c r="H71" s="105">
        <f t="shared" si="45"/>
        <v>1202000</v>
      </c>
      <c r="I71" s="106">
        <f t="shared" si="45"/>
        <v>5688728</v>
      </c>
      <c r="J71" s="105">
        <f t="shared" si="45"/>
        <v>695000</v>
      </c>
      <c r="K71" s="106">
        <f t="shared" si="45"/>
        <v>0</v>
      </c>
      <c r="L71" s="105">
        <f t="shared" si="45"/>
        <v>431000</v>
      </c>
      <c r="M71" s="106">
        <f t="shared" si="45"/>
        <v>1074427</v>
      </c>
      <c r="N71" s="105">
        <f t="shared" si="45"/>
        <v>1214000</v>
      </c>
      <c r="O71" s="106">
        <f t="shared" si="45"/>
        <v>0</v>
      </c>
      <c r="P71" s="105">
        <f>$H71      +$J71      +$L71      +$N71</f>
        <v>3542000</v>
      </c>
      <c r="Q71" s="106">
        <f>$I71      +$K71      +$M71      +$O71</f>
        <v>6763155</v>
      </c>
      <c r="R71" s="61">
        <f>IF(($L71      =0),0,((($N71      -$L71      )/$L71      )*100))</f>
        <v>181.67053364269142</v>
      </c>
      <c r="S71" s="62">
        <f>IF(($M71      =0),0,((($O71      -$M71      )/$M71      )*100))</f>
        <v>-100</v>
      </c>
      <c r="T71" s="61">
        <f>IF($E71   =0,0,($P71   /$E71   )*100)</f>
        <v>49.044585987261144</v>
      </c>
      <c r="U71" s="65">
        <f>IF($E71   =0,0,($Q71   /$E71   )*100)</f>
        <v>93.646566048186102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20797000</v>
      </c>
      <c r="C72" s="104">
        <f>SUM(C9:C14,C17:C23,C26:C29,C32,C35:C39,C42:C52,C55:C58,C61:C65,C69)</f>
        <v>-2500000</v>
      </c>
      <c r="D72" s="104"/>
      <c r="E72" s="104">
        <f>$B72      +$C72      +$D72</f>
        <v>18297000</v>
      </c>
      <c r="F72" s="105">
        <f t="shared" ref="F72:O72" si="46">SUM(F9:F14,F17:F23,F26:F29,F32,F35:F39,F42:F52,F55:F58,F61:F65,F69)</f>
        <v>18297000</v>
      </c>
      <c r="G72" s="106">
        <f t="shared" si="46"/>
        <v>18297000</v>
      </c>
      <c r="H72" s="105">
        <f t="shared" si="46"/>
        <v>5657000</v>
      </c>
      <c r="I72" s="106">
        <f t="shared" si="46"/>
        <v>6603124</v>
      </c>
      <c r="J72" s="105">
        <f t="shared" si="46"/>
        <v>2213000</v>
      </c>
      <c r="K72" s="106">
        <f t="shared" si="46"/>
        <v>0</v>
      </c>
      <c r="L72" s="105">
        <f t="shared" si="46"/>
        <v>467000</v>
      </c>
      <c r="M72" s="106">
        <f t="shared" si="46"/>
        <v>2404231</v>
      </c>
      <c r="N72" s="105">
        <f t="shared" si="46"/>
        <v>5329000</v>
      </c>
      <c r="O72" s="106">
        <f t="shared" si="46"/>
        <v>46118</v>
      </c>
      <c r="P72" s="105">
        <f>$H72      +$J72      +$L72      +$N72</f>
        <v>13666000</v>
      </c>
      <c r="Q72" s="106">
        <f>$I72      +$K72      +$M72      +$O72</f>
        <v>9053473</v>
      </c>
      <c r="R72" s="61">
        <f>IF(($L72      =0),0,((($N72      -$L72      )/$L72      )*100))</f>
        <v>1041.1134903640257</v>
      </c>
      <c r="S72" s="62">
        <f>IF(($M72      =0),0,((($O72      -$M72      )/$M72      )*100))</f>
        <v>-98.081798296419933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74.689839864458648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49.480641635240751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piRgXrszQfsMNPpvFPbU9ZilApsIczEHQ/yz4C/TDxMVez0ovQpOQ9rcFVTgM+zCqtF6frYraPE02PulWlSfA==" saltValue="+R3uM12i5XwoW0ZBgWkN/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251000</v>
      </c>
      <c r="I10" s="94"/>
      <c r="J10" s="93">
        <v>568000</v>
      </c>
      <c r="K10" s="94"/>
      <c r="L10" s="93">
        <v>1923000</v>
      </c>
      <c r="M10" s="94"/>
      <c r="N10" s="93">
        <v>258000</v>
      </c>
      <c r="O10" s="94"/>
      <c r="P10" s="93">
        <f t="shared" ref="P10:P15" si="1">$H10      +$J10      +$L10      +$N10</f>
        <v>3000000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-86.583463338533534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251000</v>
      </c>
      <c r="I15" s="97">
        <f t="shared" si="7"/>
        <v>0</v>
      </c>
      <c r="J15" s="96">
        <f t="shared" si="7"/>
        <v>568000</v>
      </c>
      <c r="K15" s="97">
        <f t="shared" si="7"/>
        <v>0</v>
      </c>
      <c r="L15" s="96">
        <f t="shared" si="7"/>
        <v>1923000</v>
      </c>
      <c r="M15" s="97">
        <f t="shared" si="7"/>
        <v>0</v>
      </c>
      <c r="N15" s="96">
        <f t="shared" si="7"/>
        <v>258000</v>
      </c>
      <c r="O15" s="97">
        <f t="shared" si="7"/>
        <v>0</v>
      </c>
      <c r="P15" s="96">
        <f t="shared" si="1"/>
        <v>3000000</v>
      </c>
      <c r="Q15" s="97">
        <f t="shared" si="2"/>
        <v>0</v>
      </c>
      <c r="R15" s="52">
        <f t="shared" si="3"/>
        <v>-86.583463338533534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1087000</v>
      </c>
      <c r="C32" s="92">
        <v>0</v>
      </c>
      <c r="D32" s="92"/>
      <c r="E32" s="92">
        <f>$B32      +$C32      +$D32</f>
        <v>1087000</v>
      </c>
      <c r="F32" s="93">
        <v>1087000</v>
      </c>
      <c r="G32" s="94">
        <v>1087000</v>
      </c>
      <c r="H32" s="93">
        <v>158000</v>
      </c>
      <c r="I32" s="94"/>
      <c r="J32" s="93">
        <v>335000</v>
      </c>
      <c r="K32" s="94"/>
      <c r="L32" s="93">
        <v>190000</v>
      </c>
      <c r="M32" s="94"/>
      <c r="N32" s="93">
        <v>404000</v>
      </c>
      <c r="O32" s="94"/>
      <c r="P32" s="93">
        <f>$H32      +$J32      +$L32      +$N32</f>
        <v>1087000</v>
      </c>
      <c r="Q32" s="94">
        <f>$I32      +$K32      +$M32      +$O32</f>
        <v>0</v>
      </c>
      <c r="R32" s="48">
        <f>IF(($L32      =0),0,((($N32      -$L32      )/$L32      )*100))</f>
        <v>112.63157894736841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1087000</v>
      </c>
      <c r="C33" s="95">
        <f>C32</f>
        <v>0</v>
      </c>
      <c r="D33" s="95"/>
      <c r="E33" s="95">
        <f>$B33      +$C33      +$D33</f>
        <v>1087000</v>
      </c>
      <c r="F33" s="96">
        <f t="shared" ref="F33:O33" si="17">F32</f>
        <v>1087000</v>
      </c>
      <c r="G33" s="97">
        <f t="shared" si="17"/>
        <v>1087000</v>
      </c>
      <c r="H33" s="96">
        <f t="shared" si="17"/>
        <v>158000</v>
      </c>
      <c r="I33" s="97">
        <f t="shared" si="17"/>
        <v>0</v>
      </c>
      <c r="J33" s="96">
        <f t="shared" si="17"/>
        <v>335000</v>
      </c>
      <c r="K33" s="97">
        <f t="shared" si="17"/>
        <v>0</v>
      </c>
      <c r="L33" s="96">
        <f t="shared" si="17"/>
        <v>190000</v>
      </c>
      <c r="M33" s="97">
        <f t="shared" si="17"/>
        <v>0</v>
      </c>
      <c r="N33" s="96">
        <f t="shared" si="17"/>
        <v>404000</v>
      </c>
      <c r="O33" s="97">
        <f t="shared" si="17"/>
        <v>0</v>
      </c>
      <c r="P33" s="96">
        <f>$H33      +$J33      +$L33      +$N33</f>
        <v>1087000</v>
      </c>
      <c r="Q33" s="97">
        <f>$I33      +$K33      +$M33      +$O33</f>
        <v>0</v>
      </c>
      <c r="R33" s="52">
        <f>IF(($L33      =0),0,((($N33      -$L33      )/$L33      )*100))</f>
        <v>112.63157894736841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4048000</v>
      </c>
      <c r="C36" s="92">
        <v>0</v>
      </c>
      <c r="D36" s="92"/>
      <c r="E36" s="92">
        <f t="shared" si="18"/>
        <v>4048000</v>
      </c>
      <c r="F36" s="93">
        <v>4048000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4048000</v>
      </c>
      <c r="C40" s="95">
        <f>SUM(C35:C39)</f>
        <v>0</v>
      </c>
      <c r="D40" s="95"/>
      <c r="E40" s="95">
        <f t="shared" si="18"/>
        <v>4048000</v>
      </c>
      <c r="F40" s="96">
        <f t="shared" ref="F40:O40" si="25">SUM(F35:F39)</f>
        <v>4048000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5387000</v>
      </c>
      <c r="K51" s="94"/>
      <c r="L51" s="93"/>
      <c r="M51" s="94"/>
      <c r="N51" s="93">
        <v>2613000</v>
      </c>
      <c r="O51" s="94"/>
      <c r="P51" s="93">
        <f t="shared" si="27"/>
        <v>8000000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5387000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2613000</v>
      </c>
      <c r="O53" s="97">
        <f t="shared" si="33"/>
        <v>0</v>
      </c>
      <c r="P53" s="96">
        <f t="shared" si="27"/>
        <v>8000000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18135000</v>
      </c>
      <c r="C67" s="104">
        <f>SUM(C9:C14,C17:C23,C26:C29,C32,C35:C39,C42:C52,C55:C58,C61:C65)</f>
        <v>0</v>
      </c>
      <c r="D67" s="104"/>
      <c r="E67" s="104">
        <f t="shared" si="35"/>
        <v>18135000</v>
      </c>
      <c r="F67" s="105">
        <f t="shared" ref="F67:O67" si="43">SUM(F9:F14,F17:F23,F26:F29,F32,F35:F39,F42:F52,F55:F58,F61:F65)</f>
        <v>18135000</v>
      </c>
      <c r="G67" s="106">
        <f t="shared" si="43"/>
        <v>14087000</v>
      </c>
      <c r="H67" s="105">
        <f t="shared" si="43"/>
        <v>409000</v>
      </c>
      <c r="I67" s="106">
        <f t="shared" si="43"/>
        <v>0</v>
      </c>
      <c r="J67" s="105">
        <f t="shared" si="43"/>
        <v>6290000</v>
      </c>
      <c r="K67" s="106">
        <f t="shared" si="43"/>
        <v>0</v>
      </c>
      <c r="L67" s="105">
        <f t="shared" si="43"/>
        <v>2113000</v>
      </c>
      <c r="M67" s="106">
        <f t="shared" si="43"/>
        <v>0</v>
      </c>
      <c r="N67" s="105">
        <f t="shared" si="43"/>
        <v>3275000</v>
      </c>
      <c r="O67" s="106">
        <f t="shared" si="43"/>
        <v>0</v>
      </c>
      <c r="P67" s="105">
        <f t="shared" si="36"/>
        <v>12087000</v>
      </c>
      <c r="Q67" s="106">
        <f t="shared" si="37"/>
        <v>0</v>
      </c>
      <c r="R67" s="61">
        <f t="shared" si="38"/>
        <v>54.992901088499771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85.802512955206936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10125000</v>
      </c>
      <c r="C69" s="92">
        <v>15985000</v>
      </c>
      <c r="D69" s="92"/>
      <c r="E69" s="92">
        <f>$B69      +$C69      +$D69</f>
        <v>26110000</v>
      </c>
      <c r="F69" s="93">
        <v>26110000</v>
      </c>
      <c r="G69" s="94">
        <v>26110000</v>
      </c>
      <c r="H69" s="93">
        <v>3378000</v>
      </c>
      <c r="I69" s="94"/>
      <c r="J69" s="93">
        <v>1311000</v>
      </c>
      <c r="K69" s="94"/>
      <c r="L69" s="93"/>
      <c r="M69" s="94"/>
      <c r="N69" s="93">
        <v>1218000</v>
      </c>
      <c r="O69" s="94"/>
      <c r="P69" s="93">
        <f>$H69      +$J69      +$L69      +$N69</f>
        <v>5907000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22.623515894293377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10125000</v>
      </c>
      <c r="C70" s="101">
        <f>C69</f>
        <v>15985000</v>
      </c>
      <c r="D70" s="101"/>
      <c r="E70" s="101">
        <f>$B70      +$C70      +$D70</f>
        <v>26110000</v>
      </c>
      <c r="F70" s="102">
        <f t="shared" ref="F70:O70" si="44">F69</f>
        <v>26110000</v>
      </c>
      <c r="G70" s="103">
        <f t="shared" si="44"/>
        <v>26110000</v>
      </c>
      <c r="H70" s="102">
        <f t="shared" si="44"/>
        <v>3378000</v>
      </c>
      <c r="I70" s="103">
        <f t="shared" si="44"/>
        <v>0</v>
      </c>
      <c r="J70" s="102">
        <f t="shared" si="44"/>
        <v>1311000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1218000</v>
      </c>
      <c r="O70" s="103">
        <f t="shared" si="44"/>
        <v>0</v>
      </c>
      <c r="P70" s="102">
        <f>$H70      +$J70      +$L70      +$N70</f>
        <v>5907000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22.623515894293377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10125000</v>
      </c>
      <c r="C71" s="104">
        <f>C69</f>
        <v>15985000</v>
      </c>
      <c r="D71" s="104"/>
      <c r="E71" s="104">
        <f>$B71      +$C71      +$D71</f>
        <v>26110000</v>
      </c>
      <c r="F71" s="105">
        <f t="shared" ref="F71:O71" si="45">F69</f>
        <v>26110000</v>
      </c>
      <c r="G71" s="106">
        <f t="shared" si="45"/>
        <v>26110000</v>
      </c>
      <c r="H71" s="105">
        <f t="shared" si="45"/>
        <v>3378000</v>
      </c>
      <c r="I71" s="106">
        <f t="shared" si="45"/>
        <v>0</v>
      </c>
      <c r="J71" s="105">
        <f t="shared" si="45"/>
        <v>1311000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1218000</v>
      </c>
      <c r="O71" s="106">
        <f t="shared" si="45"/>
        <v>0</v>
      </c>
      <c r="P71" s="105">
        <f>$H71      +$J71      +$L71      +$N71</f>
        <v>5907000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22.623515894293377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28260000</v>
      </c>
      <c r="C72" s="104">
        <f>SUM(C9:C14,C17:C23,C26:C29,C32,C35:C39,C42:C52,C55:C58,C61:C65,C69)</f>
        <v>15985000</v>
      </c>
      <c r="D72" s="104"/>
      <c r="E72" s="104">
        <f>$B72      +$C72      +$D72</f>
        <v>44245000</v>
      </c>
      <c r="F72" s="105">
        <f t="shared" ref="F72:O72" si="46">SUM(F9:F14,F17:F23,F26:F29,F32,F35:F39,F42:F52,F55:F58,F61:F65,F69)</f>
        <v>44245000</v>
      </c>
      <c r="G72" s="106">
        <f t="shared" si="46"/>
        <v>40197000</v>
      </c>
      <c r="H72" s="105">
        <f t="shared" si="46"/>
        <v>3787000</v>
      </c>
      <c r="I72" s="106">
        <f t="shared" si="46"/>
        <v>0</v>
      </c>
      <c r="J72" s="105">
        <f t="shared" si="46"/>
        <v>7601000</v>
      </c>
      <c r="K72" s="106">
        <f t="shared" si="46"/>
        <v>0</v>
      </c>
      <c r="L72" s="105">
        <f t="shared" si="46"/>
        <v>2113000</v>
      </c>
      <c r="M72" s="106">
        <f t="shared" si="46"/>
        <v>0</v>
      </c>
      <c r="N72" s="105">
        <f t="shared" si="46"/>
        <v>4493000</v>
      </c>
      <c r="O72" s="106">
        <f t="shared" si="46"/>
        <v>0</v>
      </c>
      <c r="P72" s="105">
        <f>$H72      +$J72      +$L72      +$N72</f>
        <v>17994000</v>
      </c>
      <c r="Q72" s="106">
        <f>$I72      +$K72      +$M72      +$O72</f>
        <v>0</v>
      </c>
      <c r="R72" s="61">
        <f>IF(($L72      =0),0,((($N72      -$L72      )/$L72      )*100))</f>
        <v>112.63606247042119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44.764534666766174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S48lrIe+VENbSgpx1iStdyMD6OQLQ6TukteuXAzWROnjxX4J41IZVetZiSw0p0Ga3m+NUzWXbDr6mYyoqxhgw==" saltValue="PxsT24Zxgp8tdaHpKwcoz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184000</v>
      </c>
      <c r="I10" s="94">
        <v>141432</v>
      </c>
      <c r="J10" s="93">
        <v>372000</v>
      </c>
      <c r="K10" s="94">
        <v>372698</v>
      </c>
      <c r="L10" s="93">
        <v>84000</v>
      </c>
      <c r="M10" s="94">
        <v>127500</v>
      </c>
      <c r="N10" s="93">
        <v>360000</v>
      </c>
      <c r="O10" s="94">
        <v>358369</v>
      </c>
      <c r="P10" s="93">
        <f t="shared" ref="P10:P15" si="1">$H10      +$J10      +$L10      +$N10</f>
        <v>1000000</v>
      </c>
      <c r="Q10" s="94">
        <f t="shared" ref="Q10:Q15" si="2">$I10      +$K10      +$M10      +$O10</f>
        <v>999999</v>
      </c>
      <c r="R10" s="48">
        <f t="shared" ref="R10:R15" si="3">IF(($L10      =0),0,((($N10      -$L10      )/$L10      )*100))</f>
        <v>328.57142857142856</v>
      </c>
      <c r="S10" s="49">
        <f t="shared" ref="S10:S15" si="4">IF(($M10      =0),0,((($O10      -$M10      )/$M10      )*100))</f>
        <v>181.07372549019607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99.999899999999997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805000</v>
      </c>
      <c r="I11" s="94">
        <v>625366</v>
      </c>
      <c r="J11" s="93">
        <v>878000</v>
      </c>
      <c r="K11" s="94">
        <v>811965</v>
      </c>
      <c r="L11" s="93">
        <v>1407000</v>
      </c>
      <c r="M11" s="94">
        <v>1409282</v>
      </c>
      <c r="N11" s="93">
        <v>2410000</v>
      </c>
      <c r="O11" s="94">
        <v>2653387</v>
      </c>
      <c r="P11" s="93">
        <f t="shared" si="1"/>
        <v>5500000</v>
      </c>
      <c r="Q11" s="94">
        <f t="shared" si="2"/>
        <v>5500000</v>
      </c>
      <c r="R11" s="48">
        <f t="shared" si="3"/>
        <v>71.286425017768309</v>
      </c>
      <c r="S11" s="49">
        <f t="shared" si="4"/>
        <v>88.279350761593491</v>
      </c>
      <c r="T11" s="48">
        <f t="shared" si="5"/>
        <v>100</v>
      </c>
      <c r="U11" s="50">
        <f t="shared" si="6"/>
        <v>100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6500000</v>
      </c>
      <c r="C15" s="95">
        <f>SUM(C9:C14)</f>
        <v>0</v>
      </c>
      <c r="D15" s="95"/>
      <c r="E15" s="95">
        <f t="shared" si="0"/>
        <v>6500000</v>
      </c>
      <c r="F15" s="96">
        <f t="shared" ref="F15:O15" si="7">SUM(F9:F14)</f>
        <v>6500000</v>
      </c>
      <c r="G15" s="97">
        <f t="shared" si="7"/>
        <v>6500000</v>
      </c>
      <c r="H15" s="96">
        <f t="shared" si="7"/>
        <v>989000</v>
      </c>
      <c r="I15" s="97">
        <f t="shared" si="7"/>
        <v>766798</v>
      </c>
      <c r="J15" s="96">
        <f t="shared" si="7"/>
        <v>1250000</v>
      </c>
      <c r="K15" s="97">
        <f t="shared" si="7"/>
        <v>1184663</v>
      </c>
      <c r="L15" s="96">
        <f t="shared" si="7"/>
        <v>1491000</v>
      </c>
      <c r="M15" s="97">
        <f t="shared" si="7"/>
        <v>1536782</v>
      </c>
      <c r="N15" s="96">
        <f t="shared" si="7"/>
        <v>2770000</v>
      </c>
      <c r="O15" s="97">
        <f t="shared" si="7"/>
        <v>3011756</v>
      </c>
      <c r="P15" s="96">
        <f t="shared" si="1"/>
        <v>6500000</v>
      </c>
      <c r="Q15" s="97">
        <f t="shared" si="2"/>
        <v>6499999</v>
      </c>
      <c r="R15" s="52">
        <f t="shared" si="3"/>
        <v>85.781354795439299</v>
      </c>
      <c r="S15" s="53">
        <f t="shared" si="4"/>
        <v>95.978089280067053</v>
      </c>
      <c r="T15" s="52">
        <f>IF((SUM($E9:$E13))=0,0,(P15/(SUM($E9:$E13))*100))</f>
        <v>100</v>
      </c>
      <c r="U15" s="54">
        <f>IF((SUM($E9:$E13))=0,0,(Q15/(SUM($E9:$E13))*100))</f>
        <v>99.999984615384619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1500000</v>
      </c>
      <c r="C24" s="95">
        <f>SUM(C17:C23)</f>
        <v>0</v>
      </c>
      <c r="D24" s="95"/>
      <c r="E24" s="95">
        <f t="shared" si="8"/>
        <v>1500000</v>
      </c>
      <c r="F24" s="96">
        <f t="shared" ref="F24:O24" si="15">SUM(F17:F23)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2027000</v>
      </c>
      <c r="C29" s="92">
        <v>0</v>
      </c>
      <c r="D29" s="92"/>
      <c r="E29" s="92">
        <f>$B29      +$C29      +$D29</f>
        <v>2027000</v>
      </c>
      <c r="F29" s="93">
        <v>2027000</v>
      </c>
      <c r="G29" s="94">
        <v>2027000</v>
      </c>
      <c r="H29" s="93">
        <v>257000</v>
      </c>
      <c r="I29" s="94">
        <v>212321</v>
      </c>
      <c r="J29" s="93">
        <v>386000</v>
      </c>
      <c r="K29" s="94">
        <v>386308</v>
      </c>
      <c r="L29" s="93">
        <v>570000</v>
      </c>
      <c r="M29" s="94">
        <v>570597</v>
      </c>
      <c r="N29" s="93">
        <v>814000</v>
      </c>
      <c r="O29" s="94">
        <v>857776</v>
      </c>
      <c r="P29" s="93">
        <f>$H29      +$J29      +$L29      +$N29</f>
        <v>2027000</v>
      </c>
      <c r="Q29" s="94">
        <f>$I29      +$K29      +$M29      +$O29</f>
        <v>2027002</v>
      </c>
      <c r="R29" s="48">
        <f>IF(($L29      =0),0,((($N29      -$L29      )/$L29      )*100))</f>
        <v>42.807017543859651</v>
      </c>
      <c r="S29" s="49">
        <f>IF(($M29      =0),0,((($O29      -$M29      )/$M29      )*100))</f>
        <v>50.329567102525949</v>
      </c>
      <c r="T29" s="48">
        <f>IF(($E29      =0),0,(($P29      /$E29      )*100))</f>
        <v>100</v>
      </c>
      <c r="U29" s="50">
        <f>IF(($E29      =0),0,(($Q29      /$E29      )*100))</f>
        <v>100.00009866798223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2027000</v>
      </c>
      <c r="C30" s="95">
        <f>SUM(C26:C29)</f>
        <v>0</v>
      </c>
      <c r="D30" s="95"/>
      <c r="E30" s="95">
        <f>$B30      +$C30      +$D30</f>
        <v>2027000</v>
      </c>
      <c r="F30" s="96">
        <f t="shared" ref="F30:O30" si="16">SUM(F26:F29)</f>
        <v>2027000</v>
      </c>
      <c r="G30" s="97">
        <f t="shared" si="16"/>
        <v>2027000</v>
      </c>
      <c r="H30" s="96">
        <f t="shared" si="16"/>
        <v>257000</v>
      </c>
      <c r="I30" s="97">
        <f t="shared" si="16"/>
        <v>212321</v>
      </c>
      <c r="J30" s="96">
        <f t="shared" si="16"/>
        <v>386000</v>
      </c>
      <c r="K30" s="97">
        <f t="shared" si="16"/>
        <v>386308</v>
      </c>
      <c r="L30" s="96">
        <f t="shared" si="16"/>
        <v>570000</v>
      </c>
      <c r="M30" s="97">
        <f t="shared" si="16"/>
        <v>570597</v>
      </c>
      <c r="N30" s="96">
        <f t="shared" si="16"/>
        <v>814000</v>
      </c>
      <c r="O30" s="97">
        <f t="shared" si="16"/>
        <v>857776</v>
      </c>
      <c r="P30" s="96">
        <f>$H30      +$J30      +$L30      +$N30</f>
        <v>2027000</v>
      </c>
      <c r="Q30" s="97">
        <f>$I30      +$K30      +$M30      +$O30</f>
        <v>2027002</v>
      </c>
      <c r="R30" s="52">
        <f>IF(($L30      =0),0,((($N30      -$L30      )/$L30      )*100))</f>
        <v>42.807017543859651</v>
      </c>
      <c r="S30" s="53">
        <f>IF(($M30      =0),0,((($O30      -$M30      )/$M30      )*100))</f>
        <v>50.329567102525949</v>
      </c>
      <c r="T30" s="52">
        <f>IF($E30   =0,0,($P30   /$E30   )*100)</f>
        <v>100</v>
      </c>
      <c r="U30" s="54">
        <f>IF($E30   =0,0,($Q30   /$E30   )*100)</f>
        <v>100.00009866798223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20000</v>
      </c>
      <c r="K32" s="94">
        <v>20303</v>
      </c>
      <c r="L32" s="93">
        <v>729000</v>
      </c>
      <c r="M32" s="94">
        <v>538121</v>
      </c>
      <c r="N32" s="93">
        <v>157000</v>
      </c>
      <c r="O32" s="94">
        <v>516577</v>
      </c>
      <c r="P32" s="93">
        <f>$H32      +$J32      +$L32      +$N32</f>
        <v>906000</v>
      </c>
      <c r="Q32" s="94">
        <f>$I32      +$K32      +$M32      +$O32</f>
        <v>1075001</v>
      </c>
      <c r="R32" s="48">
        <f>IF(($L32      =0),0,((($N32      -$L32      )/$L32      )*100))</f>
        <v>-78.46364883401921</v>
      </c>
      <c r="S32" s="49">
        <f>IF(($M32      =0),0,((($O32      -$M32      )/$M32      )*100))</f>
        <v>-4.0035605374999301</v>
      </c>
      <c r="T32" s="48">
        <f>IF(($E32      =0),0,(($P32      /$E32      )*100))</f>
        <v>84.279069767441854</v>
      </c>
      <c r="U32" s="50">
        <f>IF(($E32      =0),0,(($Q32      /$E32      )*100))</f>
        <v>100.00009302325581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20000</v>
      </c>
      <c r="K33" s="97">
        <f t="shared" si="17"/>
        <v>20303</v>
      </c>
      <c r="L33" s="96">
        <f t="shared" si="17"/>
        <v>729000</v>
      </c>
      <c r="M33" s="97">
        <f t="shared" si="17"/>
        <v>538121</v>
      </c>
      <c r="N33" s="96">
        <f t="shared" si="17"/>
        <v>157000</v>
      </c>
      <c r="O33" s="97">
        <f t="shared" si="17"/>
        <v>516577</v>
      </c>
      <c r="P33" s="96">
        <f>$H33      +$J33      +$L33      +$N33</f>
        <v>906000</v>
      </c>
      <c r="Q33" s="97">
        <f>$I33      +$K33      +$M33      +$O33</f>
        <v>1075001</v>
      </c>
      <c r="R33" s="52">
        <f>IF(($L33      =0),0,((($N33      -$L33      )/$L33      )*100))</f>
        <v>-78.46364883401921</v>
      </c>
      <c r="S33" s="53">
        <f>IF(($M33      =0),0,((($O33      -$M33      )/$M33      )*100))</f>
        <v>-4.0035605374999301</v>
      </c>
      <c r="T33" s="52">
        <f>IF($E33   =0,0,($P33   /$E33   )*100)</f>
        <v>84.279069767441854</v>
      </c>
      <c r="U33" s="54">
        <f>IF($E33   =0,0,($Q33   /$E33   )*100)</f>
        <v>100.00009302325581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50973000</v>
      </c>
      <c r="D64" s="92"/>
      <c r="E64" s="92">
        <f t="shared" si="35"/>
        <v>50973000</v>
      </c>
      <c r="F64" s="93">
        <v>50973000</v>
      </c>
      <c r="G64" s="94">
        <v>50973000</v>
      </c>
      <c r="H64" s="93"/>
      <c r="I64" s="94"/>
      <c r="J64" s="93"/>
      <c r="K64" s="94"/>
      <c r="L64" s="93"/>
      <c r="M64" s="94"/>
      <c r="N64" s="93"/>
      <c r="O64" s="94">
        <v>11589715</v>
      </c>
      <c r="P64" s="93">
        <f t="shared" si="36"/>
        <v>0</v>
      </c>
      <c r="Q64" s="94">
        <f t="shared" si="37"/>
        <v>11589715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22.736968591214957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50973000</v>
      </c>
      <c r="D66" s="95"/>
      <c r="E66" s="95">
        <f t="shared" si="35"/>
        <v>50973000</v>
      </c>
      <c r="F66" s="96">
        <f t="shared" ref="F66:O66" si="42">SUM(F61:F65)</f>
        <v>50973000</v>
      </c>
      <c r="G66" s="97">
        <f t="shared" si="42"/>
        <v>50973000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11589715</v>
      </c>
      <c r="P66" s="96">
        <f t="shared" si="36"/>
        <v>0</v>
      </c>
      <c r="Q66" s="97">
        <f t="shared" si="37"/>
        <v>11589715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11102000</v>
      </c>
      <c r="C67" s="104">
        <f>SUM(C9:C14,C17:C23,C26:C29,C32,C35:C39,C42:C52,C55:C58,C61:C65)</f>
        <v>50973000</v>
      </c>
      <c r="D67" s="104"/>
      <c r="E67" s="104">
        <f t="shared" si="35"/>
        <v>62075000</v>
      </c>
      <c r="F67" s="105">
        <f t="shared" ref="F67:O67" si="43">SUM(F9:F14,F17:F23,F26:F29,F32,F35:F39,F42:F52,F55:F58,F61:F65)</f>
        <v>62075000</v>
      </c>
      <c r="G67" s="106">
        <f t="shared" si="43"/>
        <v>60575000</v>
      </c>
      <c r="H67" s="105">
        <f t="shared" si="43"/>
        <v>1246000</v>
      </c>
      <c r="I67" s="106">
        <f t="shared" si="43"/>
        <v>979119</v>
      </c>
      <c r="J67" s="105">
        <f t="shared" si="43"/>
        <v>1656000</v>
      </c>
      <c r="K67" s="106">
        <f t="shared" si="43"/>
        <v>1591274</v>
      </c>
      <c r="L67" s="105">
        <f t="shared" si="43"/>
        <v>2790000</v>
      </c>
      <c r="M67" s="106">
        <f t="shared" si="43"/>
        <v>2645500</v>
      </c>
      <c r="N67" s="105">
        <f t="shared" si="43"/>
        <v>3741000</v>
      </c>
      <c r="O67" s="106">
        <f t="shared" si="43"/>
        <v>15975824</v>
      </c>
      <c r="P67" s="105">
        <f t="shared" si="36"/>
        <v>9433000</v>
      </c>
      <c r="Q67" s="106">
        <f t="shared" si="37"/>
        <v>21191717</v>
      </c>
      <c r="R67" s="61">
        <f t="shared" si="38"/>
        <v>34.086021505376344</v>
      </c>
      <c r="S67" s="62">
        <f t="shared" si="39"/>
        <v>503.88675108675108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15.572430870821297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34.98426248452332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11102000</v>
      </c>
      <c r="C72" s="104">
        <f>SUM(C9:C14,C17:C23,C26:C29,C32,C35:C39,C42:C52,C55:C58,C61:C65,C69)</f>
        <v>50973000</v>
      </c>
      <c r="D72" s="104"/>
      <c r="E72" s="104">
        <f>$B72      +$C72      +$D72</f>
        <v>62075000</v>
      </c>
      <c r="F72" s="105">
        <f t="shared" ref="F72:O72" si="46">SUM(F9:F14,F17:F23,F26:F29,F32,F35:F39,F42:F52,F55:F58,F61:F65,F69)</f>
        <v>62075000</v>
      </c>
      <c r="G72" s="106">
        <f t="shared" si="46"/>
        <v>60575000</v>
      </c>
      <c r="H72" s="105">
        <f t="shared" si="46"/>
        <v>1246000</v>
      </c>
      <c r="I72" s="106">
        <f t="shared" si="46"/>
        <v>979119</v>
      </c>
      <c r="J72" s="105">
        <f t="shared" si="46"/>
        <v>1656000</v>
      </c>
      <c r="K72" s="106">
        <f t="shared" si="46"/>
        <v>1591274</v>
      </c>
      <c r="L72" s="105">
        <f t="shared" si="46"/>
        <v>2790000</v>
      </c>
      <c r="M72" s="106">
        <f t="shared" si="46"/>
        <v>2645500</v>
      </c>
      <c r="N72" s="105">
        <f t="shared" si="46"/>
        <v>3741000</v>
      </c>
      <c r="O72" s="106">
        <f t="shared" si="46"/>
        <v>15975824</v>
      </c>
      <c r="P72" s="105">
        <f>$H72      +$J72      +$L72      +$N72</f>
        <v>9433000</v>
      </c>
      <c r="Q72" s="106">
        <f>$I72      +$K72      +$M72      +$O72</f>
        <v>21191717</v>
      </c>
      <c r="R72" s="61">
        <f>IF(($L72      =0),0,((($N72      -$L72      )/$L72      )*100))</f>
        <v>34.086021505376344</v>
      </c>
      <c r="S72" s="62">
        <f>IF(($M72      =0),0,((($O72      -$M72      )/$M72      )*100))</f>
        <v>503.88675108675108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15.572430870821297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220.70107269318893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dHLNcVfbrR9edrYSLHiz8qJltYV5NlXYsb5k5pofLhFpVZ3OQYXlmu9fMRMQ8RoMLMCCQLgBNf/wfPK0j+j5g==" saltValue="mgFUBFfeAx+EcvoyjkeEf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>
        <v>9118</v>
      </c>
      <c r="J10" s="93"/>
      <c r="K10" s="94">
        <v>5230</v>
      </c>
      <c r="L10" s="93">
        <v>2538000</v>
      </c>
      <c r="M10" s="94">
        <v>31102</v>
      </c>
      <c r="N10" s="93"/>
      <c r="O10" s="94">
        <v>15552</v>
      </c>
      <c r="P10" s="93">
        <f t="shared" ref="P10:P15" si="1">$H10      +$J10      +$L10      +$N10</f>
        <v>2538000</v>
      </c>
      <c r="Q10" s="94">
        <f t="shared" ref="Q10:Q15" si="2">$I10      +$K10      +$M10      +$O10</f>
        <v>61002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-49.996784772683426</v>
      </c>
      <c r="T10" s="48">
        <f t="shared" ref="T10:T14" si="5">IF(($E10      =0),0,(($P10      /$E10      )*100))</f>
        <v>84.6</v>
      </c>
      <c r="U10" s="50">
        <f t="shared" ref="U10:U14" si="6">IF(($E10      =0),0,(($Q10      /$E10      )*100))</f>
        <v>2.0334000000000003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9118</v>
      </c>
      <c r="J15" s="96">
        <f t="shared" si="7"/>
        <v>0</v>
      </c>
      <c r="K15" s="97">
        <f t="shared" si="7"/>
        <v>5230</v>
      </c>
      <c r="L15" s="96">
        <f t="shared" si="7"/>
        <v>2538000</v>
      </c>
      <c r="M15" s="97">
        <f t="shared" si="7"/>
        <v>31102</v>
      </c>
      <c r="N15" s="96">
        <f t="shared" si="7"/>
        <v>0</v>
      </c>
      <c r="O15" s="97">
        <f t="shared" si="7"/>
        <v>15552</v>
      </c>
      <c r="P15" s="96">
        <f t="shared" si="1"/>
        <v>2538000</v>
      </c>
      <c r="Q15" s="97">
        <f t="shared" si="2"/>
        <v>61002</v>
      </c>
      <c r="R15" s="52">
        <f t="shared" si="3"/>
        <v>-100</v>
      </c>
      <c r="S15" s="53">
        <f t="shared" si="4"/>
        <v>-49.996784772683426</v>
      </c>
      <c r="T15" s="52">
        <f>IF((SUM($E9:$E13))=0,0,(P15/(SUM($E9:$E13))*100))</f>
        <v>84.6</v>
      </c>
      <c r="U15" s="54">
        <f>IF((SUM($E9:$E13))=0,0,(Q15/(SUM($E9:$E13))*100))</f>
        <v>2.0334000000000003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12500000</v>
      </c>
      <c r="C35" s="92">
        <v>0</v>
      </c>
      <c r="D35" s="92"/>
      <c r="E35" s="92">
        <f t="shared" ref="E35:E40" si="18">$B35      +$C35      +$D35</f>
        <v>12500000</v>
      </c>
      <c r="F35" s="93">
        <v>12500000</v>
      </c>
      <c r="G35" s="94">
        <v>12500000</v>
      </c>
      <c r="H35" s="93"/>
      <c r="I35" s="94"/>
      <c r="J35" s="93">
        <v>2402000</v>
      </c>
      <c r="K35" s="94">
        <v>2401658</v>
      </c>
      <c r="L35" s="93">
        <v>3687000</v>
      </c>
      <c r="M35" s="94"/>
      <c r="N35" s="93"/>
      <c r="O35" s="94">
        <v>848370</v>
      </c>
      <c r="P35" s="93">
        <f t="shared" ref="P35:P40" si="19">$H35      +$J35      +$L35      +$N35</f>
        <v>6089000</v>
      </c>
      <c r="Q35" s="94">
        <f t="shared" ref="Q35:Q40" si="20">$I35      +$K35      +$M35      +$O35</f>
        <v>3250028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48.712000000000003</v>
      </c>
      <c r="U35" s="50">
        <f t="shared" ref="U35:U39" si="24">IF(($E35      =0),0,(($Q35      /$E35      )*100))</f>
        <v>26.000223999999999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12500000</v>
      </c>
      <c r="C40" s="95">
        <f>SUM(C35:C39)</f>
        <v>0</v>
      </c>
      <c r="D40" s="95"/>
      <c r="E40" s="95">
        <f t="shared" si="18"/>
        <v>12500000</v>
      </c>
      <c r="F40" s="96">
        <f t="shared" ref="F40:O40" si="25">SUM(F35:F39)</f>
        <v>12500000</v>
      </c>
      <c r="G40" s="97">
        <f t="shared" si="25"/>
        <v>12500000</v>
      </c>
      <c r="H40" s="96">
        <f t="shared" si="25"/>
        <v>0</v>
      </c>
      <c r="I40" s="97">
        <f t="shared" si="25"/>
        <v>0</v>
      </c>
      <c r="J40" s="96">
        <f t="shared" si="25"/>
        <v>2402000</v>
      </c>
      <c r="K40" s="97">
        <f t="shared" si="25"/>
        <v>2401658</v>
      </c>
      <c r="L40" s="96">
        <f t="shared" si="25"/>
        <v>3687000</v>
      </c>
      <c r="M40" s="97">
        <f t="shared" si="25"/>
        <v>0</v>
      </c>
      <c r="N40" s="96">
        <f t="shared" si="25"/>
        <v>0</v>
      </c>
      <c r="O40" s="97">
        <f t="shared" si="25"/>
        <v>848370</v>
      </c>
      <c r="P40" s="96">
        <f t="shared" si="19"/>
        <v>6089000</v>
      </c>
      <c r="Q40" s="97">
        <f t="shared" si="20"/>
        <v>3250028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48.712000000000003</v>
      </c>
      <c r="U40" s="54">
        <f>IF((+$E35+$E38) =0,0,(Q40   /(+$E35+$E38) )*100)</f>
        <v>26.000223999999999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5686000</v>
      </c>
      <c r="C44" s="92">
        <v>0</v>
      </c>
      <c r="D44" s="92"/>
      <c r="E44" s="92">
        <f t="shared" si="26"/>
        <v>5686000</v>
      </c>
      <c r="F44" s="93">
        <v>5686000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52770000</v>
      </c>
      <c r="D52" s="92"/>
      <c r="E52" s="92">
        <f t="shared" si="26"/>
        <v>52770000</v>
      </c>
      <c r="F52" s="93">
        <v>52770000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10686000</v>
      </c>
      <c r="C53" s="95">
        <f>SUM(C42:C52)</f>
        <v>52770000</v>
      </c>
      <c r="D53" s="95"/>
      <c r="E53" s="95">
        <f t="shared" si="26"/>
        <v>63456000</v>
      </c>
      <c r="F53" s="96">
        <f t="shared" ref="F53:O53" si="33">SUM(F42:F52)</f>
        <v>63456000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26186000</v>
      </c>
      <c r="C67" s="104">
        <f>SUM(C9:C14,C17:C23,C26:C29,C32,C35:C39,C42:C52,C55:C58,C61:C65)</f>
        <v>52770000</v>
      </c>
      <c r="D67" s="104"/>
      <c r="E67" s="104">
        <f t="shared" si="35"/>
        <v>78956000</v>
      </c>
      <c r="F67" s="105">
        <f t="shared" ref="F67:O67" si="43">SUM(F9:F14,F17:F23,F26:F29,F32,F35:F39,F42:F52,F55:F58,F61:F65)</f>
        <v>78956000</v>
      </c>
      <c r="G67" s="106">
        <f t="shared" si="43"/>
        <v>20500000</v>
      </c>
      <c r="H67" s="105">
        <f t="shared" si="43"/>
        <v>0</v>
      </c>
      <c r="I67" s="106">
        <f t="shared" si="43"/>
        <v>9118</v>
      </c>
      <c r="J67" s="105">
        <f t="shared" si="43"/>
        <v>2402000</v>
      </c>
      <c r="K67" s="106">
        <f t="shared" si="43"/>
        <v>2406888</v>
      </c>
      <c r="L67" s="105">
        <f t="shared" si="43"/>
        <v>6225000</v>
      </c>
      <c r="M67" s="106">
        <f t="shared" si="43"/>
        <v>31102</v>
      </c>
      <c r="N67" s="105">
        <f t="shared" si="43"/>
        <v>0</v>
      </c>
      <c r="O67" s="106">
        <f t="shared" si="43"/>
        <v>863922</v>
      </c>
      <c r="P67" s="105">
        <f t="shared" si="36"/>
        <v>8627000</v>
      </c>
      <c r="Q67" s="106">
        <f t="shared" si="37"/>
        <v>3311030</v>
      </c>
      <c r="R67" s="61">
        <f t="shared" si="38"/>
        <v>-100</v>
      </c>
      <c r="S67" s="62">
        <f t="shared" si="39"/>
        <v>2677.7056137868944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42.082926829268288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16.151365853658536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24320000</v>
      </c>
      <c r="C69" s="92">
        <v>-14300000</v>
      </c>
      <c r="D69" s="92"/>
      <c r="E69" s="92">
        <f>$B69      +$C69      +$D69</f>
        <v>10020000</v>
      </c>
      <c r="F69" s="93">
        <v>10020000</v>
      </c>
      <c r="G69" s="94">
        <v>10020000</v>
      </c>
      <c r="H69" s="93"/>
      <c r="I69" s="94">
        <v>358373</v>
      </c>
      <c r="J69" s="93"/>
      <c r="K69" s="94"/>
      <c r="L69" s="93">
        <v>1885000</v>
      </c>
      <c r="M69" s="94">
        <v>1961922</v>
      </c>
      <c r="N69" s="93">
        <v>4291000</v>
      </c>
      <c r="O69" s="94">
        <v>2173573</v>
      </c>
      <c r="P69" s="93">
        <f>$H69      +$J69      +$L69      +$N69</f>
        <v>6176000</v>
      </c>
      <c r="Q69" s="94">
        <f>$I69      +$K69      +$M69      +$O69</f>
        <v>4493868</v>
      </c>
      <c r="R69" s="48">
        <f>IF(($L69      =0),0,((($N69      -$L69      )/$L69      )*100))</f>
        <v>127.63925729442971</v>
      </c>
      <c r="S69" s="49">
        <f>IF(($M69      =0),0,((($O69      -$M69      )/$M69      )*100))</f>
        <v>10.787941620512946</v>
      </c>
      <c r="T69" s="48">
        <f>IF(($E69      =0),0,(($P69      /$E69      )*100))</f>
        <v>61.636726546906182</v>
      </c>
      <c r="U69" s="50">
        <f>IF(($E69      =0),0,(($Q69      /$E69      )*100))</f>
        <v>44.848982035928145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24320000</v>
      </c>
      <c r="C70" s="101">
        <f>C69</f>
        <v>-14300000</v>
      </c>
      <c r="D70" s="101"/>
      <c r="E70" s="101">
        <f>$B70      +$C70      +$D70</f>
        <v>10020000</v>
      </c>
      <c r="F70" s="102">
        <f t="shared" ref="F70:O70" si="44">F69</f>
        <v>10020000</v>
      </c>
      <c r="G70" s="103">
        <f t="shared" si="44"/>
        <v>10020000</v>
      </c>
      <c r="H70" s="102">
        <f t="shared" si="44"/>
        <v>0</v>
      </c>
      <c r="I70" s="103">
        <f t="shared" si="44"/>
        <v>358373</v>
      </c>
      <c r="J70" s="102">
        <f t="shared" si="44"/>
        <v>0</v>
      </c>
      <c r="K70" s="103">
        <f t="shared" si="44"/>
        <v>0</v>
      </c>
      <c r="L70" s="102">
        <f t="shared" si="44"/>
        <v>1885000</v>
      </c>
      <c r="M70" s="103">
        <f t="shared" si="44"/>
        <v>1961922</v>
      </c>
      <c r="N70" s="102">
        <f t="shared" si="44"/>
        <v>4291000</v>
      </c>
      <c r="O70" s="103">
        <f t="shared" si="44"/>
        <v>2173573</v>
      </c>
      <c r="P70" s="102">
        <f>$H70      +$J70      +$L70      +$N70</f>
        <v>6176000</v>
      </c>
      <c r="Q70" s="103">
        <f>$I70      +$K70      +$M70      +$O70</f>
        <v>4493868</v>
      </c>
      <c r="R70" s="57">
        <f>IF(($L70      =0),0,((($N70      -$L70      )/$L70      )*100))</f>
        <v>127.63925729442971</v>
      </c>
      <c r="S70" s="58">
        <f>IF(($M70      =0),0,((($O70      -$M70      )/$M70      )*100))</f>
        <v>10.787941620512946</v>
      </c>
      <c r="T70" s="57">
        <f>IF($E70   =0,0,($P70   /$E70   )*100)</f>
        <v>61.636726546906182</v>
      </c>
      <c r="U70" s="59">
        <f>IF($E70   =0,0,($Q70   /$E70 )*100)</f>
        <v>44.848982035928145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24320000</v>
      </c>
      <c r="C71" s="104">
        <f>C69</f>
        <v>-14300000</v>
      </c>
      <c r="D71" s="104"/>
      <c r="E71" s="104">
        <f>$B71      +$C71      +$D71</f>
        <v>10020000</v>
      </c>
      <c r="F71" s="105">
        <f t="shared" ref="F71:O71" si="45">F69</f>
        <v>10020000</v>
      </c>
      <c r="G71" s="106">
        <f t="shared" si="45"/>
        <v>10020000</v>
      </c>
      <c r="H71" s="105">
        <f t="shared" si="45"/>
        <v>0</v>
      </c>
      <c r="I71" s="106">
        <f t="shared" si="45"/>
        <v>358373</v>
      </c>
      <c r="J71" s="105">
        <f t="shared" si="45"/>
        <v>0</v>
      </c>
      <c r="K71" s="106">
        <f t="shared" si="45"/>
        <v>0</v>
      </c>
      <c r="L71" s="105">
        <f t="shared" si="45"/>
        <v>1885000</v>
      </c>
      <c r="M71" s="106">
        <f t="shared" si="45"/>
        <v>1961922</v>
      </c>
      <c r="N71" s="105">
        <f t="shared" si="45"/>
        <v>4291000</v>
      </c>
      <c r="O71" s="106">
        <f t="shared" si="45"/>
        <v>2173573</v>
      </c>
      <c r="P71" s="105">
        <f>$H71      +$J71      +$L71      +$N71</f>
        <v>6176000</v>
      </c>
      <c r="Q71" s="106">
        <f>$I71      +$K71      +$M71      +$O71</f>
        <v>4493868</v>
      </c>
      <c r="R71" s="61">
        <f>IF(($L71      =0),0,((($N71      -$L71      )/$L71      )*100))</f>
        <v>127.63925729442971</v>
      </c>
      <c r="S71" s="62">
        <f>IF(($M71      =0),0,((($O71      -$M71      )/$M71      )*100))</f>
        <v>10.787941620512946</v>
      </c>
      <c r="T71" s="61">
        <f>IF($E71   =0,0,($P71   /$E71   )*100)</f>
        <v>61.636726546906182</v>
      </c>
      <c r="U71" s="65">
        <f>IF($E71   =0,0,($Q71   /$E71   )*100)</f>
        <v>44.848982035928145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50506000</v>
      </c>
      <c r="C72" s="104">
        <f>SUM(C9:C14,C17:C23,C26:C29,C32,C35:C39,C42:C52,C55:C58,C61:C65,C69)</f>
        <v>38470000</v>
      </c>
      <c r="D72" s="104"/>
      <c r="E72" s="104">
        <f>$B72      +$C72      +$D72</f>
        <v>88976000</v>
      </c>
      <c r="F72" s="105">
        <f t="shared" ref="F72:O72" si="46">SUM(F9:F14,F17:F23,F26:F29,F32,F35:F39,F42:F52,F55:F58,F61:F65,F69)</f>
        <v>88976000</v>
      </c>
      <c r="G72" s="106">
        <f t="shared" si="46"/>
        <v>30520000</v>
      </c>
      <c r="H72" s="105">
        <f t="shared" si="46"/>
        <v>0</v>
      </c>
      <c r="I72" s="106">
        <f t="shared" si="46"/>
        <v>367491</v>
      </c>
      <c r="J72" s="105">
        <f t="shared" si="46"/>
        <v>2402000</v>
      </c>
      <c r="K72" s="106">
        <f t="shared" si="46"/>
        <v>2406888</v>
      </c>
      <c r="L72" s="105">
        <f t="shared" si="46"/>
        <v>8110000</v>
      </c>
      <c r="M72" s="106">
        <f t="shared" si="46"/>
        <v>1993024</v>
      </c>
      <c r="N72" s="105">
        <f t="shared" si="46"/>
        <v>4291000</v>
      </c>
      <c r="O72" s="106">
        <f t="shared" si="46"/>
        <v>3037495</v>
      </c>
      <c r="P72" s="105">
        <f>$H72      +$J72      +$L72      +$N72</f>
        <v>14803000</v>
      </c>
      <c r="Q72" s="106">
        <f>$I72      +$K72      +$M72      +$O72</f>
        <v>7804898</v>
      </c>
      <c r="R72" s="61">
        <f>IF(($L72      =0),0,((($N72      -$L72      )/$L72      )*100))</f>
        <v>-47.090012330456226</v>
      </c>
      <c r="S72" s="62">
        <f>IF(($M72      =0),0,((($O72      -$M72      )/$M72      )*100))</f>
        <v>52.406343325519408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48.502621231979035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25.573060288335519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mxXLhNBauJLCUVOPG7CXZu0+W1I2g31TB19BQgnLvK21lehkTtp/6BEcjnWXI8bW2FdD7SLrieQjusmXxTzyQ==" saltValue="37+iBVJvV5Dn06dsed820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446000</v>
      </c>
      <c r="I10" s="94"/>
      <c r="J10" s="93">
        <v>2554000</v>
      </c>
      <c r="K10" s="94"/>
      <c r="L10" s="93"/>
      <c r="M10" s="94"/>
      <c r="N10" s="93"/>
      <c r="O10" s="94"/>
      <c r="P10" s="93">
        <f t="shared" ref="P10:P15" si="1">$H10      +$J10      +$L10      +$N10</f>
        <v>3000000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446000</v>
      </c>
      <c r="I15" s="97">
        <f t="shared" si="7"/>
        <v>0</v>
      </c>
      <c r="J15" s="96">
        <f t="shared" si="7"/>
        <v>2554000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3000000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1142000</v>
      </c>
      <c r="C32" s="92">
        <v>0</v>
      </c>
      <c r="D32" s="92"/>
      <c r="E32" s="92">
        <f>$B32      +$C32      +$D32</f>
        <v>1142000</v>
      </c>
      <c r="F32" s="93">
        <v>1142000</v>
      </c>
      <c r="G32" s="94">
        <v>1142000</v>
      </c>
      <c r="H32" s="93">
        <v>334000</v>
      </c>
      <c r="I32" s="94"/>
      <c r="J32" s="93">
        <v>315000</v>
      </c>
      <c r="K32" s="94">
        <v>86130</v>
      </c>
      <c r="L32" s="93">
        <v>493000</v>
      </c>
      <c r="M32" s="94">
        <v>292397</v>
      </c>
      <c r="N32" s="93"/>
      <c r="O32" s="94"/>
      <c r="P32" s="93">
        <f>$H32      +$J32      +$L32      +$N32</f>
        <v>1142000</v>
      </c>
      <c r="Q32" s="94">
        <f>$I32      +$K32      +$M32      +$O32</f>
        <v>378527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33.145971978984242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1142000</v>
      </c>
      <c r="C33" s="95">
        <f>C32</f>
        <v>0</v>
      </c>
      <c r="D33" s="95"/>
      <c r="E33" s="95">
        <f>$B33      +$C33      +$D33</f>
        <v>1142000</v>
      </c>
      <c r="F33" s="96">
        <f t="shared" ref="F33:O33" si="17">F32</f>
        <v>1142000</v>
      </c>
      <c r="G33" s="97">
        <f t="shared" si="17"/>
        <v>1142000</v>
      </c>
      <c r="H33" s="96">
        <f t="shared" si="17"/>
        <v>334000</v>
      </c>
      <c r="I33" s="97">
        <f t="shared" si="17"/>
        <v>0</v>
      </c>
      <c r="J33" s="96">
        <f t="shared" si="17"/>
        <v>315000</v>
      </c>
      <c r="K33" s="97">
        <f t="shared" si="17"/>
        <v>86130</v>
      </c>
      <c r="L33" s="96">
        <f t="shared" si="17"/>
        <v>493000</v>
      </c>
      <c r="M33" s="97">
        <f t="shared" si="17"/>
        <v>292397</v>
      </c>
      <c r="N33" s="96">
        <f t="shared" si="17"/>
        <v>0</v>
      </c>
      <c r="O33" s="97">
        <f t="shared" si="17"/>
        <v>0</v>
      </c>
      <c r="P33" s="96">
        <f>$H33      +$J33      +$L33      +$N33</f>
        <v>1142000</v>
      </c>
      <c r="Q33" s="97">
        <f>$I33      +$K33      +$M33      +$O33</f>
        <v>378527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33.145971978984242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5111000</v>
      </c>
      <c r="C35" s="92">
        <v>0</v>
      </c>
      <c r="D35" s="92"/>
      <c r="E35" s="92">
        <f t="shared" ref="E35:E40" si="18">$B35      +$C35      +$D35</f>
        <v>5111000</v>
      </c>
      <c r="F35" s="93">
        <v>5111000</v>
      </c>
      <c r="G35" s="94">
        <v>5111000</v>
      </c>
      <c r="H35" s="93"/>
      <c r="I35" s="94"/>
      <c r="J35" s="93">
        <v>550000</v>
      </c>
      <c r="K35" s="94"/>
      <c r="L35" s="93">
        <v>2214000</v>
      </c>
      <c r="M35" s="94"/>
      <c r="N35" s="93"/>
      <c r="O35" s="94"/>
      <c r="P35" s="93">
        <f t="shared" ref="P35:P40" si="19">$H35      +$J35      +$L35      +$N35</f>
        <v>2764000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54.079436509489334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590000</v>
      </c>
      <c r="C36" s="92">
        <v>0</v>
      </c>
      <c r="D36" s="92"/>
      <c r="E36" s="92">
        <f t="shared" si="18"/>
        <v>590000</v>
      </c>
      <c r="F36" s="93">
        <v>590000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5701000</v>
      </c>
      <c r="C40" s="95">
        <f>SUM(C35:C39)</f>
        <v>0</v>
      </c>
      <c r="D40" s="95"/>
      <c r="E40" s="95">
        <f t="shared" si="18"/>
        <v>5701000</v>
      </c>
      <c r="F40" s="96">
        <f t="shared" ref="F40:O40" si="25">SUM(F35:F39)</f>
        <v>5701000</v>
      </c>
      <c r="G40" s="97">
        <f t="shared" si="25"/>
        <v>5111000</v>
      </c>
      <c r="H40" s="96">
        <f t="shared" si="25"/>
        <v>0</v>
      </c>
      <c r="I40" s="97">
        <f t="shared" si="25"/>
        <v>0</v>
      </c>
      <c r="J40" s="96">
        <f t="shared" si="25"/>
        <v>550000</v>
      </c>
      <c r="K40" s="97">
        <f t="shared" si="25"/>
        <v>0</v>
      </c>
      <c r="L40" s="96">
        <f t="shared" si="25"/>
        <v>2214000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2764000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54.079436509489334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</v>
      </c>
      <c r="C51" s="92">
        <v>-2000000</v>
      </c>
      <c r="D51" s="92"/>
      <c r="E51" s="92">
        <f t="shared" si="26"/>
        <v>2000000</v>
      </c>
      <c r="F51" s="93">
        <v>2000000</v>
      </c>
      <c r="G51" s="94">
        <v>2000000</v>
      </c>
      <c r="H51" s="93"/>
      <c r="I51" s="94"/>
      <c r="J51" s="93"/>
      <c r="K51" s="94"/>
      <c r="L51" s="93"/>
      <c r="M51" s="94"/>
      <c r="N51" s="93">
        <v>2000000</v>
      </c>
      <c r="O51" s="94"/>
      <c r="P51" s="93">
        <f t="shared" si="27"/>
        <v>2000000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</v>
      </c>
      <c r="C53" s="95">
        <f>SUM(C42:C52)</f>
        <v>-2000000</v>
      </c>
      <c r="D53" s="95"/>
      <c r="E53" s="95">
        <f t="shared" si="26"/>
        <v>2000000</v>
      </c>
      <c r="F53" s="96">
        <f t="shared" ref="F53:O53" si="33">SUM(F42:F52)</f>
        <v>2000000</v>
      </c>
      <c r="G53" s="97">
        <f t="shared" si="33"/>
        <v>2000000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2000000</v>
      </c>
      <c r="O53" s="97">
        <f t="shared" si="33"/>
        <v>0</v>
      </c>
      <c r="P53" s="96">
        <f t="shared" si="27"/>
        <v>2000000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13843000</v>
      </c>
      <c r="C67" s="104">
        <f>SUM(C9:C14,C17:C23,C26:C29,C32,C35:C39,C42:C52,C55:C58,C61:C65)</f>
        <v>-2000000</v>
      </c>
      <c r="D67" s="104"/>
      <c r="E67" s="104">
        <f t="shared" si="35"/>
        <v>11843000</v>
      </c>
      <c r="F67" s="105">
        <f t="shared" ref="F67:O67" si="43">SUM(F9:F14,F17:F23,F26:F29,F32,F35:F39,F42:F52,F55:F58,F61:F65)</f>
        <v>11843000</v>
      </c>
      <c r="G67" s="106">
        <f t="shared" si="43"/>
        <v>11253000</v>
      </c>
      <c r="H67" s="105">
        <f t="shared" si="43"/>
        <v>780000</v>
      </c>
      <c r="I67" s="106">
        <f t="shared" si="43"/>
        <v>0</v>
      </c>
      <c r="J67" s="105">
        <f t="shared" si="43"/>
        <v>3419000</v>
      </c>
      <c r="K67" s="106">
        <f t="shared" si="43"/>
        <v>86130</v>
      </c>
      <c r="L67" s="105">
        <f t="shared" si="43"/>
        <v>2707000</v>
      </c>
      <c r="M67" s="106">
        <f t="shared" si="43"/>
        <v>292397</v>
      </c>
      <c r="N67" s="105">
        <f t="shared" si="43"/>
        <v>2000000</v>
      </c>
      <c r="O67" s="106">
        <f t="shared" si="43"/>
        <v>0</v>
      </c>
      <c r="P67" s="105">
        <f t="shared" si="36"/>
        <v>8906000</v>
      </c>
      <c r="Q67" s="106">
        <f t="shared" si="37"/>
        <v>378527</v>
      </c>
      <c r="R67" s="61">
        <f t="shared" si="38"/>
        <v>-26.117473217584042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79.143339553896737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3.3637874344619214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23485000</v>
      </c>
      <c r="C69" s="92">
        <v>-5000000</v>
      </c>
      <c r="D69" s="92"/>
      <c r="E69" s="92">
        <f>$B69      +$C69      +$D69</f>
        <v>18485000</v>
      </c>
      <c r="F69" s="93">
        <v>18485000</v>
      </c>
      <c r="G69" s="94">
        <v>18485000</v>
      </c>
      <c r="H69" s="93">
        <v>2324000</v>
      </c>
      <c r="I69" s="94"/>
      <c r="J69" s="93">
        <v>4229000</v>
      </c>
      <c r="K69" s="94"/>
      <c r="L69" s="93">
        <v>5092000</v>
      </c>
      <c r="M69" s="94">
        <v>929829</v>
      </c>
      <c r="N69" s="93">
        <v>462000</v>
      </c>
      <c r="O69" s="94"/>
      <c r="P69" s="93">
        <f>$H69      +$J69      +$L69      +$N69</f>
        <v>12107000</v>
      </c>
      <c r="Q69" s="94">
        <f>$I69      +$K69      +$M69      +$O69</f>
        <v>929829</v>
      </c>
      <c r="R69" s="48">
        <f>IF(($L69      =0),0,((($N69      -$L69      )/$L69      )*100))</f>
        <v>-90.926944226237239</v>
      </c>
      <c r="S69" s="49">
        <f>IF(($M69      =0),0,((($O69      -$M69      )/$M69      )*100))</f>
        <v>-100</v>
      </c>
      <c r="T69" s="48">
        <f>IF(($E69      =0),0,(($P69      /$E69      )*100))</f>
        <v>65.496348390586974</v>
      </c>
      <c r="U69" s="50">
        <f>IF(($E69      =0),0,(($Q69      /$E69      )*100))</f>
        <v>5.0301812280227214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23485000</v>
      </c>
      <c r="C70" s="101">
        <f>C69</f>
        <v>-5000000</v>
      </c>
      <c r="D70" s="101"/>
      <c r="E70" s="101">
        <f>$B70      +$C70      +$D70</f>
        <v>18485000</v>
      </c>
      <c r="F70" s="102">
        <f t="shared" ref="F70:O70" si="44">F69</f>
        <v>18485000</v>
      </c>
      <c r="G70" s="103">
        <f t="shared" si="44"/>
        <v>18485000</v>
      </c>
      <c r="H70" s="102">
        <f t="shared" si="44"/>
        <v>2324000</v>
      </c>
      <c r="I70" s="103">
        <f t="shared" si="44"/>
        <v>0</v>
      </c>
      <c r="J70" s="102">
        <f t="shared" si="44"/>
        <v>4229000</v>
      </c>
      <c r="K70" s="103">
        <f t="shared" si="44"/>
        <v>0</v>
      </c>
      <c r="L70" s="102">
        <f t="shared" si="44"/>
        <v>5092000</v>
      </c>
      <c r="M70" s="103">
        <f t="shared" si="44"/>
        <v>929829</v>
      </c>
      <c r="N70" s="102">
        <f t="shared" si="44"/>
        <v>462000</v>
      </c>
      <c r="O70" s="103">
        <f t="shared" si="44"/>
        <v>0</v>
      </c>
      <c r="P70" s="102">
        <f>$H70      +$J70      +$L70      +$N70</f>
        <v>12107000</v>
      </c>
      <c r="Q70" s="103">
        <f>$I70      +$K70      +$M70      +$O70</f>
        <v>929829</v>
      </c>
      <c r="R70" s="57">
        <f>IF(($L70      =0),0,((($N70      -$L70      )/$L70      )*100))</f>
        <v>-90.926944226237239</v>
      </c>
      <c r="S70" s="58">
        <f>IF(($M70      =0),0,((($O70      -$M70      )/$M70      )*100))</f>
        <v>-100</v>
      </c>
      <c r="T70" s="57">
        <f>IF($E70   =0,0,($P70   /$E70   )*100)</f>
        <v>65.496348390586974</v>
      </c>
      <c r="U70" s="59">
        <f>IF($E70   =0,0,($Q70   /$E70 )*100)</f>
        <v>5.0301812280227214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23485000</v>
      </c>
      <c r="C71" s="104">
        <f>C69</f>
        <v>-5000000</v>
      </c>
      <c r="D71" s="104"/>
      <c r="E71" s="104">
        <f>$B71      +$C71      +$D71</f>
        <v>18485000</v>
      </c>
      <c r="F71" s="105">
        <f t="shared" ref="F71:O71" si="45">F69</f>
        <v>18485000</v>
      </c>
      <c r="G71" s="106">
        <f t="shared" si="45"/>
        <v>18485000</v>
      </c>
      <c r="H71" s="105">
        <f t="shared" si="45"/>
        <v>2324000</v>
      </c>
      <c r="I71" s="106">
        <f t="shared" si="45"/>
        <v>0</v>
      </c>
      <c r="J71" s="105">
        <f t="shared" si="45"/>
        <v>4229000</v>
      </c>
      <c r="K71" s="106">
        <f t="shared" si="45"/>
        <v>0</v>
      </c>
      <c r="L71" s="105">
        <f t="shared" si="45"/>
        <v>5092000</v>
      </c>
      <c r="M71" s="106">
        <f t="shared" si="45"/>
        <v>929829</v>
      </c>
      <c r="N71" s="105">
        <f t="shared" si="45"/>
        <v>462000</v>
      </c>
      <c r="O71" s="106">
        <f t="shared" si="45"/>
        <v>0</v>
      </c>
      <c r="P71" s="105">
        <f>$H71      +$J71      +$L71      +$N71</f>
        <v>12107000</v>
      </c>
      <c r="Q71" s="106">
        <f>$I71      +$K71      +$M71      +$O71</f>
        <v>929829</v>
      </c>
      <c r="R71" s="61">
        <f>IF(($L71      =0),0,((($N71      -$L71      )/$L71      )*100))</f>
        <v>-90.926944226237239</v>
      </c>
      <c r="S71" s="62">
        <f>IF(($M71      =0),0,((($O71      -$M71      )/$M71      )*100))</f>
        <v>-100</v>
      </c>
      <c r="T71" s="61">
        <f>IF($E71   =0,0,($P71   /$E71   )*100)</f>
        <v>65.496348390586974</v>
      </c>
      <c r="U71" s="65">
        <f>IF($E71   =0,0,($Q71   /$E71   )*100)</f>
        <v>5.0301812280227214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37328000</v>
      </c>
      <c r="C72" s="104">
        <f>SUM(C9:C14,C17:C23,C26:C29,C32,C35:C39,C42:C52,C55:C58,C61:C65,C69)</f>
        <v>-7000000</v>
      </c>
      <c r="D72" s="104"/>
      <c r="E72" s="104">
        <f>$B72      +$C72      +$D72</f>
        <v>30328000</v>
      </c>
      <c r="F72" s="105">
        <f t="shared" ref="F72:O72" si="46">SUM(F9:F14,F17:F23,F26:F29,F32,F35:F39,F42:F52,F55:F58,F61:F65,F69)</f>
        <v>30328000</v>
      </c>
      <c r="G72" s="106">
        <f t="shared" si="46"/>
        <v>29738000</v>
      </c>
      <c r="H72" s="105">
        <f t="shared" si="46"/>
        <v>3104000</v>
      </c>
      <c r="I72" s="106">
        <f t="shared" si="46"/>
        <v>0</v>
      </c>
      <c r="J72" s="105">
        <f t="shared" si="46"/>
        <v>7648000</v>
      </c>
      <c r="K72" s="106">
        <f t="shared" si="46"/>
        <v>86130</v>
      </c>
      <c r="L72" s="105">
        <f t="shared" si="46"/>
        <v>7799000</v>
      </c>
      <c r="M72" s="106">
        <f t="shared" si="46"/>
        <v>1222226</v>
      </c>
      <c r="N72" s="105">
        <f t="shared" si="46"/>
        <v>2462000</v>
      </c>
      <c r="O72" s="106">
        <f t="shared" si="46"/>
        <v>0</v>
      </c>
      <c r="P72" s="105">
        <f>$H72      +$J72      +$L72      +$N72</f>
        <v>21013000</v>
      </c>
      <c r="Q72" s="106">
        <f>$I72      +$K72      +$M72      +$O72</f>
        <v>1308356</v>
      </c>
      <c r="R72" s="61">
        <f>IF(($L72      =0),0,((($N72      -$L72      )/$L72      )*100))</f>
        <v>-68.4318502372099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70.660434460959038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4.3996099266931195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tCffrGLSiWM/UfvvnG3jXDx+UecNYw0/L5259J9UJ/WYN+5o7ftYGGWkKLZHWJZixv5YYNIfBlXt0F7TcIHqA==" saltValue="gaQ7lX3tLhxgeunxtkKhw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562000</v>
      </c>
      <c r="I10" s="94"/>
      <c r="J10" s="93"/>
      <c r="K10" s="94"/>
      <c r="L10" s="93">
        <v>1764000</v>
      </c>
      <c r="M10" s="94"/>
      <c r="N10" s="93">
        <v>674000</v>
      </c>
      <c r="O10" s="94"/>
      <c r="P10" s="93">
        <f t="shared" ref="P10:P15" si="1">$H10      +$J10      +$L10      +$N10</f>
        <v>3000000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-61.791383219954646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562000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1764000</v>
      </c>
      <c r="M15" s="97">
        <f t="shared" si="7"/>
        <v>0</v>
      </c>
      <c r="N15" s="96">
        <f t="shared" si="7"/>
        <v>674000</v>
      </c>
      <c r="O15" s="97">
        <f t="shared" si="7"/>
        <v>0</v>
      </c>
      <c r="P15" s="96">
        <f t="shared" si="1"/>
        <v>3000000</v>
      </c>
      <c r="Q15" s="97">
        <f t="shared" si="2"/>
        <v>0</v>
      </c>
      <c r="R15" s="52">
        <f t="shared" si="3"/>
        <v>-61.791383219954646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980000</v>
      </c>
      <c r="H32" s="93">
        <v>111000</v>
      </c>
      <c r="I32" s="94"/>
      <c r="J32" s="93"/>
      <c r="K32" s="94"/>
      <c r="L32" s="93">
        <v>188000</v>
      </c>
      <c r="M32" s="94"/>
      <c r="N32" s="93">
        <v>183000</v>
      </c>
      <c r="O32" s="94"/>
      <c r="P32" s="93">
        <f>$H32      +$J32      +$L32      +$N32</f>
        <v>482000</v>
      </c>
      <c r="Q32" s="94">
        <f>$I32      +$K32      +$M32      +$O32</f>
        <v>0</v>
      </c>
      <c r="R32" s="48">
        <f>IF(($L32      =0),0,((($N32      -$L32      )/$L32      )*100))</f>
        <v>-2.6595744680851063</v>
      </c>
      <c r="S32" s="49">
        <f>IF(($M32      =0),0,((($O32      -$M32      )/$M32      )*100))</f>
        <v>0</v>
      </c>
      <c r="T32" s="48">
        <f>IF(($E32      =0),0,(($P32      /$E32      )*100))</f>
        <v>49.183673469387756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980000</v>
      </c>
      <c r="H33" s="96">
        <f t="shared" si="17"/>
        <v>111000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188000</v>
      </c>
      <c r="M33" s="97">
        <f t="shared" si="17"/>
        <v>0</v>
      </c>
      <c r="N33" s="96">
        <f t="shared" si="17"/>
        <v>183000</v>
      </c>
      <c r="O33" s="97">
        <f t="shared" si="17"/>
        <v>0</v>
      </c>
      <c r="P33" s="96">
        <f>$H33      +$J33      +$L33      +$N33</f>
        <v>482000</v>
      </c>
      <c r="Q33" s="97">
        <f>$I33      +$K33      +$M33      +$O33</f>
        <v>0</v>
      </c>
      <c r="R33" s="52">
        <f>IF(($L33      =0),0,((($N33      -$L33      )/$L33      )*100))</f>
        <v>-2.6595744680851063</v>
      </c>
      <c r="S33" s="53">
        <f>IF(($M33      =0),0,((($O33      -$M33      )/$M33      )*100))</f>
        <v>0</v>
      </c>
      <c r="T33" s="52">
        <f>IF($E33   =0,0,($P33   /$E33   )*100)</f>
        <v>49.183673469387756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-2500000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-2500000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8980000</v>
      </c>
      <c r="C67" s="104">
        <f>SUM(C9:C14,C17:C23,C26:C29,C32,C35:C39,C42:C52,C55:C58,C61:C65)</f>
        <v>-2500000</v>
      </c>
      <c r="D67" s="104"/>
      <c r="E67" s="104">
        <f t="shared" si="35"/>
        <v>6480000</v>
      </c>
      <c r="F67" s="105">
        <f t="shared" ref="F67:O67" si="43">SUM(F9:F14,F17:F23,F26:F29,F32,F35:F39,F42:F52,F55:F58,F61:F65)</f>
        <v>6480000</v>
      </c>
      <c r="G67" s="106">
        <f t="shared" si="43"/>
        <v>6480000</v>
      </c>
      <c r="H67" s="105">
        <f t="shared" si="43"/>
        <v>673000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1952000</v>
      </c>
      <c r="M67" s="106">
        <f t="shared" si="43"/>
        <v>0</v>
      </c>
      <c r="N67" s="105">
        <f t="shared" si="43"/>
        <v>857000</v>
      </c>
      <c r="O67" s="106">
        <f t="shared" si="43"/>
        <v>0</v>
      </c>
      <c r="P67" s="105">
        <f t="shared" si="36"/>
        <v>3482000</v>
      </c>
      <c r="Q67" s="106">
        <f t="shared" si="37"/>
        <v>0</v>
      </c>
      <c r="R67" s="61">
        <f t="shared" si="38"/>
        <v>-56.096311475409834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53.734567901234563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11040000</v>
      </c>
      <c r="C69" s="92">
        <v>0</v>
      </c>
      <c r="D69" s="92"/>
      <c r="E69" s="92">
        <f>$B69      +$C69      +$D69</f>
        <v>11040000</v>
      </c>
      <c r="F69" s="93">
        <v>11040000</v>
      </c>
      <c r="G69" s="94">
        <v>11040000</v>
      </c>
      <c r="H69" s="93">
        <v>4017000</v>
      </c>
      <c r="I69" s="94"/>
      <c r="J69" s="93">
        <v>1384000</v>
      </c>
      <c r="K69" s="94"/>
      <c r="L69" s="93">
        <v>926000</v>
      </c>
      <c r="M69" s="94"/>
      <c r="N69" s="93"/>
      <c r="O69" s="94"/>
      <c r="P69" s="93">
        <f>$H69      +$J69      +$L69      +$N69</f>
        <v>6327000</v>
      </c>
      <c r="Q69" s="94">
        <f>$I69      +$K69      +$M69      +$O69</f>
        <v>0</v>
      </c>
      <c r="R69" s="48">
        <f>IF(($L69      =0),0,((($N69      -$L69      )/$L69      )*100))</f>
        <v>-100</v>
      </c>
      <c r="S69" s="49">
        <f>IF(($M69      =0),0,((($O69      -$M69      )/$M69      )*100))</f>
        <v>0</v>
      </c>
      <c r="T69" s="48">
        <f>IF(($E69      =0),0,(($P69      /$E69      )*100))</f>
        <v>57.309782608695649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11040000</v>
      </c>
      <c r="C70" s="101">
        <f>C69</f>
        <v>0</v>
      </c>
      <c r="D70" s="101"/>
      <c r="E70" s="101">
        <f>$B70      +$C70      +$D70</f>
        <v>11040000</v>
      </c>
      <c r="F70" s="102">
        <f t="shared" ref="F70:O70" si="44">F69</f>
        <v>11040000</v>
      </c>
      <c r="G70" s="103">
        <f t="shared" si="44"/>
        <v>11040000</v>
      </c>
      <c r="H70" s="102">
        <f t="shared" si="44"/>
        <v>4017000</v>
      </c>
      <c r="I70" s="103">
        <f t="shared" si="44"/>
        <v>0</v>
      </c>
      <c r="J70" s="102">
        <f t="shared" si="44"/>
        <v>1384000</v>
      </c>
      <c r="K70" s="103">
        <f t="shared" si="44"/>
        <v>0</v>
      </c>
      <c r="L70" s="102">
        <f t="shared" si="44"/>
        <v>926000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6327000</v>
      </c>
      <c r="Q70" s="103">
        <f>$I70      +$K70      +$M70      +$O70</f>
        <v>0</v>
      </c>
      <c r="R70" s="57">
        <f>IF(($L70      =0),0,((($N70      -$L70      )/$L70      )*100))</f>
        <v>-100</v>
      </c>
      <c r="S70" s="58">
        <f>IF(($M70      =0),0,((($O70      -$M70      )/$M70      )*100))</f>
        <v>0</v>
      </c>
      <c r="T70" s="57">
        <f>IF($E70   =0,0,($P70   /$E70   )*100)</f>
        <v>57.309782608695649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11040000</v>
      </c>
      <c r="C71" s="104">
        <f>C69</f>
        <v>0</v>
      </c>
      <c r="D71" s="104"/>
      <c r="E71" s="104">
        <f>$B71      +$C71      +$D71</f>
        <v>11040000</v>
      </c>
      <c r="F71" s="105">
        <f t="shared" ref="F71:O71" si="45">F69</f>
        <v>11040000</v>
      </c>
      <c r="G71" s="106">
        <f t="shared" si="45"/>
        <v>11040000</v>
      </c>
      <c r="H71" s="105">
        <f t="shared" si="45"/>
        <v>4017000</v>
      </c>
      <c r="I71" s="106">
        <f t="shared" si="45"/>
        <v>0</v>
      </c>
      <c r="J71" s="105">
        <f t="shared" si="45"/>
        <v>1384000</v>
      </c>
      <c r="K71" s="106">
        <f t="shared" si="45"/>
        <v>0</v>
      </c>
      <c r="L71" s="105">
        <f t="shared" si="45"/>
        <v>926000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6327000</v>
      </c>
      <c r="Q71" s="106">
        <f>$I71      +$K71      +$M71      +$O71</f>
        <v>0</v>
      </c>
      <c r="R71" s="61">
        <f>IF(($L71      =0),0,((($N71      -$L71      )/$L71      )*100))</f>
        <v>-100</v>
      </c>
      <c r="S71" s="62">
        <f>IF(($M71      =0),0,((($O71      -$M71      )/$M71      )*100))</f>
        <v>0</v>
      </c>
      <c r="T71" s="61">
        <f>IF($E71   =0,0,($P71   /$E71   )*100)</f>
        <v>57.309782608695649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20020000</v>
      </c>
      <c r="C72" s="104">
        <f>SUM(C9:C14,C17:C23,C26:C29,C32,C35:C39,C42:C52,C55:C58,C61:C65,C69)</f>
        <v>-2500000</v>
      </c>
      <c r="D72" s="104"/>
      <c r="E72" s="104">
        <f>$B72      +$C72      +$D72</f>
        <v>17520000</v>
      </c>
      <c r="F72" s="105">
        <f t="shared" ref="F72:O72" si="46">SUM(F9:F14,F17:F23,F26:F29,F32,F35:F39,F42:F52,F55:F58,F61:F65,F69)</f>
        <v>17520000</v>
      </c>
      <c r="G72" s="106">
        <f t="shared" si="46"/>
        <v>17520000</v>
      </c>
      <c r="H72" s="105">
        <f t="shared" si="46"/>
        <v>4690000</v>
      </c>
      <c r="I72" s="106">
        <f t="shared" si="46"/>
        <v>0</v>
      </c>
      <c r="J72" s="105">
        <f t="shared" si="46"/>
        <v>1384000</v>
      </c>
      <c r="K72" s="106">
        <f t="shared" si="46"/>
        <v>0</v>
      </c>
      <c r="L72" s="105">
        <f t="shared" si="46"/>
        <v>2878000</v>
      </c>
      <c r="M72" s="106">
        <f t="shared" si="46"/>
        <v>0</v>
      </c>
      <c r="N72" s="105">
        <f t="shared" si="46"/>
        <v>857000</v>
      </c>
      <c r="O72" s="106">
        <f t="shared" si="46"/>
        <v>0</v>
      </c>
      <c r="P72" s="105">
        <f>$H72      +$J72      +$L72      +$N72</f>
        <v>9809000</v>
      </c>
      <c r="Q72" s="106">
        <f>$I72      +$K72      +$M72      +$O72</f>
        <v>0</v>
      </c>
      <c r="R72" s="61">
        <f>IF(($L72      =0),0,((($N72      -$L72      )/$L72      )*100))</f>
        <v>-70.222376650451707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55.987442922374427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RCYcio9ehVkaJ4edpElwSf/pBLbII8MDbZyTdoBgFEOf5wkcHnUVtMpMkkVxuMCRDu0OwkJLBqEdowESvefCQ==" saltValue="XX40czoK2ui0qQ7mvlrsc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1178000</v>
      </c>
      <c r="I10" s="94"/>
      <c r="J10" s="93">
        <v>1281000</v>
      </c>
      <c r="K10" s="94">
        <v>2153282</v>
      </c>
      <c r="L10" s="93">
        <v>309000</v>
      </c>
      <c r="M10" s="94">
        <v>168560</v>
      </c>
      <c r="N10" s="93">
        <v>165000</v>
      </c>
      <c r="O10" s="94">
        <v>139727</v>
      </c>
      <c r="P10" s="93">
        <f t="shared" ref="P10:P15" si="1">$H10      +$J10      +$L10      +$N10</f>
        <v>2933000</v>
      </c>
      <c r="Q10" s="94">
        <f t="shared" ref="Q10:Q15" si="2">$I10      +$K10      +$M10      +$O10</f>
        <v>2461569</v>
      </c>
      <c r="R10" s="48">
        <f t="shared" ref="R10:R15" si="3">IF(($L10      =0),0,((($N10      -$L10      )/$L10      )*100))</f>
        <v>-46.601941747572816</v>
      </c>
      <c r="S10" s="49">
        <f t="shared" ref="S10:S15" si="4">IF(($M10      =0),0,((($O10      -$M10      )/$M10      )*100))</f>
        <v>-17.105481727574752</v>
      </c>
      <c r="T10" s="48">
        <f t="shared" ref="T10:T14" si="5">IF(($E10      =0),0,(($P10      /$E10      )*100))</f>
        <v>97.766666666666666</v>
      </c>
      <c r="U10" s="50">
        <f t="shared" ref="U10:U14" si="6">IF(($E10      =0),0,(($Q10      /$E10      )*100))</f>
        <v>82.052300000000002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1178000</v>
      </c>
      <c r="I15" s="97">
        <f t="shared" si="7"/>
        <v>0</v>
      </c>
      <c r="J15" s="96">
        <f t="shared" si="7"/>
        <v>1281000</v>
      </c>
      <c r="K15" s="97">
        <f t="shared" si="7"/>
        <v>2153282</v>
      </c>
      <c r="L15" s="96">
        <f t="shared" si="7"/>
        <v>309000</v>
      </c>
      <c r="M15" s="97">
        <f t="shared" si="7"/>
        <v>168560</v>
      </c>
      <c r="N15" s="96">
        <f t="shared" si="7"/>
        <v>165000</v>
      </c>
      <c r="O15" s="97">
        <f t="shared" si="7"/>
        <v>139727</v>
      </c>
      <c r="P15" s="96">
        <f t="shared" si="1"/>
        <v>2933000</v>
      </c>
      <c r="Q15" s="97">
        <f t="shared" si="2"/>
        <v>2461569</v>
      </c>
      <c r="R15" s="52">
        <f t="shared" si="3"/>
        <v>-46.601941747572816</v>
      </c>
      <c r="S15" s="53">
        <f t="shared" si="4"/>
        <v>-17.105481727574752</v>
      </c>
      <c r="T15" s="52">
        <f>IF((SUM($E9:$E13))=0,0,(P15/(SUM($E9:$E13))*100))</f>
        <v>97.766666666666666</v>
      </c>
      <c r="U15" s="54">
        <f>IF((SUM($E9:$E13))=0,0,(Q15/(SUM($E9:$E13))*100))</f>
        <v>82.052300000000002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3500000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>
        <v>125402</v>
      </c>
      <c r="J35" s="93">
        <v>448000</v>
      </c>
      <c r="K35" s="94">
        <v>903857</v>
      </c>
      <c r="L35" s="93">
        <v>999000</v>
      </c>
      <c r="M35" s="94">
        <v>437978</v>
      </c>
      <c r="N35" s="93">
        <v>3044000</v>
      </c>
      <c r="O35" s="94">
        <v>2729285</v>
      </c>
      <c r="P35" s="93">
        <f t="shared" ref="P35:P40" si="19">$H35      +$J35      +$L35      +$N35</f>
        <v>4491000</v>
      </c>
      <c r="Q35" s="94">
        <f t="shared" ref="Q35:Q40" si="20">$I35      +$K35      +$M35      +$O35</f>
        <v>4196522</v>
      </c>
      <c r="R35" s="48">
        <f t="shared" ref="R35:R40" si="21">IF(($L35      =0),0,((($N35      -$L35      )/$L35      )*100))</f>
        <v>204.70470470470471</v>
      </c>
      <c r="S35" s="49">
        <f t="shared" ref="S35:S40" si="22">IF(($M35      =0),0,((($O35      -$M35      )/$M35      )*100))</f>
        <v>523.15572928320603</v>
      </c>
      <c r="T35" s="48">
        <f t="shared" ref="T35:T39" si="23">IF(($E35      =0),0,(($P35      /$E35      )*100))</f>
        <v>89.82</v>
      </c>
      <c r="U35" s="50">
        <f t="shared" ref="U35:U39" si="24">IF(($E35      =0),0,(($Q35      /$E35      )*100))</f>
        <v>83.93043999999999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1247000</v>
      </c>
      <c r="C36" s="92">
        <v>0</v>
      </c>
      <c r="D36" s="92"/>
      <c r="E36" s="92">
        <f t="shared" si="18"/>
        <v>1247000</v>
      </c>
      <c r="F36" s="93">
        <v>1247000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2747000</v>
      </c>
      <c r="C40" s="95">
        <f>SUM(C35:C39)</f>
        <v>3500000</v>
      </c>
      <c r="D40" s="95"/>
      <c r="E40" s="95">
        <f t="shared" si="18"/>
        <v>6247000</v>
      </c>
      <c r="F40" s="96">
        <f t="shared" ref="F40:O40" si="25">SUM(F35:F39)</f>
        <v>6247000</v>
      </c>
      <c r="G40" s="97">
        <f t="shared" si="25"/>
        <v>5000000</v>
      </c>
      <c r="H40" s="96">
        <f t="shared" si="25"/>
        <v>0</v>
      </c>
      <c r="I40" s="97">
        <f t="shared" si="25"/>
        <v>125402</v>
      </c>
      <c r="J40" s="96">
        <f t="shared" si="25"/>
        <v>448000</v>
      </c>
      <c r="K40" s="97">
        <f t="shared" si="25"/>
        <v>903857</v>
      </c>
      <c r="L40" s="96">
        <f t="shared" si="25"/>
        <v>999000</v>
      </c>
      <c r="M40" s="97">
        <f t="shared" si="25"/>
        <v>437978</v>
      </c>
      <c r="N40" s="96">
        <f t="shared" si="25"/>
        <v>3044000</v>
      </c>
      <c r="O40" s="97">
        <f t="shared" si="25"/>
        <v>2729285</v>
      </c>
      <c r="P40" s="96">
        <f t="shared" si="19"/>
        <v>4491000</v>
      </c>
      <c r="Q40" s="97">
        <f t="shared" si="20"/>
        <v>4196522</v>
      </c>
      <c r="R40" s="52">
        <f t="shared" si="21"/>
        <v>204.70470470470471</v>
      </c>
      <c r="S40" s="53">
        <f t="shared" si="22"/>
        <v>523.15572928320603</v>
      </c>
      <c r="T40" s="52">
        <f>IF((+$E35+$E38) =0,0,(P40   /(+$E35+$E38) )*100)</f>
        <v>89.82</v>
      </c>
      <c r="U40" s="54">
        <f>IF((+$E35+$E38) =0,0,(Q40   /(+$E35+$E38) )*100)</f>
        <v>83.93043999999999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</v>
      </c>
      <c r="C51" s="92">
        <v>0</v>
      </c>
      <c r="D51" s="92"/>
      <c r="E51" s="92">
        <f t="shared" si="26"/>
        <v>6000000</v>
      </c>
      <c r="F51" s="93">
        <v>6000000</v>
      </c>
      <c r="G51" s="94">
        <v>6000000</v>
      </c>
      <c r="H51" s="93"/>
      <c r="I51" s="94"/>
      <c r="J51" s="93"/>
      <c r="K51" s="94">
        <v>1466473</v>
      </c>
      <c r="L51" s="93">
        <v>2344000</v>
      </c>
      <c r="M51" s="94">
        <v>2598255</v>
      </c>
      <c r="N51" s="93">
        <v>3656000</v>
      </c>
      <c r="O51" s="94">
        <v>1935271</v>
      </c>
      <c r="P51" s="93">
        <f t="shared" si="27"/>
        <v>6000000</v>
      </c>
      <c r="Q51" s="94">
        <f t="shared" si="28"/>
        <v>5999999</v>
      </c>
      <c r="R51" s="48">
        <f t="shared" si="29"/>
        <v>55.972696245733786</v>
      </c>
      <c r="S51" s="49">
        <f t="shared" si="30"/>
        <v>-25.516510119291603</v>
      </c>
      <c r="T51" s="48">
        <f t="shared" si="31"/>
        <v>100</v>
      </c>
      <c r="U51" s="50">
        <f t="shared" si="32"/>
        <v>99.999983333333333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13000000</v>
      </c>
      <c r="D52" s="92"/>
      <c r="E52" s="92">
        <f t="shared" si="26"/>
        <v>13000000</v>
      </c>
      <c r="F52" s="93">
        <v>13000000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6000000</v>
      </c>
      <c r="C53" s="95">
        <f>SUM(C42:C52)</f>
        <v>13000000</v>
      </c>
      <c r="D53" s="95"/>
      <c r="E53" s="95">
        <f t="shared" si="26"/>
        <v>19000000</v>
      </c>
      <c r="F53" s="96">
        <f t="shared" ref="F53:O53" si="33">SUM(F42:F52)</f>
        <v>19000000</v>
      </c>
      <c r="G53" s="97">
        <f t="shared" si="33"/>
        <v>6000000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1466473</v>
      </c>
      <c r="L53" s="96">
        <f t="shared" si="33"/>
        <v>2344000</v>
      </c>
      <c r="M53" s="97">
        <f t="shared" si="33"/>
        <v>2598255</v>
      </c>
      <c r="N53" s="96">
        <f t="shared" si="33"/>
        <v>3656000</v>
      </c>
      <c r="O53" s="97">
        <f t="shared" si="33"/>
        <v>1935271</v>
      </c>
      <c r="P53" s="96">
        <f t="shared" si="27"/>
        <v>6000000</v>
      </c>
      <c r="Q53" s="97">
        <f t="shared" si="28"/>
        <v>5999999</v>
      </c>
      <c r="R53" s="52">
        <f t="shared" si="29"/>
        <v>55.972696245733786</v>
      </c>
      <c r="S53" s="53">
        <f t="shared" si="30"/>
        <v>-25.516510119291603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99.999983333333333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11747000</v>
      </c>
      <c r="C67" s="104">
        <f>SUM(C9:C14,C17:C23,C26:C29,C32,C35:C39,C42:C52,C55:C58,C61:C65)</f>
        <v>16500000</v>
      </c>
      <c r="D67" s="104"/>
      <c r="E67" s="104">
        <f t="shared" si="35"/>
        <v>28247000</v>
      </c>
      <c r="F67" s="105">
        <f t="shared" ref="F67:O67" si="43">SUM(F9:F14,F17:F23,F26:F29,F32,F35:F39,F42:F52,F55:F58,F61:F65)</f>
        <v>28247000</v>
      </c>
      <c r="G67" s="106">
        <f t="shared" si="43"/>
        <v>14000000</v>
      </c>
      <c r="H67" s="105">
        <f t="shared" si="43"/>
        <v>1178000</v>
      </c>
      <c r="I67" s="106">
        <f t="shared" si="43"/>
        <v>125402</v>
      </c>
      <c r="J67" s="105">
        <f t="shared" si="43"/>
        <v>1729000</v>
      </c>
      <c r="K67" s="106">
        <f t="shared" si="43"/>
        <v>4523612</v>
      </c>
      <c r="L67" s="105">
        <f t="shared" si="43"/>
        <v>3652000</v>
      </c>
      <c r="M67" s="106">
        <f t="shared" si="43"/>
        <v>3204793</v>
      </c>
      <c r="N67" s="105">
        <f t="shared" si="43"/>
        <v>6865000</v>
      </c>
      <c r="O67" s="106">
        <f t="shared" si="43"/>
        <v>4804283</v>
      </c>
      <c r="P67" s="105">
        <f t="shared" si="36"/>
        <v>13424000</v>
      </c>
      <c r="Q67" s="106">
        <f t="shared" si="37"/>
        <v>12658090</v>
      </c>
      <c r="R67" s="61">
        <f t="shared" si="38"/>
        <v>87.979189485213581</v>
      </c>
      <c r="S67" s="62">
        <f t="shared" si="39"/>
        <v>49.909307715038068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95.885714285714286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90.414928571428575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28187000</v>
      </c>
      <c r="C69" s="92">
        <v>0</v>
      </c>
      <c r="D69" s="92"/>
      <c r="E69" s="92">
        <f>$B69      +$C69      +$D69</f>
        <v>28187000</v>
      </c>
      <c r="F69" s="93">
        <v>28187000</v>
      </c>
      <c r="G69" s="94">
        <v>28187000</v>
      </c>
      <c r="H69" s="93">
        <v>1611000</v>
      </c>
      <c r="I69" s="94">
        <v>3367847</v>
      </c>
      <c r="J69" s="93">
        <v>2266000</v>
      </c>
      <c r="K69" s="94">
        <v>2822685</v>
      </c>
      <c r="L69" s="93">
        <v>7881000</v>
      </c>
      <c r="M69" s="94">
        <v>6196439</v>
      </c>
      <c r="N69" s="93">
        <v>4814000</v>
      </c>
      <c r="O69" s="94">
        <v>4948605</v>
      </c>
      <c r="P69" s="93">
        <f>$H69      +$J69      +$L69      +$N69</f>
        <v>16572000</v>
      </c>
      <c r="Q69" s="94">
        <f>$I69      +$K69      +$M69      +$O69</f>
        <v>17335576</v>
      </c>
      <c r="R69" s="48">
        <f>IF(($L69      =0),0,((($N69      -$L69      )/$L69      )*100))</f>
        <v>-38.916381169902294</v>
      </c>
      <c r="S69" s="49">
        <f>IF(($M69      =0),0,((($O69      -$M69      )/$M69      )*100))</f>
        <v>-20.137921151164402</v>
      </c>
      <c r="T69" s="48">
        <f>IF(($E69      =0),0,(($P69      /$E69      )*100))</f>
        <v>58.793060630787238</v>
      </c>
      <c r="U69" s="50">
        <f>IF(($E69      =0),0,(($Q69      /$E69      )*100))</f>
        <v>61.502025756554431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28187000</v>
      </c>
      <c r="C70" s="101">
        <f>C69</f>
        <v>0</v>
      </c>
      <c r="D70" s="101"/>
      <c r="E70" s="101">
        <f>$B70      +$C70      +$D70</f>
        <v>28187000</v>
      </c>
      <c r="F70" s="102">
        <f t="shared" ref="F70:O70" si="44">F69</f>
        <v>28187000</v>
      </c>
      <c r="G70" s="103">
        <f t="shared" si="44"/>
        <v>28187000</v>
      </c>
      <c r="H70" s="102">
        <f t="shared" si="44"/>
        <v>1611000</v>
      </c>
      <c r="I70" s="103">
        <f t="shared" si="44"/>
        <v>3367847</v>
      </c>
      <c r="J70" s="102">
        <f t="shared" si="44"/>
        <v>2266000</v>
      </c>
      <c r="K70" s="103">
        <f t="shared" si="44"/>
        <v>2822685</v>
      </c>
      <c r="L70" s="102">
        <f t="shared" si="44"/>
        <v>7881000</v>
      </c>
      <c r="M70" s="103">
        <f t="shared" si="44"/>
        <v>6196439</v>
      </c>
      <c r="N70" s="102">
        <f t="shared" si="44"/>
        <v>4814000</v>
      </c>
      <c r="O70" s="103">
        <f t="shared" si="44"/>
        <v>4948605</v>
      </c>
      <c r="P70" s="102">
        <f>$H70      +$J70      +$L70      +$N70</f>
        <v>16572000</v>
      </c>
      <c r="Q70" s="103">
        <f>$I70      +$K70      +$M70      +$O70</f>
        <v>17335576</v>
      </c>
      <c r="R70" s="57">
        <f>IF(($L70      =0),0,((($N70      -$L70      )/$L70      )*100))</f>
        <v>-38.916381169902294</v>
      </c>
      <c r="S70" s="58">
        <f>IF(($M70      =0),0,((($O70      -$M70      )/$M70      )*100))</f>
        <v>-20.137921151164402</v>
      </c>
      <c r="T70" s="57">
        <f>IF($E70   =0,0,($P70   /$E70   )*100)</f>
        <v>58.793060630787238</v>
      </c>
      <c r="U70" s="59">
        <f>IF($E70   =0,0,($Q70   /$E70 )*100)</f>
        <v>61.502025756554431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28187000</v>
      </c>
      <c r="C71" s="104">
        <f>C69</f>
        <v>0</v>
      </c>
      <c r="D71" s="104"/>
      <c r="E71" s="104">
        <f>$B71      +$C71      +$D71</f>
        <v>28187000</v>
      </c>
      <c r="F71" s="105">
        <f t="shared" ref="F71:O71" si="45">F69</f>
        <v>28187000</v>
      </c>
      <c r="G71" s="106">
        <f t="shared" si="45"/>
        <v>28187000</v>
      </c>
      <c r="H71" s="105">
        <f t="shared" si="45"/>
        <v>1611000</v>
      </c>
      <c r="I71" s="106">
        <f t="shared" si="45"/>
        <v>3367847</v>
      </c>
      <c r="J71" s="105">
        <f t="shared" si="45"/>
        <v>2266000</v>
      </c>
      <c r="K71" s="106">
        <f t="shared" si="45"/>
        <v>2822685</v>
      </c>
      <c r="L71" s="105">
        <f t="shared" si="45"/>
        <v>7881000</v>
      </c>
      <c r="M71" s="106">
        <f t="shared" si="45"/>
        <v>6196439</v>
      </c>
      <c r="N71" s="105">
        <f t="shared" si="45"/>
        <v>4814000</v>
      </c>
      <c r="O71" s="106">
        <f t="shared" si="45"/>
        <v>4948605</v>
      </c>
      <c r="P71" s="105">
        <f>$H71      +$J71      +$L71      +$N71</f>
        <v>16572000</v>
      </c>
      <c r="Q71" s="106">
        <f>$I71      +$K71      +$M71      +$O71</f>
        <v>17335576</v>
      </c>
      <c r="R71" s="61">
        <f>IF(($L71      =0),0,((($N71      -$L71      )/$L71      )*100))</f>
        <v>-38.916381169902294</v>
      </c>
      <c r="S71" s="62">
        <f>IF(($M71      =0),0,((($O71      -$M71      )/$M71      )*100))</f>
        <v>-20.137921151164402</v>
      </c>
      <c r="T71" s="61">
        <f>IF($E71   =0,0,($P71   /$E71   )*100)</f>
        <v>58.793060630787238</v>
      </c>
      <c r="U71" s="65">
        <f>IF($E71   =0,0,($Q71   /$E71   )*100)</f>
        <v>61.502025756554431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39934000</v>
      </c>
      <c r="C72" s="104">
        <f>SUM(C9:C14,C17:C23,C26:C29,C32,C35:C39,C42:C52,C55:C58,C61:C65,C69)</f>
        <v>16500000</v>
      </c>
      <c r="D72" s="104"/>
      <c r="E72" s="104">
        <f>$B72      +$C72      +$D72</f>
        <v>56434000</v>
      </c>
      <c r="F72" s="105">
        <f t="shared" ref="F72:O72" si="46">SUM(F9:F14,F17:F23,F26:F29,F32,F35:F39,F42:F52,F55:F58,F61:F65,F69)</f>
        <v>56434000</v>
      </c>
      <c r="G72" s="106">
        <f t="shared" si="46"/>
        <v>42187000</v>
      </c>
      <c r="H72" s="105">
        <f t="shared" si="46"/>
        <v>2789000</v>
      </c>
      <c r="I72" s="106">
        <f t="shared" si="46"/>
        <v>3493249</v>
      </c>
      <c r="J72" s="105">
        <f t="shared" si="46"/>
        <v>3995000</v>
      </c>
      <c r="K72" s="106">
        <f t="shared" si="46"/>
        <v>7346297</v>
      </c>
      <c r="L72" s="105">
        <f t="shared" si="46"/>
        <v>11533000</v>
      </c>
      <c r="M72" s="106">
        <f t="shared" si="46"/>
        <v>9401232</v>
      </c>
      <c r="N72" s="105">
        <f t="shared" si="46"/>
        <v>11679000</v>
      </c>
      <c r="O72" s="106">
        <f t="shared" si="46"/>
        <v>9752888</v>
      </c>
      <c r="P72" s="105">
        <f>$H72      +$J72      +$L72      +$N72</f>
        <v>29996000</v>
      </c>
      <c r="Q72" s="106">
        <f>$I72      +$K72      +$M72      +$O72</f>
        <v>29993666</v>
      </c>
      <c r="R72" s="61">
        <f>IF(($L72      =0),0,((($N72      -$L72      )/$L72      )*100))</f>
        <v>1.2659325414029305</v>
      </c>
      <c r="S72" s="62">
        <f>IF(($M72      =0),0,((($O72      -$M72      )/$M72      )*100))</f>
        <v>3.7405310282737414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71.10247232559793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71.096939815582999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onIuCeRGqCAkpgOcPb6H7iHs7vTQ9I3LXB0/ftF+gu0+h8AJs4IIgf/nJCIZ7tGFOJNJYoOEpwtMiSi+CfQ4g==" saltValue="xXK/VvE3gmdKaYgkLIyTf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47000</v>
      </c>
      <c r="I10" s="94"/>
      <c r="J10" s="93">
        <v>294000</v>
      </c>
      <c r="K10" s="94"/>
      <c r="L10" s="93">
        <v>497000</v>
      </c>
      <c r="M10" s="94">
        <v>754533</v>
      </c>
      <c r="N10" s="93">
        <v>2012000</v>
      </c>
      <c r="O10" s="94">
        <v>185450</v>
      </c>
      <c r="P10" s="93">
        <f t="shared" ref="P10:P15" si="1">$H10      +$J10      +$L10      +$N10</f>
        <v>2850000</v>
      </c>
      <c r="Q10" s="94">
        <f t="shared" ref="Q10:Q15" si="2">$I10      +$K10      +$M10      +$O10</f>
        <v>939983</v>
      </c>
      <c r="R10" s="48">
        <f t="shared" ref="R10:R15" si="3">IF(($L10      =0),0,((($N10      -$L10      )/$L10      )*100))</f>
        <v>304.82897384305835</v>
      </c>
      <c r="S10" s="49">
        <f t="shared" ref="S10:S15" si="4">IF(($M10      =0),0,((($O10      -$M10      )/$M10      )*100))</f>
        <v>-75.421883469642808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32.981859649122811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47000</v>
      </c>
      <c r="I15" s="97">
        <f t="shared" si="7"/>
        <v>0</v>
      </c>
      <c r="J15" s="96">
        <f t="shared" si="7"/>
        <v>294000</v>
      </c>
      <c r="K15" s="97">
        <f t="shared" si="7"/>
        <v>0</v>
      </c>
      <c r="L15" s="96">
        <f t="shared" si="7"/>
        <v>497000</v>
      </c>
      <c r="M15" s="97">
        <f t="shared" si="7"/>
        <v>754533</v>
      </c>
      <c r="N15" s="96">
        <f t="shared" si="7"/>
        <v>2012000</v>
      </c>
      <c r="O15" s="97">
        <f t="shared" si="7"/>
        <v>185450</v>
      </c>
      <c r="P15" s="96">
        <f t="shared" si="1"/>
        <v>2850000</v>
      </c>
      <c r="Q15" s="97">
        <f t="shared" si="2"/>
        <v>939983</v>
      </c>
      <c r="R15" s="52">
        <f t="shared" si="3"/>
        <v>304.82897384305835</v>
      </c>
      <c r="S15" s="53">
        <f t="shared" si="4"/>
        <v>-75.421883469642808</v>
      </c>
      <c r="T15" s="52">
        <f>IF((SUM($E9:$E13))=0,0,(P15/(SUM($E9:$E13))*100))</f>
        <v>100</v>
      </c>
      <c r="U15" s="54">
        <f>IF((SUM($E9:$E13))=0,0,(Q15/(SUM($E9:$E13))*100))</f>
        <v>32.981859649122811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1839000</v>
      </c>
      <c r="C20" s="92">
        <v>0</v>
      </c>
      <c r="D20" s="92"/>
      <c r="E20" s="92">
        <f t="shared" si="8"/>
        <v>1839000</v>
      </c>
      <c r="F20" s="93">
        <v>1839000</v>
      </c>
      <c r="G20" s="94">
        <v>1839000</v>
      </c>
      <c r="H20" s="93"/>
      <c r="I20" s="94"/>
      <c r="J20" s="93"/>
      <c r="K20" s="94"/>
      <c r="L20" s="93"/>
      <c r="M20" s="94"/>
      <c r="N20" s="93"/>
      <c r="O20" s="94">
        <v>1837564</v>
      </c>
      <c r="P20" s="93">
        <f t="shared" si="9"/>
        <v>0</v>
      </c>
      <c r="Q20" s="94">
        <f t="shared" si="10"/>
        <v>1837564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99.921914083741157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1839000</v>
      </c>
      <c r="C24" s="95">
        <f>SUM(C17:C23)</f>
        <v>0</v>
      </c>
      <c r="D24" s="95"/>
      <c r="E24" s="95">
        <f t="shared" si="8"/>
        <v>1839000</v>
      </c>
      <c r="F24" s="96">
        <f t="shared" ref="F24:O24" si="15">SUM(F17:F23)</f>
        <v>1839000</v>
      </c>
      <c r="G24" s="97">
        <f t="shared" si="15"/>
        <v>1839000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1837564</v>
      </c>
      <c r="P24" s="96">
        <f t="shared" si="9"/>
        <v>0</v>
      </c>
      <c r="Q24" s="97">
        <f t="shared" si="10"/>
        <v>1837564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99.921914083741157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66000</v>
      </c>
      <c r="K32" s="94"/>
      <c r="L32" s="93">
        <v>690000</v>
      </c>
      <c r="M32" s="94">
        <v>484955</v>
      </c>
      <c r="N32" s="93">
        <v>49000</v>
      </c>
      <c r="O32" s="94"/>
      <c r="P32" s="93">
        <f>$H32      +$J32      +$L32      +$N32</f>
        <v>805000</v>
      </c>
      <c r="Q32" s="94">
        <f>$I32      +$K32      +$M32      +$O32</f>
        <v>484955</v>
      </c>
      <c r="R32" s="48">
        <f>IF(($L32      =0),0,((($N32      -$L32      )/$L32      )*100))</f>
        <v>-92.898550724637687</v>
      </c>
      <c r="S32" s="49">
        <f>IF(($M32      =0),0,((($O32      -$M32      )/$M32      )*100))</f>
        <v>-100</v>
      </c>
      <c r="T32" s="48">
        <f>IF(($E32      =0),0,(($P32      /$E32      )*100))</f>
        <v>74.883720930232556</v>
      </c>
      <c r="U32" s="50">
        <f>IF(($E32      =0),0,(($Q32      /$E32      )*100))</f>
        <v>45.112093023255809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66000</v>
      </c>
      <c r="K33" s="97">
        <f t="shared" si="17"/>
        <v>0</v>
      </c>
      <c r="L33" s="96">
        <f t="shared" si="17"/>
        <v>690000</v>
      </c>
      <c r="M33" s="97">
        <f t="shared" si="17"/>
        <v>484955</v>
      </c>
      <c r="N33" s="96">
        <f t="shared" si="17"/>
        <v>49000</v>
      </c>
      <c r="O33" s="97">
        <f t="shared" si="17"/>
        <v>0</v>
      </c>
      <c r="P33" s="96">
        <f>$H33      +$J33      +$L33      +$N33</f>
        <v>805000</v>
      </c>
      <c r="Q33" s="97">
        <f>$I33      +$K33      +$M33      +$O33</f>
        <v>484955</v>
      </c>
      <c r="R33" s="52">
        <f>IF(($L33      =0),0,((($N33      -$L33      )/$L33      )*100))</f>
        <v>-92.898550724637687</v>
      </c>
      <c r="S33" s="53">
        <f>IF(($M33      =0),0,((($O33      -$M33      )/$M33      )*100))</f>
        <v>-100</v>
      </c>
      <c r="T33" s="52">
        <f>IF($E33   =0,0,($P33   /$E33   )*100)</f>
        <v>74.883720930232556</v>
      </c>
      <c r="U33" s="54">
        <f>IF($E33   =0,0,($Q33   /$E33   )*100)</f>
        <v>45.112093023255809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>
        <v>1404000</v>
      </c>
      <c r="I38" s="94"/>
      <c r="J38" s="93"/>
      <c r="K38" s="94"/>
      <c r="L38" s="93"/>
      <c r="M38" s="94"/>
      <c r="N38" s="93">
        <v>1206000</v>
      </c>
      <c r="O38" s="94"/>
      <c r="P38" s="93">
        <f t="shared" si="19"/>
        <v>2610000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87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3000000</v>
      </c>
      <c r="H40" s="96">
        <f t="shared" si="25"/>
        <v>1404000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1206000</v>
      </c>
      <c r="O40" s="97">
        <f t="shared" si="25"/>
        <v>0</v>
      </c>
      <c r="P40" s="96">
        <f t="shared" si="19"/>
        <v>2610000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87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62367000</v>
      </c>
      <c r="C43" s="92">
        <v>0</v>
      </c>
      <c r="D43" s="92"/>
      <c r="E43" s="92">
        <f t="shared" si="26"/>
        <v>62367000</v>
      </c>
      <c r="F43" s="93">
        <v>62367000</v>
      </c>
      <c r="G43" s="94">
        <v>62367000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-1000000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/>
      <c r="K51" s="94"/>
      <c r="L51" s="93">
        <v>3609000</v>
      </c>
      <c r="M51" s="94">
        <v>5099483</v>
      </c>
      <c r="N51" s="93"/>
      <c r="O51" s="94">
        <v>-892278</v>
      </c>
      <c r="P51" s="93">
        <f t="shared" si="27"/>
        <v>3609000</v>
      </c>
      <c r="Q51" s="94">
        <f t="shared" si="28"/>
        <v>4207205</v>
      </c>
      <c r="R51" s="48">
        <f t="shared" si="29"/>
        <v>-100</v>
      </c>
      <c r="S51" s="49">
        <f t="shared" si="30"/>
        <v>-117.497420816973</v>
      </c>
      <c r="T51" s="48">
        <f t="shared" si="31"/>
        <v>90.224999999999994</v>
      </c>
      <c r="U51" s="50">
        <f t="shared" si="32"/>
        <v>105.180125</v>
      </c>
      <c r="V51" s="93">
        <v>6548000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67367000</v>
      </c>
      <c r="C53" s="95">
        <f>SUM(C42:C52)</f>
        <v>-1000000</v>
      </c>
      <c r="D53" s="95"/>
      <c r="E53" s="95">
        <f t="shared" si="26"/>
        <v>66367000</v>
      </c>
      <c r="F53" s="96">
        <f t="shared" ref="F53:O53" si="33">SUM(F42:F52)</f>
        <v>66367000</v>
      </c>
      <c r="G53" s="97">
        <f t="shared" si="33"/>
        <v>66367000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3609000</v>
      </c>
      <c r="M53" s="97">
        <f t="shared" si="33"/>
        <v>5099483</v>
      </c>
      <c r="N53" s="96">
        <f t="shared" si="33"/>
        <v>0</v>
      </c>
      <c r="O53" s="97">
        <f t="shared" si="33"/>
        <v>-892278</v>
      </c>
      <c r="P53" s="96">
        <f t="shared" si="27"/>
        <v>3609000</v>
      </c>
      <c r="Q53" s="97">
        <f t="shared" si="28"/>
        <v>4207205</v>
      </c>
      <c r="R53" s="52">
        <f t="shared" si="29"/>
        <v>-100</v>
      </c>
      <c r="S53" s="53">
        <f t="shared" si="30"/>
        <v>-117.497420816973</v>
      </c>
      <c r="T53" s="52">
        <f>IF((+$E43+$E45+$E47+$E48+$E51) =0,0,(P53   /(+$E43+$E45+$E47+$E48+$E51) )*100)</f>
        <v>5.4379435562855027</v>
      </c>
      <c r="U53" s="54">
        <f>IF((+$E43+$E45+$E47+$E48+$E51) =0,0,(Q53   /(+$E43+$E45+$E47+$E48+$E51) )*100)</f>
        <v>6.3393026654813394</v>
      </c>
      <c r="V53" s="96">
        <f>SUM(V42:V52)</f>
        <v>6548000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76131000</v>
      </c>
      <c r="C67" s="104">
        <f>SUM(C9:C14,C17:C23,C26:C29,C32,C35:C39,C42:C52,C55:C58,C61:C65)</f>
        <v>-1000000</v>
      </c>
      <c r="D67" s="104"/>
      <c r="E67" s="104">
        <f t="shared" si="35"/>
        <v>75131000</v>
      </c>
      <c r="F67" s="105">
        <f t="shared" ref="F67:O67" si="43">SUM(F9:F14,F17:F23,F26:F29,F32,F35:F39,F42:F52,F55:F58,F61:F65)</f>
        <v>75131000</v>
      </c>
      <c r="G67" s="106">
        <f t="shared" si="43"/>
        <v>75131000</v>
      </c>
      <c r="H67" s="105">
        <f t="shared" si="43"/>
        <v>1451000</v>
      </c>
      <c r="I67" s="106">
        <f t="shared" si="43"/>
        <v>0</v>
      </c>
      <c r="J67" s="105">
        <f t="shared" si="43"/>
        <v>360000</v>
      </c>
      <c r="K67" s="106">
        <f t="shared" si="43"/>
        <v>0</v>
      </c>
      <c r="L67" s="105">
        <f t="shared" si="43"/>
        <v>4796000</v>
      </c>
      <c r="M67" s="106">
        <f t="shared" si="43"/>
        <v>6338971</v>
      </c>
      <c r="N67" s="105">
        <f t="shared" si="43"/>
        <v>3267000</v>
      </c>
      <c r="O67" s="106">
        <f t="shared" si="43"/>
        <v>1130736</v>
      </c>
      <c r="P67" s="105">
        <f t="shared" si="36"/>
        <v>9874000</v>
      </c>
      <c r="Q67" s="106">
        <f t="shared" si="37"/>
        <v>7469707</v>
      </c>
      <c r="R67" s="61">
        <f t="shared" si="38"/>
        <v>-31.880733944954127</v>
      </c>
      <c r="S67" s="62">
        <f t="shared" si="39"/>
        <v>-82.162152185267928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13.142377979795292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9.9422435479362719</v>
      </c>
      <c r="V67" s="105">
        <f>SUM(V9:V14,V17:V23,V26:V29,V32,V35:V39,V42:V52,V55:V58,V61:V65)</f>
        <v>6548000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20227000</v>
      </c>
      <c r="C69" s="92">
        <v>24000000</v>
      </c>
      <c r="D69" s="92"/>
      <c r="E69" s="92">
        <f>$B69      +$C69      +$D69</f>
        <v>44227000</v>
      </c>
      <c r="F69" s="93">
        <v>44227000</v>
      </c>
      <c r="G69" s="94">
        <v>44227000</v>
      </c>
      <c r="H69" s="93">
        <v>3762000</v>
      </c>
      <c r="I69" s="94"/>
      <c r="J69" s="93">
        <v>12299000</v>
      </c>
      <c r="K69" s="94">
        <v>1995953</v>
      </c>
      <c r="L69" s="93">
        <v>210000</v>
      </c>
      <c r="M69" s="94">
        <v>5235996</v>
      </c>
      <c r="N69" s="93">
        <v>20630000</v>
      </c>
      <c r="O69" s="94">
        <v>27502746</v>
      </c>
      <c r="P69" s="93">
        <f>$H69      +$J69      +$L69      +$N69</f>
        <v>36901000</v>
      </c>
      <c r="Q69" s="94">
        <f>$I69      +$K69      +$M69      +$O69</f>
        <v>34734695</v>
      </c>
      <c r="R69" s="48">
        <f>IF(($L69      =0),0,((($N69      -$L69      )/$L69      )*100))</f>
        <v>9723.8095238095248</v>
      </c>
      <c r="S69" s="49">
        <f>IF(($M69      =0),0,((($O69      -$M69      )/$M69      )*100))</f>
        <v>425.26292991820469</v>
      </c>
      <c r="T69" s="48">
        <f>IF(($E69      =0),0,(($P69      /$E69      )*100))</f>
        <v>83.435457978158141</v>
      </c>
      <c r="U69" s="50">
        <f>IF(($E69      =0),0,(($Q69      /$E69      )*100))</f>
        <v>78.537307527076223</v>
      </c>
      <c r="V69" s="93">
        <v>11975000</v>
      </c>
      <c r="W69" s="94">
        <v>0</v>
      </c>
    </row>
    <row r="70" spans="1:23" ht="12.95" customHeight="1" x14ac:dyDescent="0.2">
      <c r="A70" s="56" t="s">
        <v>41</v>
      </c>
      <c r="B70" s="101">
        <f>B69</f>
        <v>20227000</v>
      </c>
      <c r="C70" s="101">
        <f>C69</f>
        <v>24000000</v>
      </c>
      <c r="D70" s="101"/>
      <c r="E70" s="101">
        <f>$B70      +$C70      +$D70</f>
        <v>44227000</v>
      </c>
      <c r="F70" s="102">
        <f t="shared" ref="F70:O70" si="44">F69</f>
        <v>44227000</v>
      </c>
      <c r="G70" s="103">
        <f t="shared" si="44"/>
        <v>44227000</v>
      </c>
      <c r="H70" s="102">
        <f t="shared" si="44"/>
        <v>3762000</v>
      </c>
      <c r="I70" s="103">
        <f t="shared" si="44"/>
        <v>0</v>
      </c>
      <c r="J70" s="102">
        <f t="shared" si="44"/>
        <v>12299000</v>
      </c>
      <c r="K70" s="103">
        <f t="shared" si="44"/>
        <v>1995953</v>
      </c>
      <c r="L70" s="102">
        <f t="shared" si="44"/>
        <v>210000</v>
      </c>
      <c r="M70" s="103">
        <f t="shared" si="44"/>
        <v>5235996</v>
      </c>
      <c r="N70" s="102">
        <f t="shared" si="44"/>
        <v>20630000</v>
      </c>
      <c r="O70" s="103">
        <f t="shared" si="44"/>
        <v>27502746</v>
      </c>
      <c r="P70" s="102">
        <f>$H70      +$J70      +$L70      +$N70</f>
        <v>36901000</v>
      </c>
      <c r="Q70" s="103">
        <f>$I70      +$K70      +$M70      +$O70</f>
        <v>34734695</v>
      </c>
      <c r="R70" s="57">
        <f>IF(($L70      =0),0,((($N70      -$L70      )/$L70      )*100))</f>
        <v>9723.8095238095248</v>
      </c>
      <c r="S70" s="58">
        <f>IF(($M70      =0),0,((($O70      -$M70      )/$M70      )*100))</f>
        <v>425.26292991820469</v>
      </c>
      <c r="T70" s="57">
        <f>IF($E70   =0,0,($P70   /$E70   )*100)</f>
        <v>83.435457978158141</v>
      </c>
      <c r="U70" s="59">
        <f>IF($E70   =0,0,($Q70   /$E70 )*100)</f>
        <v>78.537307527076223</v>
      </c>
      <c r="V70" s="102">
        <f>V69</f>
        <v>11975000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20227000</v>
      </c>
      <c r="C71" s="104">
        <f>C69</f>
        <v>24000000</v>
      </c>
      <c r="D71" s="104"/>
      <c r="E71" s="104">
        <f>$B71      +$C71      +$D71</f>
        <v>44227000</v>
      </c>
      <c r="F71" s="105">
        <f t="shared" ref="F71:O71" si="45">F69</f>
        <v>44227000</v>
      </c>
      <c r="G71" s="106">
        <f t="shared" si="45"/>
        <v>44227000</v>
      </c>
      <c r="H71" s="105">
        <f t="shared" si="45"/>
        <v>3762000</v>
      </c>
      <c r="I71" s="106">
        <f t="shared" si="45"/>
        <v>0</v>
      </c>
      <c r="J71" s="105">
        <f t="shared" si="45"/>
        <v>12299000</v>
      </c>
      <c r="K71" s="106">
        <f t="shared" si="45"/>
        <v>1995953</v>
      </c>
      <c r="L71" s="105">
        <f t="shared" si="45"/>
        <v>210000</v>
      </c>
      <c r="M71" s="106">
        <f t="shared" si="45"/>
        <v>5235996</v>
      </c>
      <c r="N71" s="105">
        <f t="shared" si="45"/>
        <v>20630000</v>
      </c>
      <c r="O71" s="106">
        <f t="shared" si="45"/>
        <v>27502746</v>
      </c>
      <c r="P71" s="105">
        <f>$H71      +$J71      +$L71      +$N71</f>
        <v>36901000</v>
      </c>
      <c r="Q71" s="106">
        <f>$I71      +$K71      +$M71      +$O71</f>
        <v>34734695</v>
      </c>
      <c r="R71" s="61">
        <f>IF(($L71      =0),0,((($N71      -$L71      )/$L71      )*100))</f>
        <v>9723.8095238095248</v>
      </c>
      <c r="S71" s="62">
        <f>IF(($M71      =0),0,((($O71      -$M71      )/$M71      )*100))</f>
        <v>425.26292991820469</v>
      </c>
      <c r="T71" s="61">
        <f>IF($E71   =0,0,($P71   /$E71   )*100)</f>
        <v>83.435457978158141</v>
      </c>
      <c r="U71" s="65">
        <f>IF($E71   =0,0,($Q71   /$E71   )*100)</f>
        <v>78.537307527076223</v>
      </c>
      <c r="V71" s="105">
        <f>V69</f>
        <v>11975000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96358000</v>
      </c>
      <c r="C72" s="104">
        <f>SUM(C9:C14,C17:C23,C26:C29,C32,C35:C39,C42:C52,C55:C58,C61:C65,C69)</f>
        <v>23000000</v>
      </c>
      <c r="D72" s="104"/>
      <c r="E72" s="104">
        <f>$B72      +$C72      +$D72</f>
        <v>119358000</v>
      </c>
      <c r="F72" s="105">
        <f t="shared" ref="F72:O72" si="46">SUM(F9:F14,F17:F23,F26:F29,F32,F35:F39,F42:F52,F55:F58,F61:F65,F69)</f>
        <v>119358000</v>
      </c>
      <c r="G72" s="106">
        <f t="shared" si="46"/>
        <v>119358000</v>
      </c>
      <c r="H72" s="105">
        <f t="shared" si="46"/>
        <v>5213000</v>
      </c>
      <c r="I72" s="106">
        <f t="shared" si="46"/>
        <v>0</v>
      </c>
      <c r="J72" s="105">
        <f t="shared" si="46"/>
        <v>12659000</v>
      </c>
      <c r="K72" s="106">
        <f t="shared" si="46"/>
        <v>1995953</v>
      </c>
      <c r="L72" s="105">
        <f t="shared" si="46"/>
        <v>5006000</v>
      </c>
      <c r="M72" s="106">
        <f t="shared" si="46"/>
        <v>11574967</v>
      </c>
      <c r="N72" s="105">
        <f t="shared" si="46"/>
        <v>23897000</v>
      </c>
      <c r="O72" s="106">
        <f t="shared" si="46"/>
        <v>28633482</v>
      </c>
      <c r="P72" s="105">
        <f>$H72      +$J72      +$L72      +$N72</f>
        <v>46775000</v>
      </c>
      <c r="Q72" s="106">
        <f>$I72      +$K72      +$M72      +$O72</f>
        <v>42204402</v>
      </c>
      <c r="R72" s="61">
        <f>IF(($L72      =0),0,((($N72      -$L72      )/$L72      )*100))</f>
        <v>377.36715940870954</v>
      </c>
      <c r="S72" s="62">
        <f>IF(($M72      =0),0,((($O72      -$M72      )/$M72      )*100))</f>
        <v>147.37419985733004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39.188826890531011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35.359508369778311</v>
      </c>
      <c r="V72" s="105">
        <f>SUM(V9:V14,V17:V23,V26:V29,V32,V35:V39,V42:V52,V55:V58,V61:V65,V69)</f>
        <v>18523000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fiuhnF+QigGiIAnQ5VcwxczHW2Fi6KGLcYDsX9dxwi5S/FuNTWrJf6FUrhQ/U6cQhdmv39ZzGg6Ok5QGfMxdw==" saltValue="BnqGx5uoy+X4ySZjz6jmm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258000</v>
      </c>
      <c r="I10" s="94">
        <v>163601</v>
      </c>
      <c r="J10" s="93">
        <v>837000</v>
      </c>
      <c r="K10" s="94">
        <v>822372</v>
      </c>
      <c r="L10" s="93">
        <v>653000</v>
      </c>
      <c r="M10" s="94">
        <v>199971</v>
      </c>
      <c r="N10" s="93">
        <v>1251000</v>
      </c>
      <c r="O10" s="94">
        <v>992591</v>
      </c>
      <c r="P10" s="93">
        <f t="shared" ref="P10:P15" si="1">$H10      +$J10      +$L10      +$N10</f>
        <v>2999000</v>
      </c>
      <c r="Q10" s="94">
        <f t="shared" ref="Q10:Q15" si="2">$I10      +$K10      +$M10      +$O10</f>
        <v>2178535</v>
      </c>
      <c r="R10" s="48">
        <f t="shared" ref="R10:R15" si="3">IF(($L10      =0),0,((($N10      -$L10      )/$L10      )*100))</f>
        <v>91.577335375191424</v>
      </c>
      <c r="S10" s="49">
        <f t="shared" ref="S10:S15" si="4">IF(($M10      =0),0,((($O10      -$M10      )/$M10      )*100))</f>
        <v>396.36747328362611</v>
      </c>
      <c r="T10" s="48">
        <f t="shared" ref="T10:T14" si="5">IF(($E10      =0),0,(($P10      /$E10      )*100))</f>
        <v>99.966666666666669</v>
      </c>
      <c r="U10" s="50">
        <f t="shared" ref="U10:U14" si="6">IF(($E10      =0),0,(($Q10      /$E10      )*100))</f>
        <v>72.617833333333337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9598000</v>
      </c>
      <c r="C13" s="92">
        <v>10402000</v>
      </c>
      <c r="D13" s="92"/>
      <c r="E13" s="92">
        <f t="shared" si="0"/>
        <v>20000000</v>
      </c>
      <c r="F13" s="93">
        <v>20000000</v>
      </c>
      <c r="G13" s="94">
        <v>20000000</v>
      </c>
      <c r="H13" s="93">
        <v>5166000</v>
      </c>
      <c r="I13" s="94"/>
      <c r="J13" s="93">
        <v>4432000</v>
      </c>
      <c r="K13" s="94">
        <v>3841866</v>
      </c>
      <c r="L13" s="93">
        <v>3970000</v>
      </c>
      <c r="M13" s="94">
        <v>1879203</v>
      </c>
      <c r="N13" s="93">
        <v>6432000</v>
      </c>
      <c r="O13" s="94">
        <v>9988644</v>
      </c>
      <c r="P13" s="93">
        <f t="shared" si="1"/>
        <v>20000000</v>
      </c>
      <c r="Q13" s="94">
        <f t="shared" si="2"/>
        <v>15709713</v>
      </c>
      <c r="R13" s="48">
        <f t="shared" si="3"/>
        <v>62.015113350125951</v>
      </c>
      <c r="S13" s="49">
        <f t="shared" si="4"/>
        <v>431.53618847990344</v>
      </c>
      <c r="T13" s="48">
        <f t="shared" si="5"/>
        <v>100</v>
      </c>
      <c r="U13" s="50">
        <f t="shared" si="6"/>
        <v>78.548564999999996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165000</v>
      </c>
      <c r="C14" s="92">
        <v>0</v>
      </c>
      <c r="D14" s="92"/>
      <c r="E14" s="92">
        <f t="shared" si="0"/>
        <v>165000</v>
      </c>
      <c r="F14" s="93">
        <v>165000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12763000</v>
      </c>
      <c r="C15" s="95">
        <f>SUM(C9:C14)</f>
        <v>10402000</v>
      </c>
      <c r="D15" s="95"/>
      <c r="E15" s="95">
        <f t="shared" si="0"/>
        <v>23165000</v>
      </c>
      <c r="F15" s="96">
        <f t="shared" ref="F15:O15" si="7">SUM(F9:F14)</f>
        <v>23165000</v>
      </c>
      <c r="G15" s="97">
        <f t="shared" si="7"/>
        <v>23000000</v>
      </c>
      <c r="H15" s="96">
        <f t="shared" si="7"/>
        <v>5424000</v>
      </c>
      <c r="I15" s="97">
        <f t="shared" si="7"/>
        <v>163601</v>
      </c>
      <c r="J15" s="96">
        <f t="shared" si="7"/>
        <v>5269000</v>
      </c>
      <c r="K15" s="97">
        <f t="shared" si="7"/>
        <v>4664238</v>
      </c>
      <c r="L15" s="96">
        <f t="shared" si="7"/>
        <v>4623000</v>
      </c>
      <c r="M15" s="97">
        <f t="shared" si="7"/>
        <v>2079174</v>
      </c>
      <c r="N15" s="96">
        <f t="shared" si="7"/>
        <v>7683000</v>
      </c>
      <c r="O15" s="97">
        <f t="shared" si="7"/>
        <v>10981235</v>
      </c>
      <c r="P15" s="96">
        <f t="shared" si="1"/>
        <v>22999000</v>
      </c>
      <c r="Q15" s="97">
        <f t="shared" si="2"/>
        <v>17888248</v>
      </c>
      <c r="R15" s="52">
        <f t="shared" si="3"/>
        <v>66.19078520441272</v>
      </c>
      <c r="S15" s="53">
        <f t="shared" si="4"/>
        <v>428.15372835558742</v>
      </c>
      <c r="T15" s="52">
        <f>IF((SUM($E9:$E13))=0,0,(P15/(SUM($E9:$E13))*100))</f>
        <v>99.995652173913044</v>
      </c>
      <c r="U15" s="54">
        <f>IF((SUM($E9:$E13))=0,0,(Q15/(SUM($E9:$E13))*100))</f>
        <v>77.774991304347836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1113000</v>
      </c>
      <c r="C32" s="92">
        <v>0</v>
      </c>
      <c r="D32" s="92"/>
      <c r="E32" s="92">
        <f>$B32      +$C32      +$D32</f>
        <v>1113000</v>
      </c>
      <c r="F32" s="93">
        <v>1113000</v>
      </c>
      <c r="G32" s="94">
        <v>1113000</v>
      </c>
      <c r="H32" s="93"/>
      <c r="I32" s="94"/>
      <c r="J32" s="93">
        <v>530000</v>
      </c>
      <c r="K32" s="94"/>
      <c r="L32" s="93">
        <v>291000</v>
      </c>
      <c r="M32" s="94"/>
      <c r="N32" s="93">
        <v>138000</v>
      </c>
      <c r="O32" s="94"/>
      <c r="P32" s="93">
        <f>$H32      +$J32      +$L32      +$N32</f>
        <v>959000</v>
      </c>
      <c r="Q32" s="94">
        <f>$I32      +$K32      +$M32      +$O32</f>
        <v>0</v>
      </c>
      <c r="R32" s="48">
        <f>IF(($L32      =0),0,((($N32      -$L32      )/$L32      )*100))</f>
        <v>-52.577319587628871</v>
      </c>
      <c r="S32" s="49">
        <f>IF(($M32      =0),0,((($O32      -$M32      )/$M32      )*100))</f>
        <v>0</v>
      </c>
      <c r="T32" s="48">
        <f>IF(($E32      =0),0,(($P32      /$E32      )*100))</f>
        <v>86.163522012578625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1113000</v>
      </c>
      <c r="C33" s="95">
        <f>C32</f>
        <v>0</v>
      </c>
      <c r="D33" s="95"/>
      <c r="E33" s="95">
        <f>$B33      +$C33      +$D33</f>
        <v>1113000</v>
      </c>
      <c r="F33" s="96">
        <f t="shared" ref="F33:O33" si="17">F32</f>
        <v>1113000</v>
      </c>
      <c r="G33" s="97">
        <f t="shared" si="17"/>
        <v>1113000</v>
      </c>
      <c r="H33" s="96">
        <f t="shared" si="17"/>
        <v>0</v>
      </c>
      <c r="I33" s="97">
        <f t="shared" si="17"/>
        <v>0</v>
      </c>
      <c r="J33" s="96">
        <f t="shared" si="17"/>
        <v>530000</v>
      </c>
      <c r="K33" s="97">
        <f t="shared" si="17"/>
        <v>0</v>
      </c>
      <c r="L33" s="96">
        <f t="shared" si="17"/>
        <v>291000</v>
      </c>
      <c r="M33" s="97">
        <f t="shared" si="17"/>
        <v>0</v>
      </c>
      <c r="N33" s="96">
        <f t="shared" si="17"/>
        <v>138000</v>
      </c>
      <c r="O33" s="97">
        <f t="shared" si="17"/>
        <v>0</v>
      </c>
      <c r="P33" s="96">
        <f>$H33      +$J33      +$L33      +$N33</f>
        <v>959000</v>
      </c>
      <c r="Q33" s="97">
        <f>$I33      +$K33      +$M33      +$O33</f>
        <v>0</v>
      </c>
      <c r="R33" s="52">
        <f>IF(($L33      =0),0,((($N33      -$L33      )/$L33      )*100))</f>
        <v>-52.577319587628871</v>
      </c>
      <c r="S33" s="53">
        <f>IF(($M33      =0),0,((($O33      -$M33      )/$M33      )*100))</f>
        <v>0</v>
      </c>
      <c r="T33" s="52">
        <f>IF($E33   =0,0,($P33   /$E33   )*100)</f>
        <v>86.163522012578625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12975000</v>
      </c>
      <c r="C35" s="92">
        <v>12500000</v>
      </c>
      <c r="D35" s="92"/>
      <c r="E35" s="92">
        <f t="shared" ref="E35:E40" si="18">$B35      +$C35      +$D35</f>
        <v>25475000</v>
      </c>
      <c r="F35" s="93">
        <v>25475000</v>
      </c>
      <c r="G35" s="94">
        <v>25475000</v>
      </c>
      <c r="H35" s="93"/>
      <c r="I35" s="94"/>
      <c r="J35" s="93"/>
      <c r="K35" s="94">
        <v>4975044</v>
      </c>
      <c r="L35" s="93">
        <v>7000000</v>
      </c>
      <c r="M35" s="94">
        <v>262770</v>
      </c>
      <c r="N35" s="93">
        <v>18475000</v>
      </c>
      <c r="O35" s="94">
        <v>11122623</v>
      </c>
      <c r="P35" s="93">
        <f t="shared" ref="P35:P40" si="19">$H35      +$J35      +$L35      +$N35</f>
        <v>25475000</v>
      </c>
      <c r="Q35" s="94">
        <f t="shared" ref="Q35:Q40" si="20">$I35      +$K35      +$M35      +$O35</f>
        <v>16360437</v>
      </c>
      <c r="R35" s="48">
        <f t="shared" ref="R35:R40" si="21">IF(($L35      =0),0,((($N35      -$L35      )/$L35      )*100))</f>
        <v>163.92857142857142</v>
      </c>
      <c r="S35" s="49">
        <f t="shared" ref="S35:S40" si="22">IF(($M35      =0),0,((($O35      -$M35      )/$M35      )*100))</f>
        <v>4132.8359401758189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64.221538763493626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863000</v>
      </c>
      <c r="C36" s="92">
        <v>0</v>
      </c>
      <c r="D36" s="92"/>
      <c r="E36" s="92">
        <f t="shared" si="18"/>
        <v>863000</v>
      </c>
      <c r="F36" s="93">
        <v>863000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13838000</v>
      </c>
      <c r="C40" s="95">
        <f>SUM(C35:C39)</f>
        <v>12500000</v>
      </c>
      <c r="D40" s="95"/>
      <c r="E40" s="95">
        <f t="shared" si="18"/>
        <v>26338000</v>
      </c>
      <c r="F40" s="96">
        <f t="shared" ref="F40:O40" si="25">SUM(F35:F39)</f>
        <v>26338000</v>
      </c>
      <c r="G40" s="97">
        <f t="shared" si="25"/>
        <v>25475000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4975044</v>
      </c>
      <c r="L40" s="96">
        <f t="shared" si="25"/>
        <v>7000000</v>
      </c>
      <c r="M40" s="97">
        <f t="shared" si="25"/>
        <v>262770</v>
      </c>
      <c r="N40" s="96">
        <f t="shared" si="25"/>
        <v>18475000</v>
      </c>
      <c r="O40" s="97">
        <f t="shared" si="25"/>
        <v>11122623</v>
      </c>
      <c r="P40" s="96">
        <f t="shared" si="19"/>
        <v>25475000</v>
      </c>
      <c r="Q40" s="97">
        <f t="shared" si="20"/>
        <v>16360437</v>
      </c>
      <c r="R40" s="52">
        <f t="shared" si="21"/>
        <v>163.92857142857142</v>
      </c>
      <c r="S40" s="53">
        <f t="shared" si="22"/>
        <v>4132.8359401758189</v>
      </c>
      <c r="T40" s="52">
        <f>IF((+$E35+$E38) =0,0,(P40   /(+$E35+$E38) )*100)</f>
        <v>100</v>
      </c>
      <c r="U40" s="54">
        <f>IF((+$E35+$E38) =0,0,(Q40   /(+$E35+$E38) )*100)</f>
        <v>64.221538763493626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27000000</v>
      </c>
      <c r="C44" s="92">
        <v>0</v>
      </c>
      <c r="D44" s="92"/>
      <c r="E44" s="92">
        <f t="shared" si="26"/>
        <v>27000000</v>
      </c>
      <c r="F44" s="93">
        <v>27000000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4379000</v>
      </c>
      <c r="K51" s="94">
        <v>46540</v>
      </c>
      <c r="L51" s="93">
        <v>2249000</v>
      </c>
      <c r="M51" s="94">
        <v>4151893</v>
      </c>
      <c r="N51" s="93">
        <v>1872000</v>
      </c>
      <c r="O51" s="94">
        <v>-962586</v>
      </c>
      <c r="P51" s="93">
        <f t="shared" si="27"/>
        <v>8500000</v>
      </c>
      <c r="Q51" s="94">
        <f t="shared" si="28"/>
        <v>3235847</v>
      </c>
      <c r="R51" s="48">
        <f t="shared" si="29"/>
        <v>-16.76300578034682</v>
      </c>
      <c r="S51" s="49">
        <f t="shared" si="30"/>
        <v>-123.18426799534575</v>
      </c>
      <c r="T51" s="48">
        <f t="shared" si="31"/>
        <v>85</v>
      </c>
      <c r="U51" s="50">
        <f t="shared" si="32"/>
        <v>32.358469999999997</v>
      </c>
      <c r="V51" s="93">
        <v>9153000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37000000</v>
      </c>
      <c r="C53" s="95">
        <f>SUM(C42:C52)</f>
        <v>0</v>
      </c>
      <c r="D53" s="95"/>
      <c r="E53" s="95">
        <f t="shared" si="26"/>
        <v>37000000</v>
      </c>
      <c r="F53" s="96">
        <f t="shared" ref="F53:O53" si="33">SUM(F42:F52)</f>
        <v>37000000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4379000</v>
      </c>
      <c r="K53" s="97">
        <f t="shared" si="33"/>
        <v>46540</v>
      </c>
      <c r="L53" s="96">
        <f t="shared" si="33"/>
        <v>2249000</v>
      </c>
      <c r="M53" s="97">
        <f t="shared" si="33"/>
        <v>4151893</v>
      </c>
      <c r="N53" s="96">
        <f t="shared" si="33"/>
        <v>1872000</v>
      </c>
      <c r="O53" s="97">
        <f t="shared" si="33"/>
        <v>-962586</v>
      </c>
      <c r="P53" s="96">
        <f t="shared" si="27"/>
        <v>8500000</v>
      </c>
      <c r="Q53" s="97">
        <f t="shared" si="28"/>
        <v>3235847</v>
      </c>
      <c r="R53" s="52">
        <f t="shared" si="29"/>
        <v>-16.76300578034682</v>
      </c>
      <c r="S53" s="53">
        <f t="shared" si="30"/>
        <v>-123.18426799534575</v>
      </c>
      <c r="T53" s="52">
        <f>IF((+$E43+$E45+$E47+$E48+$E51) =0,0,(P53   /(+$E43+$E45+$E47+$E48+$E51) )*100)</f>
        <v>85</v>
      </c>
      <c r="U53" s="54">
        <f>IF((+$E43+$E45+$E47+$E48+$E51) =0,0,(Q53   /(+$E43+$E45+$E47+$E48+$E51) )*100)</f>
        <v>32.358469999999997</v>
      </c>
      <c r="V53" s="96">
        <f>SUM(V42:V52)</f>
        <v>9153000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64714000</v>
      </c>
      <c r="C67" s="104">
        <f>SUM(C9:C14,C17:C23,C26:C29,C32,C35:C39,C42:C52,C55:C58,C61:C65)</f>
        <v>22902000</v>
      </c>
      <c r="D67" s="104"/>
      <c r="E67" s="104">
        <f t="shared" si="35"/>
        <v>87616000</v>
      </c>
      <c r="F67" s="105">
        <f t="shared" ref="F67:O67" si="43">SUM(F9:F14,F17:F23,F26:F29,F32,F35:F39,F42:F52,F55:F58,F61:F65)</f>
        <v>87616000</v>
      </c>
      <c r="G67" s="106">
        <f t="shared" si="43"/>
        <v>59588000</v>
      </c>
      <c r="H67" s="105">
        <f t="shared" si="43"/>
        <v>5424000</v>
      </c>
      <c r="I67" s="106">
        <f t="shared" si="43"/>
        <v>163601</v>
      </c>
      <c r="J67" s="105">
        <f t="shared" si="43"/>
        <v>10178000</v>
      </c>
      <c r="K67" s="106">
        <f t="shared" si="43"/>
        <v>9685822</v>
      </c>
      <c r="L67" s="105">
        <f t="shared" si="43"/>
        <v>14163000</v>
      </c>
      <c r="M67" s="106">
        <f t="shared" si="43"/>
        <v>6493837</v>
      </c>
      <c r="N67" s="105">
        <f t="shared" si="43"/>
        <v>28168000</v>
      </c>
      <c r="O67" s="106">
        <f t="shared" si="43"/>
        <v>21141272</v>
      </c>
      <c r="P67" s="105">
        <f t="shared" si="36"/>
        <v>57933000</v>
      </c>
      <c r="Q67" s="106">
        <f t="shared" si="37"/>
        <v>37484532</v>
      </c>
      <c r="R67" s="61">
        <f t="shared" si="38"/>
        <v>98.884417143260606</v>
      </c>
      <c r="S67" s="62">
        <f t="shared" si="39"/>
        <v>225.55901849707655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97.222595153386592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62.906175740081892</v>
      </c>
      <c r="V67" s="105">
        <f>SUM(V9:V14,V17:V23,V26:V29,V32,V35:V39,V42:V52,V55:V58,V61:V65)</f>
        <v>9153000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26323000</v>
      </c>
      <c r="C69" s="92">
        <v>0</v>
      </c>
      <c r="D69" s="92"/>
      <c r="E69" s="92">
        <f>$B69      +$C69      +$D69</f>
        <v>26323000</v>
      </c>
      <c r="F69" s="93">
        <v>26323000</v>
      </c>
      <c r="G69" s="94">
        <v>26323000</v>
      </c>
      <c r="H69" s="93">
        <v>5182000</v>
      </c>
      <c r="I69" s="94">
        <v>1646774</v>
      </c>
      <c r="J69" s="93">
        <v>5406000</v>
      </c>
      <c r="K69" s="94">
        <v>6672653</v>
      </c>
      <c r="L69" s="93">
        <v>340000</v>
      </c>
      <c r="M69" s="94">
        <v>810174</v>
      </c>
      <c r="N69" s="93">
        <v>15395000</v>
      </c>
      <c r="O69" s="94">
        <v>2064614</v>
      </c>
      <c r="P69" s="93">
        <f>$H69      +$J69      +$L69      +$N69</f>
        <v>26323000</v>
      </c>
      <c r="Q69" s="94">
        <f>$I69      +$K69      +$M69      +$O69</f>
        <v>11194215</v>
      </c>
      <c r="R69" s="48">
        <f>IF(($L69      =0),0,((($N69      -$L69      )/$L69      )*100))</f>
        <v>4427.9411764705883</v>
      </c>
      <c r="S69" s="49">
        <f>IF(($M69      =0),0,((($O69      -$M69      )/$M69      )*100))</f>
        <v>154.83587476270532</v>
      </c>
      <c r="T69" s="48">
        <f>IF(($E69      =0),0,(($P69      /$E69      )*100))</f>
        <v>100</v>
      </c>
      <c r="U69" s="50">
        <f>IF(($E69      =0),0,(($Q69      /$E69      )*100))</f>
        <v>42.526364776051359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26323000</v>
      </c>
      <c r="C70" s="101">
        <f>C69</f>
        <v>0</v>
      </c>
      <c r="D70" s="101"/>
      <c r="E70" s="101">
        <f>$B70      +$C70      +$D70</f>
        <v>26323000</v>
      </c>
      <c r="F70" s="102">
        <f t="shared" ref="F70:O70" si="44">F69</f>
        <v>26323000</v>
      </c>
      <c r="G70" s="103">
        <f t="shared" si="44"/>
        <v>26323000</v>
      </c>
      <c r="H70" s="102">
        <f t="shared" si="44"/>
        <v>5182000</v>
      </c>
      <c r="I70" s="103">
        <f t="shared" si="44"/>
        <v>1646774</v>
      </c>
      <c r="J70" s="102">
        <f t="shared" si="44"/>
        <v>5406000</v>
      </c>
      <c r="K70" s="103">
        <f t="shared" si="44"/>
        <v>6672653</v>
      </c>
      <c r="L70" s="102">
        <f t="shared" si="44"/>
        <v>340000</v>
      </c>
      <c r="M70" s="103">
        <f t="shared" si="44"/>
        <v>810174</v>
      </c>
      <c r="N70" s="102">
        <f t="shared" si="44"/>
        <v>15395000</v>
      </c>
      <c r="O70" s="103">
        <f t="shared" si="44"/>
        <v>2064614</v>
      </c>
      <c r="P70" s="102">
        <f>$H70      +$J70      +$L70      +$N70</f>
        <v>26323000</v>
      </c>
      <c r="Q70" s="103">
        <f>$I70      +$K70      +$M70      +$O70</f>
        <v>11194215</v>
      </c>
      <c r="R70" s="57">
        <f>IF(($L70      =0),0,((($N70      -$L70      )/$L70      )*100))</f>
        <v>4427.9411764705883</v>
      </c>
      <c r="S70" s="58">
        <f>IF(($M70      =0),0,((($O70      -$M70      )/$M70      )*100))</f>
        <v>154.83587476270532</v>
      </c>
      <c r="T70" s="57">
        <f>IF($E70   =0,0,($P70   /$E70   )*100)</f>
        <v>100</v>
      </c>
      <c r="U70" s="59">
        <f>IF($E70   =0,0,($Q70   /$E70 )*100)</f>
        <v>42.526364776051359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26323000</v>
      </c>
      <c r="C71" s="104">
        <f>C69</f>
        <v>0</v>
      </c>
      <c r="D71" s="104"/>
      <c r="E71" s="104">
        <f>$B71      +$C71      +$D71</f>
        <v>26323000</v>
      </c>
      <c r="F71" s="105">
        <f t="shared" ref="F71:O71" si="45">F69</f>
        <v>26323000</v>
      </c>
      <c r="G71" s="106">
        <f t="shared" si="45"/>
        <v>26323000</v>
      </c>
      <c r="H71" s="105">
        <f t="shared" si="45"/>
        <v>5182000</v>
      </c>
      <c r="I71" s="106">
        <f t="shared" si="45"/>
        <v>1646774</v>
      </c>
      <c r="J71" s="105">
        <f t="shared" si="45"/>
        <v>5406000</v>
      </c>
      <c r="K71" s="106">
        <f t="shared" si="45"/>
        <v>6672653</v>
      </c>
      <c r="L71" s="105">
        <f t="shared" si="45"/>
        <v>340000</v>
      </c>
      <c r="M71" s="106">
        <f t="shared" si="45"/>
        <v>810174</v>
      </c>
      <c r="N71" s="105">
        <f t="shared" si="45"/>
        <v>15395000</v>
      </c>
      <c r="O71" s="106">
        <f t="shared" si="45"/>
        <v>2064614</v>
      </c>
      <c r="P71" s="105">
        <f>$H71      +$J71      +$L71      +$N71</f>
        <v>26323000</v>
      </c>
      <c r="Q71" s="106">
        <f>$I71      +$K71      +$M71      +$O71</f>
        <v>11194215</v>
      </c>
      <c r="R71" s="61">
        <f>IF(($L71      =0),0,((($N71      -$L71      )/$L71      )*100))</f>
        <v>4427.9411764705883</v>
      </c>
      <c r="S71" s="62">
        <f>IF(($M71      =0),0,((($O71      -$M71      )/$M71      )*100))</f>
        <v>154.83587476270532</v>
      </c>
      <c r="T71" s="61">
        <f>IF($E71   =0,0,($P71   /$E71   )*100)</f>
        <v>100</v>
      </c>
      <c r="U71" s="65">
        <f>IF($E71   =0,0,($Q71   /$E71   )*100)</f>
        <v>42.526364776051359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91037000</v>
      </c>
      <c r="C72" s="104">
        <f>SUM(C9:C14,C17:C23,C26:C29,C32,C35:C39,C42:C52,C55:C58,C61:C65,C69)</f>
        <v>22902000</v>
      </c>
      <c r="D72" s="104"/>
      <c r="E72" s="104">
        <f>$B72      +$C72      +$D72</f>
        <v>113939000</v>
      </c>
      <c r="F72" s="105">
        <f t="shared" ref="F72:O72" si="46">SUM(F9:F14,F17:F23,F26:F29,F32,F35:F39,F42:F52,F55:F58,F61:F65,F69)</f>
        <v>113939000</v>
      </c>
      <c r="G72" s="106">
        <f t="shared" si="46"/>
        <v>85911000</v>
      </c>
      <c r="H72" s="105">
        <f t="shared" si="46"/>
        <v>10606000</v>
      </c>
      <c r="I72" s="106">
        <f t="shared" si="46"/>
        <v>1810375</v>
      </c>
      <c r="J72" s="105">
        <f t="shared" si="46"/>
        <v>15584000</v>
      </c>
      <c r="K72" s="106">
        <f t="shared" si="46"/>
        <v>16358475</v>
      </c>
      <c r="L72" s="105">
        <f t="shared" si="46"/>
        <v>14503000</v>
      </c>
      <c r="M72" s="106">
        <f t="shared" si="46"/>
        <v>7304011</v>
      </c>
      <c r="N72" s="105">
        <f t="shared" si="46"/>
        <v>43563000</v>
      </c>
      <c r="O72" s="106">
        <f t="shared" si="46"/>
        <v>23205886</v>
      </c>
      <c r="P72" s="105">
        <f>$H72      +$J72      +$L72      +$N72</f>
        <v>84256000</v>
      </c>
      <c r="Q72" s="106">
        <f>$I72      +$K72      +$M72      +$O72</f>
        <v>48678747</v>
      </c>
      <c r="R72" s="61">
        <f>IF(($L72      =0),0,((($N72      -$L72      )/$L72      )*100))</f>
        <v>200.37233675791217</v>
      </c>
      <c r="S72" s="62">
        <f>IF(($M72      =0),0,((($O72      -$M72      )/$M72      )*100))</f>
        <v>217.71428055078229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98.07358778270536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56.661832594196312</v>
      </c>
      <c r="V72" s="105">
        <f>SUM(V9:V14,V17:V23,V26:V29,V32,V35:V39,V42:V52,V55:V58,V61:V65,V69)</f>
        <v>9153000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1+IKo09khdcjs3rSk3zDGharppvs6MkBOfb6FHLnxEW1es2OUQp6r62rRc6K46sxN2a8lZut84jzpF4WtMoOw==" saltValue="IdgOSEtGJhbUGInbLBVPs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>
        <v>145000</v>
      </c>
      <c r="K10" s="94"/>
      <c r="L10" s="93">
        <v>408000</v>
      </c>
      <c r="M10" s="94"/>
      <c r="N10" s="93">
        <v>974000</v>
      </c>
      <c r="O10" s="94"/>
      <c r="P10" s="93">
        <f t="shared" ref="P10:P15" si="1">$H10      +$J10      +$L10      +$N10</f>
        <v>1650000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138.72549019607843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879000</v>
      </c>
      <c r="I11" s="94"/>
      <c r="J11" s="93">
        <v>1457000</v>
      </c>
      <c r="K11" s="94"/>
      <c r="L11" s="93">
        <v>1258000</v>
      </c>
      <c r="M11" s="94"/>
      <c r="N11" s="93">
        <v>1269000</v>
      </c>
      <c r="O11" s="94"/>
      <c r="P11" s="93">
        <f t="shared" si="1"/>
        <v>4863000</v>
      </c>
      <c r="Q11" s="94">
        <f t="shared" si="2"/>
        <v>0</v>
      </c>
      <c r="R11" s="48">
        <f t="shared" si="3"/>
        <v>0.87440381558028613</v>
      </c>
      <c r="S11" s="49">
        <f t="shared" si="4"/>
        <v>0</v>
      </c>
      <c r="T11" s="48">
        <f t="shared" si="5"/>
        <v>88.418181818181822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-10000000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17450000</v>
      </c>
      <c r="C15" s="95">
        <f>SUM(C9:C14)</f>
        <v>-10000000</v>
      </c>
      <c r="D15" s="95"/>
      <c r="E15" s="95">
        <f t="shared" si="0"/>
        <v>7450000</v>
      </c>
      <c r="F15" s="96">
        <f t="shared" ref="F15:O15" si="7">SUM(F9:F14)</f>
        <v>7450000</v>
      </c>
      <c r="G15" s="97">
        <f t="shared" si="7"/>
        <v>7150000</v>
      </c>
      <c r="H15" s="96">
        <f t="shared" si="7"/>
        <v>1002000</v>
      </c>
      <c r="I15" s="97">
        <f t="shared" si="7"/>
        <v>0</v>
      </c>
      <c r="J15" s="96">
        <f t="shared" si="7"/>
        <v>1602000</v>
      </c>
      <c r="K15" s="97">
        <f t="shared" si="7"/>
        <v>0</v>
      </c>
      <c r="L15" s="96">
        <f t="shared" si="7"/>
        <v>1666000</v>
      </c>
      <c r="M15" s="97">
        <f t="shared" si="7"/>
        <v>0</v>
      </c>
      <c r="N15" s="96">
        <f t="shared" si="7"/>
        <v>2243000</v>
      </c>
      <c r="O15" s="97">
        <f t="shared" si="7"/>
        <v>0</v>
      </c>
      <c r="P15" s="96">
        <f t="shared" si="1"/>
        <v>6513000</v>
      </c>
      <c r="Q15" s="97">
        <f t="shared" si="2"/>
        <v>0</v>
      </c>
      <c r="R15" s="52">
        <f t="shared" si="3"/>
        <v>34.633853541416563</v>
      </c>
      <c r="S15" s="53">
        <f t="shared" si="4"/>
        <v>0</v>
      </c>
      <c r="T15" s="52">
        <f>IF((SUM($E9:$E13))=0,0,(P15/(SUM($E9:$E13))*100))</f>
        <v>91.090909090909093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66266000</v>
      </c>
      <c r="C17" s="92">
        <v>-12000000</v>
      </c>
      <c r="D17" s="92"/>
      <c r="E17" s="92">
        <f t="shared" ref="E17:E24" si="8">$B17      +$C17      +$D17</f>
        <v>54266000</v>
      </c>
      <c r="F17" s="93">
        <v>54266000</v>
      </c>
      <c r="G17" s="94">
        <v>54266000</v>
      </c>
      <c r="H17" s="93">
        <v>6392000</v>
      </c>
      <c r="I17" s="94"/>
      <c r="J17" s="93">
        <v>11669000</v>
      </c>
      <c r="K17" s="94"/>
      <c r="L17" s="93">
        <v>3169000</v>
      </c>
      <c r="M17" s="94"/>
      <c r="N17" s="93">
        <v>27944000</v>
      </c>
      <c r="O17" s="94"/>
      <c r="P17" s="93">
        <f t="shared" ref="P17:P24" si="9">$H17      +$J17      +$L17      +$N17</f>
        <v>49174000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781.7923635216157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90.616592341429254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1015000</v>
      </c>
      <c r="C20" s="92">
        <v>0</v>
      </c>
      <c r="D20" s="92"/>
      <c r="E20" s="92">
        <f t="shared" si="8"/>
        <v>1015000</v>
      </c>
      <c r="F20" s="93">
        <v>1015000</v>
      </c>
      <c r="G20" s="94">
        <v>1015000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67281000</v>
      </c>
      <c r="C24" s="95">
        <f>SUM(C17:C23)</f>
        <v>-12000000</v>
      </c>
      <c r="D24" s="95"/>
      <c r="E24" s="95">
        <f t="shared" si="8"/>
        <v>55281000</v>
      </c>
      <c r="F24" s="96">
        <f t="shared" ref="F24:O24" si="15">SUM(F17:F23)</f>
        <v>55281000</v>
      </c>
      <c r="G24" s="97">
        <f t="shared" si="15"/>
        <v>55281000</v>
      </c>
      <c r="H24" s="96">
        <f t="shared" si="15"/>
        <v>6392000</v>
      </c>
      <c r="I24" s="97">
        <f t="shared" si="15"/>
        <v>0</v>
      </c>
      <c r="J24" s="96">
        <f t="shared" si="15"/>
        <v>11669000</v>
      </c>
      <c r="K24" s="97">
        <f t="shared" si="15"/>
        <v>0</v>
      </c>
      <c r="L24" s="96">
        <f t="shared" si="15"/>
        <v>3169000</v>
      </c>
      <c r="M24" s="97">
        <f t="shared" si="15"/>
        <v>0</v>
      </c>
      <c r="N24" s="96">
        <f t="shared" si="15"/>
        <v>27944000</v>
      </c>
      <c r="O24" s="97">
        <f t="shared" si="15"/>
        <v>0</v>
      </c>
      <c r="P24" s="96">
        <f t="shared" si="9"/>
        <v>49174000</v>
      </c>
      <c r="Q24" s="97">
        <f t="shared" si="10"/>
        <v>0</v>
      </c>
      <c r="R24" s="52">
        <f t="shared" si="11"/>
        <v>781.7923635216157</v>
      </c>
      <c r="S24" s="53">
        <f t="shared" si="12"/>
        <v>0</v>
      </c>
      <c r="T24" s="52">
        <f>IF(($E24-$E19-$E23)   =0,0,($P24   /($E24-$E19-$E23)   )*100)</f>
        <v>88.952804761129499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3362000</v>
      </c>
      <c r="H32" s="93">
        <v>3362000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3362000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3362000</v>
      </c>
      <c r="H33" s="96">
        <f t="shared" si="17"/>
        <v>3362000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3362000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66500000</v>
      </c>
      <c r="C35" s="92">
        <v>-30000000</v>
      </c>
      <c r="D35" s="92"/>
      <c r="E35" s="92">
        <f t="shared" ref="E35:E40" si="18">$B35      +$C35      +$D35</f>
        <v>36500000</v>
      </c>
      <c r="F35" s="93">
        <v>36500000</v>
      </c>
      <c r="G35" s="94">
        <v>36500000</v>
      </c>
      <c r="H35" s="93"/>
      <c r="I35" s="94"/>
      <c r="J35" s="93"/>
      <c r="K35" s="94">
        <v>316853</v>
      </c>
      <c r="L35" s="93">
        <v>30000</v>
      </c>
      <c r="M35" s="94">
        <v>2103677</v>
      </c>
      <c r="N35" s="93">
        <v>25250000</v>
      </c>
      <c r="O35" s="94">
        <v>8900416</v>
      </c>
      <c r="P35" s="93">
        <f t="shared" ref="P35:P40" si="19">$H35      +$J35      +$L35      +$N35</f>
        <v>25280000</v>
      </c>
      <c r="Q35" s="94">
        <f t="shared" ref="Q35:Q40" si="20">$I35      +$K35      +$M35      +$O35</f>
        <v>11320946</v>
      </c>
      <c r="R35" s="48">
        <f t="shared" ref="R35:R40" si="21">IF(($L35      =0),0,((($N35      -$L35      )/$L35      )*100))</f>
        <v>84066.666666666657</v>
      </c>
      <c r="S35" s="49">
        <f t="shared" ref="S35:S40" si="22">IF(($M35      =0),0,((($O35      -$M35      )/$M35      )*100))</f>
        <v>323.08852547230396</v>
      </c>
      <c r="T35" s="48">
        <f t="shared" ref="T35:T39" si="23">IF(($E35      =0),0,(($P35      /$E35      )*100))</f>
        <v>69.260273972602732</v>
      </c>
      <c r="U35" s="50">
        <f t="shared" ref="U35:U39" si="24">IF(($E35      =0),0,(($Q35      /$E35      )*100))</f>
        <v>31.016290410958902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66500000</v>
      </c>
      <c r="C40" s="95">
        <f>SUM(C35:C39)</f>
        <v>-30000000</v>
      </c>
      <c r="D40" s="95"/>
      <c r="E40" s="95">
        <f t="shared" si="18"/>
        <v>36500000</v>
      </c>
      <c r="F40" s="96">
        <f t="shared" ref="F40:O40" si="25">SUM(F35:F39)</f>
        <v>36500000</v>
      </c>
      <c r="G40" s="97">
        <f t="shared" si="25"/>
        <v>36500000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316853</v>
      </c>
      <c r="L40" s="96">
        <f t="shared" si="25"/>
        <v>30000</v>
      </c>
      <c r="M40" s="97">
        <f t="shared" si="25"/>
        <v>2103677</v>
      </c>
      <c r="N40" s="96">
        <f t="shared" si="25"/>
        <v>25250000</v>
      </c>
      <c r="O40" s="97">
        <f t="shared" si="25"/>
        <v>8900416</v>
      </c>
      <c r="P40" s="96">
        <f t="shared" si="19"/>
        <v>25280000</v>
      </c>
      <c r="Q40" s="97">
        <f t="shared" si="20"/>
        <v>11320946</v>
      </c>
      <c r="R40" s="52">
        <f t="shared" si="21"/>
        <v>84066.666666666657</v>
      </c>
      <c r="S40" s="53">
        <f t="shared" si="22"/>
        <v>323.08852547230396</v>
      </c>
      <c r="T40" s="52">
        <f>IF((+$E35+$E38) =0,0,(P40   /(+$E35+$E38) )*100)</f>
        <v>69.260273972602732</v>
      </c>
      <c r="U40" s="54">
        <f>IF((+$E35+$E38) =0,0,(Q40   /(+$E35+$E38) )*100)</f>
        <v>31.016290410958902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-4000000</v>
      </c>
      <c r="D51" s="92"/>
      <c r="E51" s="92">
        <f t="shared" si="26"/>
        <v>21000000</v>
      </c>
      <c r="F51" s="93">
        <v>21000000</v>
      </c>
      <c r="G51" s="94">
        <v>21000000</v>
      </c>
      <c r="H51" s="93">
        <v>10323000</v>
      </c>
      <c r="I51" s="94"/>
      <c r="J51" s="93"/>
      <c r="K51" s="94">
        <v>6066206</v>
      </c>
      <c r="L51" s="93"/>
      <c r="M51" s="94">
        <v>6745038</v>
      </c>
      <c r="N51" s="93">
        <v>2177000</v>
      </c>
      <c r="O51" s="94">
        <v>991354</v>
      </c>
      <c r="P51" s="93">
        <f t="shared" si="27"/>
        <v>12500000</v>
      </c>
      <c r="Q51" s="94">
        <f t="shared" si="28"/>
        <v>13802598</v>
      </c>
      <c r="R51" s="48">
        <f t="shared" si="29"/>
        <v>0</v>
      </c>
      <c r="S51" s="49">
        <f t="shared" si="30"/>
        <v>-85.30246975628603</v>
      </c>
      <c r="T51" s="48">
        <f t="shared" si="31"/>
        <v>59.523809523809526</v>
      </c>
      <c r="U51" s="50">
        <f t="shared" si="32"/>
        <v>65.72665714285715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18598000</v>
      </c>
      <c r="D52" s="92"/>
      <c r="E52" s="92">
        <f t="shared" si="26"/>
        <v>18598000</v>
      </c>
      <c r="F52" s="93">
        <v>18598000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25000000</v>
      </c>
      <c r="C53" s="95">
        <f>SUM(C42:C52)</f>
        <v>14598000</v>
      </c>
      <c r="D53" s="95"/>
      <c r="E53" s="95">
        <f t="shared" si="26"/>
        <v>39598000</v>
      </c>
      <c r="F53" s="96">
        <f t="shared" ref="F53:O53" si="33">SUM(F42:F52)</f>
        <v>39598000</v>
      </c>
      <c r="G53" s="97">
        <f t="shared" si="33"/>
        <v>21000000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6066206</v>
      </c>
      <c r="L53" s="96">
        <f t="shared" si="33"/>
        <v>0</v>
      </c>
      <c r="M53" s="97">
        <f t="shared" si="33"/>
        <v>6745038</v>
      </c>
      <c r="N53" s="96">
        <f t="shared" si="33"/>
        <v>2177000</v>
      </c>
      <c r="O53" s="97">
        <f t="shared" si="33"/>
        <v>991354</v>
      </c>
      <c r="P53" s="96">
        <f t="shared" si="27"/>
        <v>12500000</v>
      </c>
      <c r="Q53" s="97">
        <f t="shared" si="28"/>
        <v>13802598</v>
      </c>
      <c r="R53" s="52">
        <f t="shared" si="29"/>
        <v>0</v>
      </c>
      <c r="S53" s="53">
        <f t="shared" si="30"/>
        <v>-85.30246975628603</v>
      </c>
      <c r="T53" s="52">
        <f>IF((+$E43+$E45+$E47+$E48+$E51) =0,0,(P53   /(+$E43+$E45+$E47+$E48+$E51) )*100)</f>
        <v>59.523809523809526</v>
      </c>
      <c r="U53" s="54">
        <f>IF((+$E43+$E45+$E47+$E48+$E51) =0,0,(Q53   /(+$E43+$E45+$E47+$E48+$E51) )*100)</f>
        <v>65.72665714285715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179593000</v>
      </c>
      <c r="C67" s="104">
        <f>SUM(C9:C14,C17:C23,C26:C29,C32,C35:C39,C42:C52,C55:C58,C61:C65)</f>
        <v>-37402000</v>
      </c>
      <c r="D67" s="104"/>
      <c r="E67" s="104">
        <f t="shared" si="35"/>
        <v>142191000</v>
      </c>
      <c r="F67" s="105">
        <f t="shared" ref="F67:O67" si="43">SUM(F9:F14,F17:F23,F26:F29,F32,F35:F39,F42:F52,F55:F58,F61:F65)</f>
        <v>142191000</v>
      </c>
      <c r="G67" s="106">
        <f t="shared" si="43"/>
        <v>123293000</v>
      </c>
      <c r="H67" s="105">
        <f t="shared" si="43"/>
        <v>21079000</v>
      </c>
      <c r="I67" s="106">
        <f t="shared" si="43"/>
        <v>0</v>
      </c>
      <c r="J67" s="105">
        <f t="shared" si="43"/>
        <v>13271000</v>
      </c>
      <c r="K67" s="106">
        <f t="shared" si="43"/>
        <v>6383059</v>
      </c>
      <c r="L67" s="105">
        <f t="shared" si="43"/>
        <v>4865000</v>
      </c>
      <c r="M67" s="106">
        <f t="shared" si="43"/>
        <v>8848715</v>
      </c>
      <c r="N67" s="105">
        <f t="shared" si="43"/>
        <v>57614000</v>
      </c>
      <c r="O67" s="106">
        <f t="shared" si="43"/>
        <v>9891770</v>
      </c>
      <c r="P67" s="105">
        <f t="shared" si="36"/>
        <v>96829000</v>
      </c>
      <c r="Q67" s="106">
        <f t="shared" si="37"/>
        <v>25123544</v>
      </c>
      <c r="R67" s="61">
        <f t="shared" si="38"/>
        <v>1084.2548818088387</v>
      </c>
      <c r="S67" s="62">
        <f t="shared" si="39"/>
        <v>11.787643742622517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78.535683291022195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20.377104945130707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179593000</v>
      </c>
      <c r="C72" s="104">
        <f>SUM(C9:C14,C17:C23,C26:C29,C32,C35:C39,C42:C52,C55:C58,C61:C65,C69)</f>
        <v>-37402000</v>
      </c>
      <c r="D72" s="104"/>
      <c r="E72" s="104">
        <f>$B72      +$C72      +$D72</f>
        <v>142191000</v>
      </c>
      <c r="F72" s="105">
        <f t="shared" ref="F72:O72" si="46">SUM(F9:F14,F17:F23,F26:F29,F32,F35:F39,F42:F52,F55:F58,F61:F65,F69)</f>
        <v>142191000</v>
      </c>
      <c r="G72" s="106">
        <f t="shared" si="46"/>
        <v>123293000</v>
      </c>
      <c r="H72" s="105">
        <f t="shared" si="46"/>
        <v>21079000</v>
      </c>
      <c r="I72" s="106">
        <f t="shared" si="46"/>
        <v>0</v>
      </c>
      <c r="J72" s="105">
        <f t="shared" si="46"/>
        <v>13271000</v>
      </c>
      <c r="K72" s="106">
        <f t="shared" si="46"/>
        <v>6383059</v>
      </c>
      <c r="L72" s="105">
        <f t="shared" si="46"/>
        <v>4865000</v>
      </c>
      <c r="M72" s="106">
        <f t="shared" si="46"/>
        <v>8848715</v>
      </c>
      <c r="N72" s="105">
        <f t="shared" si="46"/>
        <v>57614000</v>
      </c>
      <c r="O72" s="106">
        <f t="shared" si="46"/>
        <v>9891770</v>
      </c>
      <c r="P72" s="105">
        <f>$H72      +$J72      +$L72      +$N72</f>
        <v>96829000</v>
      </c>
      <c r="Q72" s="106">
        <f>$I72      +$K72      +$M72      +$O72</f>
        <v>25123544</v>
      </c>
      <c r="R72" s="61">
        <f>IF(($L72      =0),0,((($N72      -$L72      )/$L72      )*100))</f>
        <v>1084.2548818088387</v>
      </c>
      <c r="S72" s="62">
        <f>IF(($M72      =0),0,((($O72      -$M72      )/$M72      )*100))</f>
        <v>11.787643742622517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78.535683291022195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20.377104945130707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Kz0OHqvpbciBPpO8FEpakFzET/QVU/GtoZtRBA+MTTAZu3+AQPsM7XiUfi4tcKeE2fLZ9CwtGpaxIhTzsZLKA==" saltValue="bXpkdPfViDEXA4/uJkGC9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986000</v>
      </c>
      <c r="I10" s="94">
        <v>1139286</v>
      </c>
      <c r="J10" s="93">
        <v>1157000</v>
      </c>
      <c r="K10" s="94">
        <v>1156418</v>
      </c>
      <c r="L10" s="93">
        <v>665000</v>
      </c>
      <c r="M10" s="94">
        <v>76947</v>
      </c>
      <c r="N10" s="93">
        <v>103000</v>
      </c>
      <c r="O10" s="94"/>
      <c r="P10" s="93">
        <f t="shared" ref="P10:P15" si="1">$H10      +$J10      +$L10      +$N10</f>
        <v>2911000</v>
      </c>
      <c r="Q10" s="94">
        <f t="shared" ref="Q10:Q15" si="2">$I10      +$K10      +$M10      +$O10</f>
        <v>2372651</v>
      </c>
      <c r="R10" s="48">
        <f t="shared" ref="R10:R15" si="3">IF(($L10      =0),0,((($N10      -$L10      )/$L10      )*100))</f>
        <v>-84.511278195488728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97.033333333333331</v>
      </c>
      <c r="U10" s="50">
        <f t="shared" ref="U10:U14" si="6">IF(($E10      =0),0,(($Q10      /$E10      )*100))</f>
        <v>79.088366666666658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986000</v>
      </c>
      <c r="I15" s="97">
        <f t="shared" si="7"/>
        <v>1139286</v>
      </c>
      <c r="J15" s="96">
        <f t="shared" si="7"/>
        <v>1157000</v>
      </c>
      <c r="K15" s="97">
        <f t="shared" si="7"/>
        <v>1156418</v>
      </c>
      <c r="L15" s="96">
        <f t="shared" si="7"/>
        <v>665000</v>
      </c>
      <c r="M15" s="97">
        <f t="shared" si="7"/>
        <v>76947</v>
      </c>
      <c r="N15" s="96">
        <f t="shared" si="7"/>
        <v>103000</v>
      </c>
      <c r="O15" s="97">
        <f t="shared" si="7"/>
        <v>0</v>
      </c>
      <c r="P15" s="96">
        <f t="shared" si="1"/>
        <v>2911000</v>
      </c>
      <c r="Q15" s="97">
        <f t="shared" si="2"/>
        <v>2372651</v>
      </c>
      <c r="R15" s="52">
        <f t="shared" si="3"/>
        <v>-84.511278195488728</v>
      </c>
      <c r="S15" s="53">
        <f t="shared" si="4"/>
        <v>-100</v>
      </c>
      <c r="T15" s="52">
        <f>IF((SUM($E9:$E13))=0,0,(P15/(SUM($E9:$E13))*100))</f>
        <v>97.033333333333331</v>
      </c>
      <c r="U15" s="54">
        <f>IF((SUM($E9:$E13))=0,0,(Q15/(SUM($E9:$E13))*100))</f>
        <v>79.088366666666658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0</v>
      </c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147000</v>
      </c>
      <c r="I32" s="94">
        <v>270549</v>
      </c>
      <c r="J32" s="93">
        <v>415000</v>
      </c>
      <c r="K32" s="94">
        <v>-41241</v>
      </c>
      <c r="L32" s="93">
        <v>382000</v>
      </c>
      <c r="M32" s="94">
        <v>17798</v>
      </c>
      <c r="N32" s="93">
        <v>6000</v>
      </c>
      <c r="O32" s="94"/>
      <c r="P32" s="93">
        <f>$H32      +$J32      +$L32      +$N32</f>
        <v>950000</v>
      </c>
      <c r="Q32" s="94">
        <f>$I32      +$K32      +$M32      +$O32</f>
        <v>247106</v>
      </c>
      <c r="R32" s="48">
        <f>IF(($L32      =0),0,((($N32      -$L32      )/$L32      )*100))</f>
        <v>-98.429319371727757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26.01115789473684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147000</v>
      </c>
      <c r="I33" s="97">
        <f t="shared" si="17"/>
        <v>270549</v>
      </c>
      <c r="J33" s="96">
        <f t="shared" si="17"/>
        <v>415000</v>
      </c>
      <c r="K33" s="97">
        <f t="shared" si="17"/>
        <v>-41241</v>
      </c>
      <c r="L33" s="96">
        <f t="shared" si="17"/>
        <v>382000</v>
      </c>
      <c r="M33" s="97">
        <f t="shared" si="17"/>
        <v>17798</v>
      </c>
      <c r="N33" s="96">
        <f t="shared" si="17"/>
        <v>6000</v>
      </c>
      <c r="O33" s="97">
        <f t="shared" si="17"/>
        <v>0</v>
      </c>
      <c r="P33" s="96">
        <f>$H33      +$J33      +$L33      +$N33</f>
        <v>950000</v>
      </c>
      <c r="Q33" s="97">
        <f>$I33      +$K33      +$M33      +$O33</f>
        <v>247106</v>
      </c>
      <c r="R33" s="52">
        <f>IF(($L33      =0),0,((($N33      -$L33      )/$L33      )*100))</f>
        <v>-98.429319371727757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26.01115789473684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230000</v>
      </c>
      <c r="C36" s="92">
        <v>0</v>
      </c>
      <c r="D36" s="92"/>
      <c r="E36" s="92">
        <f t="shared" si="18"/>
        <v>230000</v>
      </c>
      <c r="F36" s="93">
        <v>230000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1230000</v>
      </c>
      <c r="C40" s="95">
        <f>SUM(C35:C39)</f>
        <v>0</v>
      </c>
      <c r="D40" s="95"/>
      <c r="E40" s="95">
        <f t="shared" si="18"/>
        <v>1230000</v>
      </c>
      <c r="F40" s="96">
        <f t="shared" ref="F40:O40" si="25">SUM(F35:F39)</f>
        <v>1230000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9945000</v>
      </c>
      <c r="C44" s="92">
        <v>-9945000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-5000000</v>
      </c>
      <c r="D51" s="92"/>
      <c r="E51" s="92">
        <f t="shared" si="26"/>
        <v>5000000</v>
      </c>
      <c r="F51" s="93">
        <v>5000000</v>
      </c>
      <c r="G51" s="94">
        <v>5000000</v>
      </c>
      <c r="H51" s="93"/>
      <c r="I51" s="94">
        <v>543172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543172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10.863440000000001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19945000</v>
      </c>
      <c r="C53" s="95">
        <f>SUM(C42:C52)</f>
        <v>-14945000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5000000</v>
      </c>
      <c r="H53" s="96">
        <f t="shared" si="33"/>
        <v>0</v>
      </c>
      <c r="I53" s="97">
        <f t="shared" si="33"/>
        <v>543172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543172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10.863440000000001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25125000</v>
      </c>
      <c r="C67" s="104">
        <f>SUM(C9:C14,C17:C23,C26:C29,C32,C35:C39,C42:C52,C55:C58,C61:C65)</f>
        <v>-14945000</v>
      </c>
      <c r="D67" s="104"/>
      <c r="E67" s="104">
        <f t="shared" si="35"/>
        <v>10180000</v>
      </c>
      <c r="F67" s="105">
        <f t="shared" ref="F67:O67" si="43">SUM(F9:F14,F17:F23,F26:F29,F32,F35:F39,F42:F52,F55:F58,F61:F65)</f>
        <v>10180000</v>
      </c>
      <c r="G67" s="106">
        <f t="shared" si="43"/>
        <v>8950000</v>
      </c>
      <c r="H67" s="105">
        <f t="shared" si="43"/>
        <v>1133000</v>
      </c>
      <c r="I67" s="106">
        <f t="shared" si="43"/>
        <v>1953007</v>
      </c>
      <c r="J67" s="105">
        <f t="shared" si="43"/>
        <v>1572000</v>
      </c>
      <c r="K67" s="106">
        <f t="shared" si="43"/>
        <v>1115177</v>
      </c>
      <c r="L67" s="105">
        <f t="shared" si="43"/>
        <v>1047000</v>
      </c>
      <c r="M67" s="106">
        <f t="shared" si="43"/>
        <v>94745</v>
      </c>
      <c r="N67" s="105">
        <f t="shared" si="43"/>
        <v>109000</v>
      </c>
      <c r="O67" s="106">
        <f t="shared" si="43"/>
        <v>0</v>
      </c>
      <c r="P67" s="105">
        <f t="shared" si="36"/>
        <v>3861000</v>
      </c>
      <c r="Q67" s="106">
        <f t="shared" si="37"/>
        <v>3162929</v>
      </c>
      <c r="R67" s="61">
        <f t="shared" si="38"/>
        <v>-89.589302769818531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38.804020100502512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31.788231155778895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28417000</v>
      </c>
      <c r="C69" s="92">
        <v>-7047000</v>
      </c>
      <c r="D69" s="92"/>
      <c r="E69" s="92">
        <f>$B69      +$C69      +$D69</f>
        <v>21370000</v>
      </c>
      <c r="F69" s="93">
        <v>21370000</v>
      </c>
      <c r="G69" s="94">
        <v>21370000</v>
      </c>
      <c r="H69" s="93">
        <v>2384000</v>
      </c>
      <c r="I69" s="94">
        <v>2066073</v>
      </c>
      <c r="J69" s="93">
        <v>416000</v>
      </c>
      <c r="K69" s="94"/>
      <c r="L69" s="93">
        <v>262000</v>
      </c>
      <c r="M69" s="94">
        <v>225000</v>
      </c>
      <c r="N69" s="93">
        <v>15427000</v>
      </c>
      <c r="O69" s="94">
        <v>706161</v>
      </c>
      <c r="P69" s="93">
        <f>$H69      +$J69      +$L69      +$N69</f>
        <v>18489000</v>
      </c>
      <c r="Q69" s="94">
        <f>$I69      +$K69      +$M69      +$O69</f>
        <v>2997234</v>
      </c>
      <c r="R69" s="48">
        <f>IF(($L69      =0),0,((($N69      -$L69      )/$L69      )*100))</f>
        <v>5788.1679389312976</v>
      </c>
      <c r="S69" s="49">
        <f>IF(($M69      =0),0,((($O69      -$M69      )/$M69      )*100))</f>
        <v>213.84933333333333</v>
      </c>
      <c r="T69" s="48">
        <f>IF(($E69      =0),0,(($P69      /$E69      )*100))</f>
        <v>86.518483855872717</v>
      </c>
      <c r="U69" s="50">
        <f>IF(($E69      =0),0,(($Q69      /$E69      )*100))</f>
        <v>14.025428170332241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28417000</v>
      </c>
      <c r="C70" s="101">
        <f>C69</f>
        <v>-7047000</v>
      </c>
      <c r="D70" s="101"/>
      <c r="E70" s="101">
        <f>$B70      +$C70      +$D70</f>
        <v>21370000</v>
      </c>
      <c r="F70" s="102">
        <f t="shared" ref="F70:O70" si="44">F69</f>
        <v>21370000</v>
      </c>
      <c r="G70" s="103">
        <f t="shared" si="44"/>
        <v>21370000</v>
      </c>
      <c r="H70" s="102">
        <f t="shared" si="44"/>
        <v>2384000</v>
      </c>
      <c r="I70" s="103">
        <f t="shared" si="44"/>
        <v>2066073</v>
      </c>
      <c r="J70" s="102">
        <f t="shared" si="44"/>
        <v>416000</v>
      </c>
      <c r="K70" s="103">
        <f t="shared" si="44"/>
        <v>0</v>
      </c>
      <c r="L70" s="102">
        <f t="shared" si="44"/>
        <v>262000</v>
      </c>
      <c r="M70" s="103">
        <f t="shared" si="44"/>
        <v>225000</v>
      </c>
      <c r="N70" s="102">
        <f t="shared" si="44"/>
        <v>15427000</v>
      </c>
      <c r="O70" s="103">
        <f t="shared" si="44"/>
        <v>706161</v>
      </c>
      <c r="P70" s="102">
        <f>$H70      +$J70      +$L70      +$N70</f>
        <v>18489000</v>
      </c>
      <c r="Q70" s="103">
        <f>$I70      +$K70      +$M70      +$O70</f>
        <v>2997234</v>
      </c>
      <c r="R70" s="57">
        <f>IF(($L70      =0),0,((($N70      -$L70      )/$L70      )*100))</f>
        <v>5788.1679389312976</v>
      </c>
      <c r="S70" s="58">
        <f>IF(($M70      =0),0,((($O70      -$M70      )/$M70      )*100))</f>
        <v>213.84933333333333</v>
      </c>
      <c r="T70" s="57">
        <f>IF($E70   =0,0,($P70   /$E70   )*100)</f>
        <v>86.518483855872717</v>
      </c>
      <c r="U70" s="59">
        <f>IF($E70   =0,0,($Q70   /$E70 )*100)</f>
        <v>14.025428170332241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28417000</v>
      </c>
      <c r="C71" s="104">
        <f>C69</f>
        <v>-7047000</v>
      </c>
      <c r="D71" s="104"/>
      <c r="E71" s="104">
        <f>$B71      +$C71      +$D71</f>
        <v>21370000</v>
      </c>
      <c r="F71" s="105">
        <f t="shared" ref="F71:O71" si="45">F69</f>
        <v>21370000</v>
      </c>
      <c r="G71" s="106">
        <f t="shared" si="45"/>
        <v>21370000</v>
      </c>
      <c r="H71" s="105">
        <f t="shared" si="45"/>
        <v>2384000</v>
      </c>
      <c r="I71" s="106">
        <f t="shared" si="45"/>
        <v>2066073</v>
      </c>
      <c r="J71" s="105">
        <f t="shared" si="45"/>
        <v>416000</v>
      </c>
      <c r="K71" s="106">
        <f t="shared" si="45"/>
        <v>0</v>
      </c>
      <c r="L71" s="105">
        <f t="shared" si="45"/>
        <v>262000</v>
      </c>
      <c r="M71" s="106">
        <f t="shared" si="45"/>
        <v>225000</v>
      </c>
      <c r="N71" s="105">
        <f t="shared" si="45"/>
        <v>15427000</v>
      </c>
      <c r="O71" s="106">
        <f t="shared" si="45"/>
        <v>706161</v>
      </c>
      <c r="P71" s="105">
        <f>$H71      +$J71      +$L71      +$N71</f>
        <v>18489000</v>
      </c>
      <c r="Q71" s="106">
        <f>$I71      +$K71      +$M71      +$O71</f>
        <v>2997234</v>
      </c>
      <c r="R71" s="61">
        <f>IF(($L71      =0),0,((($N71      -$L71      )/$L71      )*100))</f>
        <v>5788.1679389312976</v>
      </c>
      <c r="S71" s="62">
        <f>IF(($M71      =0),0,((($O71      -$M71      )/$M71      )*100))</f>
        <v>213.84933333333333</v>
      </c>
      <c r="T71" s="61">
        <f>IF($E71   =0,0,($P71   /$E71   )*100)</f>
        <v>86.518483855872717</v>
      </c>
      <c r="U71" s="65">
        <f>IF($E71   =0,0,($Q71   /$E71   )*100)</f>
        <v>14.025428170332241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53542000</v>
      </c>
      <c r="C72" s="104">
        <f>SUM(C9:C14,C17:C23,C26:C29,C32,C35:C39,C42:C52,C55:C58,C61:C65,C69)</f>
        <v>-21992000</v>
      </c>
      <c r="D72" s="104"/>
      <c r="E72" s="104">
        <f>$B72      +$C72      +$D72</f>
        <v>31550000</v>
      </c>
      <c r="F72" s="105">
        <f t="shared" ref="F72:O72" si="46">SUM(F9:F14,F17:F23,F26:F29,F32,F35:F39,F42:F52,F55:F58,F61:F65,F69)</f>
        <v>31550000</v>
      </c>
      <c r="G72" s="106">
        <f t="shared" si="46"/>
        <v>30320000</v>
      </c>
      <c r="H72" s="105">
        <f t="shared" si="46"/>
        <v>3517000</v>
      </c>
      <c r="I72" s="106">
        <f t="shared" si="46"/>
        <v>4019080</v>
      </c>
      <c r="J72" s="105">
        <f t="shared" si="46"/>
        <v>1988000</v>
      </c>
      <c r="K72" s="106">
        <f t="shared" si="46"/>
        <v>1115177</v>
      </c>
      <c r="L72" s="105">
        <f t="shared" si="46"/>
        <v>1309000</v>
      </c>
      <c r="M72" s="106">
        <f t="shared" si="46"/>
        <v>319745</v>
      </c>
      <c r="N72" s="105">
        <f t="shared" si="46"/>
        <v>15536000</v>
      </c>
      <c r="O72" s="106">
        <f t="shared" si="46"/>
        <v>706161</v>
      </c>
      <c r="P72" s="105">
        <f>$H72      +$J72      +$L72      +$N72</f>
        <v>22350000</v>
      </c>
      <c r="Q72" s="106">
        <f>$I72      +$K72      +$M72      +$O72</f>
        <v>6160163</v>
      </c>
      <c r="R72" s="61">
        <f>IF(($L72      =0),0,((($N72      -$L72      )/$L72      )*100))</f>
        <v>1086.8601986249046</v>
      </c>
      <c r="S72" s="62">
        <f>IF(($M72      =0),0,((($O72      -$M72      )/$M72      )*100))</f>
        <v>120.85130338238284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71.36015325670499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19.668464240102171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e+47wOaRfL59eU/uYfiOx/9Bi7GKIkIBb+FMZBSZpKQ9x4cclvVo8jrxuy+WgTx40e8XzkdWIuaYoi6aWxnHw==" saltValue="6lTuhUG2qtzuiIu7SmO0k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527000</v>
      </c>
      <c r="K10" s="94"/>
      <c r="L10" s="93">
        <v>1486000</v>
      </c>
      <c r="M10" s="94">
        <v>1396324</v>
      </c>
      <c r="N10" s="93">
        <v>347000</v>
      </c>
      <c r="O10" s="94"/>
      <c r="P10" s="93">
        <f t="shared" ref="P10:P15" si="1">$H10      +$J10      +$L10      +$N10</f>
        <v>2360000</v>
      </c>
      <c r="Q10" s="94">
        <f t="shared" ref="Q10:Q15" si="2">$I10      +$K10      +$M10      +$O10</f>
        <v>1396324</v>
      </c>
      <c r="R10" s="48">
        <f t="shared" ref="R10:R15" si="3">IF(($L10      =0),0,((($N10      -$L10      )/$L10      )*100))</f>
        <v>-76.648721399730817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82.807017543859658</v>
      </c>
      <c r="U10" s="50">
        <f t="shared" ref="U10:U14" si="6">IF(($E10      =0),0,(($Q10      /$E10      )*100))</f>
        <v>48.993824561403507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527000</v>
      </c>
      <c r="K15" s="97">
        <f t="shared" si="7"/>
        <v>0</v>
      </c>
      <c r="L15" s="96">
        <f t="shared" si="7"/>
        <v>1486000</v>
      </c>
      <c r="M15" s="97">
        <f t="shared" si="7"/>
        <v>1396324</v>
      </c>
      <c r="N15" s="96">
        <f t="shared" si="7"/>
        <v>347000</v>
      </c>
      <c r="O15" s="97">
        <f t="shared" si="7"/>
        <v>0</v>
      </c>
      <c r="P15" s="96">
        <f t="shared" si="1"/>
        <v>2360000</v>
      </c>
      <c r="Q15" s="97">
        <f t="shared" si="2"/>
        <v>1396324</v>
      </c>
      <c r="R15" s="52">
        <f t="shared" si="3"/>
        <v>-76.648721399730817</v>
      </c>
      <c r="S15" s="53">
        <f t="shared" si="4"/>
        <v>-100</v>
      </c>
      <c r="T15" s="52">
        <f>IF((SUM($E9:$E13))=0,0,(P15/(SUM($E9:$E13))*100))</f>
        <v>82.807017543859658</v>
      </c>
      <c r="U15" s="54">
        <f>IF((SUM($E9:$E13))=0,0,(Q15/(SUM($E9:$E13))*100))</f>
        <v>48.993824561403507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6440000</v>
      </c>
      <c r="C20" s="92">
        <v>0</v>
      </c>
      <c r="D20" s="92"/>
      <c r="E20" s="92">
        <f t="shared" si="8"/>
        <v>6440000</v>
      </c>
      <c r="F20" s="93">
        <v>6440000</v>
      </c>
      <c r="G20" s="94">
        <v>6440000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6440000</v>
      </c>
      <c r="C24" s="95">
        <f>SUM(C17:C23)</f>
        <v>0</v>
      </c>
      <c r="D24" s="95"/>
      <c r="E24" s="95">
        <f t="shared" si="8"/>
        <v>6440000</v>
      </c>
      <c r="F24" s="96">
        <f t="shared" ref="F24:O24" si="15">SUM(F17:F23)</f>
        <v>6440000</v>
      </c>
      <c r="G24" s="97">
        <f t="shared" si="15"/>
        <v>6440000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1121000</v>
      </c>
      <c r="C32" s="92">
        <v>0</v>
      </c>
      <c r="D32" s="92"/>
      <c r="E32" s="92">
        <f>$B32      +$C32      +$D32</f>
        <v>1121000</v>
      </c>
      <c r="F32" s="93">
        <v>1121000</v>
      </c>
      <c r="G32" s="94">
        <v>1121000</v>
      </c>
      <c r="H32" s="93"/>
      <c r="I32" s="94"/>
      <c r="J32" s="93">
        <v>670000</v>
      </c>
      <c r="K32" s="94"/>
      <c r="L32" s="93">
        <v>322000</v>
      </c>
      <c r="M32" s="94">
        <v>842667</v>
      </c>
      <c r="N32" s="93">
        <v>95000</v>
      </c>
      <c r="O32" s="94"/>
      <c r="P32" s="93">
        <f>$H32      +$J32      +$L32      +$N32</f>
        <v>1087000</v>
      </c>
      <c r="Q32" s="94">
        <f>$I32      +$K32      +$M32      +$O32</f>
        <v>842667</v>
      </c>
      <c r="R32" s="48">
        <f>IF(($L32      =0),0,((($N32      -$L32      )/$L32      )*100))</f>
        <v>-70.496894409937894</v>
      </c>
      <c r="S32" s="49">
        <f>IF(($M32      =0),0,((($O32      -$M32      )/$M32      )*100))</f>
        <v>-100</v>
      </c>
      <c r="T32" s="48">
        <f>IF(($E32      =0),0,(($P32      /$E32      )*100))</f>
        <v>96.966993755575388</v>
      </c>
      <c r="U32" s="50">
        <f>IF(($E32      =0),0,(($Q32      /$E32      )*100))</f>
        <v>75.171008028545941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1121000</v>
      </c>
      <c r="C33" s="95">
        <f>C32</f>
        <v>0</v>
      </c>
      <c r="D33" s="95"/>
      <c r="E33" s="95">
        <f>$B33      +$C33      +$D33</f>
        <v>1121000</v>
      </c>
      <c r="F33" s="96">
        <f t="shared" ref="F33:O33" si="17">F32</f>
        <v>1121000</v>
      </c>
      <c r="G33" s="97">
        <f t="shared" si="17"/>
        <v>1121000</v>
      </c>
      <c r="H33" s="96">
        <f t="shared" si="17"/>
        <v>0</v>
      </c>
      <c r="I33" s="97">
        <f t="shared" si="17"/>
        <v>0</v>
      </c>
      <c r="J33" s="96">
        <f t="shared" si="17"/>
        <v>670000</v>
      </c>
      <c r="K33" s="97">
        <f t="shared" si="17"/>
        <v>0</v>
      </c>
      <c r="L33" s="96">
        <f t="shared" si="17"/>
        <v>322000</v>
      </c>
      <c r="M33" s="97">
        <f t="shared" si="17"/>
        <v>842667</v>
      </c>
      <c r="N33" s="96">
        <f t="shared" si="17"/>
        <v>95000</v>
      </c>
      <c r="O33" s="97">
        <f t="shared" si="17"/>
        <v>0</v>
      </c>
      <c r="P33" s="96">
        <f>$H33      +$J33      +$L33      +$N33</f>
        <v>1087000</v>
      </c>
      <c r="Q33" s="97">
        <f>$I33      +$K33      +$M33      +$O33</f>
        <v>842667</v>
      </c>
      <c r="R33" s="52">
        <f>IF(($L33      =0),0,((($N33      -$L33      )/$L33      )*100))</f>
        <v>-70.496894409937894</v>
      </c>
      <c r="S33" s="53">
        <f>IF(($M33      =0),0,((($O33      -$M33      )/$M33      )*100))</f>
        <v>-100</v>
      </c>
      <c r="T33" s="52">
        <f>IF($E33   =0,0,($P33   /$E33   )*100)</f>
        <v>96.966993755575388</v>
      </c>
      <c r="U33" s="54">
        <f>IF($E33   =0,0,($Q33   /$E33   )*100)</f>
        <v>75.171008028545941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</v>
      </c>
      <c r="C44" s="92">
        <v>9945000</v>
      </c>
      <c r="D44" s="92"/>
      <c r="E44" s="92">
        <f t="shared" si="26"/>
        <v>16945000</v>
      </c>
      <c r="F44" s="93">
        <v>16945000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-1000000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/>
      <c r="K51" s="94"/>
      <c r="L51" s="93"/>
      <c r="M51" s="94">
        <v>3420926</v>
      </c>
      <c r="N51" s="93">
        <v>4000000</v>
      </c>
      <c r="O51" s="94"/>
      <c r="P51" s="93">
        <f t="shared" si="27"/>
        <v>4000000</v>
      </c>
      <c r="Q51" s="94">
        <f t="shared" si="28"/>
        <v>3420926</v>
      </c>
      <c r="R51" s="48">
        <f t="shared" si="29"/>
        <v>0</v>
      </c>
      <c r="S51" s="49">
        <f t="shared" si="30"/>
        <v>-100</v>
      </c>
      <c r="T51" s="48">
        <f t="shared" si="31"/>
        <v>100</v>
      </c>
      <c r="U51" s="50">
        <f t="shared" si="32"/>
        <v>85.523150000000001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12000000</v>
      </c>
      <c r="C53" s="95">
        <f>SUM(C42:C52)</f>
        <v>8945000</v>
      </c>
      <c r="D53" s="95"/>
      <c r="E53" s="95">
        <f t="shared" si="26"/>
        <v>20945000</v>
      </c>
      <c r="F53" s="96">
        <f t="shared" ref="F53:O53" si="33">SUM(F42:F52)</f>
        <v>20945000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3420926</v>
      </c>
      <c r="N53" s="96">
        <f t="shared" si="33"/>
        <v>4000000</v>
      </c>
      <c r="O53" s="97">
        <f t="shared" si="33"/>
        <v>0</v>
      </c>
      <c r="P53" s="96">
        <f t="shared" si="27"/>
        <v>4000000</v>
      </c>
      <c r="Q53" s="97">
        <f t="shared" si="28"/>
        <v>3420926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85.523150000000001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22411000</v>
      </c>
      <c r="C67" s="104">
        <f>SUM(C9:C14,C17:C23,C26:C29,C32,C35:C39,C42:C52,C55:C58,C61:C65)</f>
        <v>8945000</v>
      </c>
      <c r="D67" s="104"/>
      <c r="E67" s="104">
        <f t="shared" si="35"/>
        <v>31356000</v>
      </c>
      <c r="F67" s="105">
        <f t="shared" ref="F67:O67" si="43">SUM(F9:F14,F17:F23,F26:F29,F32,F35:F39,F42:F52,F55:F58,F61:F65)</f>
        <v>31356000</v>
      </c>
      <c r="G67" s="106">
        <f t="shared" si="43"/>
        <v>14411000</v>
      </c>
      <c r="H67" s="105">
        <f t="shared" si="43"/>
        <v>0</v>
      </c>
      <c r="I67" s="106">
        <f t="shared" si="43"/>
        <v>0</v>
      </c>
      <c r="J67" s="105">
        <f t="shared" si="43"/>
        <v>1197000</v>
      </c>
      <c r="K67" s="106">
        <f t="shared" si="43"/>
        <v>0</v>
      </c>
      <c r="L67" s="105">
        <f t="shared" si="43"/>
        <v>1808000</v>
      </c>
      <c r="M67" s="106">
        <f t="shared" si="43"/>
        <v>5659917</v>
      </c>
      <c r="N67" s="105">
        <f t="shared" si="43"/>
        <v>4442000</v>
      </c>
      <c r="O67" s="106">
        <f t="shared" si="43"/>
        <v>0</v>
      </c>
      <c r="P67" s="105">
        <f t="shared" si="36"/>
        <v>7447000</v>
      </c>
      <c r="Q67" s="106">
        <f t="shared" si="37"/>
        <v>5659917</v>
      </c>
      <c r="R67" s="61">
        <f t="shared" si="38"/>
        <v>145.68584070796459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51.675803205884399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39.274977447782945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11541000</v>
      </c>
      <c r="C69" s="92">
        <v>-2500000</v>
      </c>
      <c r="D69" s="92"/>
      <c r="E69" s="92">
        <f>$B69      +$C69      +$D69</f>
        <v>9041000</v>
      </c>
      <c r="F69" s="93">
        <v>9041000</v>
      </c>
      <c r="G69" s="94">
        <v>9041000</v>
      </c>
      <c r="H69" s="93">
        <v>2017000</v>
      </c>
      <c r="I69" s="94"/>
      <c r="J69" s="93"/>
      <c r="K69" s="94"/>
      <c r="L69" s="93">
        <v>414000</v>
      </c>
      <c r="M69" s="94">
        <v>6811894</v>
      </c>
      <c r="N69" s="93">
        <v>4873000</v>
      </c>
      <c r="O69" s="94"/>
      <c r="P69" s="93">
        <f>$H69      +$J69      +$L69      +$N69</f>
        <v>7304000</v>
      </c>
      <c r="Q69" s="94">
        <f>$I69      +$K69      +$M69      +$O69</f>
        <v>6811894</v>
      </c>
      <c r="R69" s="48">
        <f>IF(($L69      =0),0,((($N69      -$L69      )/$L69      )*100))</f>
        <v>1077.0531400966183</v>
      </c>
      <c r="S69" s="49">
        <f>IF(($M69      =0),0,((($O69      -$M69      )/$M69      )*100))</f>
        <v>-100</v>
      </c>
      <c r="T69" s="48">
        <f>IF(($E69      =0),0,(($P69      /$E69      )*100))</f>
        <v>80.787523504037168</v>
      </c>
      <c r="U69" s="50">
        <f>IF(($E69      =0),0,(($Q69      /$E69      )*100))</f>
        <v>75.344475168676027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11541000</v>
      </c>
      <c r="C70" s="101">
        <f>C69</f>
        <v>-2500000</v>
      </c>
      <c r="D70" s="101"/>
      <c r="E70" s="101">
        <f>$B70      +$C70      +$D70</f>
        <v>9041000</v>
      </c>
      <c r="F70" s="102">
        <f t="shared" ref="F70:O70" si="44">F69</f>
        <v>9041000</v>
      </c>
      <c r="G70" s="103">
        <f t="shared" si="44"/>
        <v>9041000</v>
      </c>
      <c r="H70" s="102">
        <f t="shared" si="44"/>
        <v>2017000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414000</v>
      </c>
      <c r="M70" s="103">
        <f t="shared" si="44"/>
        <v>6811894</v>
      </c>
      <c r="N70" s="102">
        <f t="shared" si="44"/>
        <v>4873000</v>
      </c>
      <c r="O70" s="103">
        <f t="shared" si="44"/>
        <v>0</v>
      </c>
      <c r="P70" s="102">
        <f>$H70      +$J70      +$L70      +$N70</f>
        <v>7304000</v>
      </c>
      <c r="Q70" s="103">
        <f>$I70      +$K70      +$M70      +$O70</f>
        <v>6811894</v>
      </c>
      <c r="R70" s="57">
        <f>IF(($L70      =0),0,((($N70      -$L70      )/$L70      )*100))</f>
        <v>1077.0531400966183</v>
      </c>
      <c r="S70" s="58">
        <f>IF(($M70      =0),0,((($O70      -$M70      )/$M70      )*100))</f>
        <v>-100</v>
      </c>
      <c r="T70" s="57">
        <f>IF($E70   =0,0,($P70   /$E70   )*100)</f>
        <v>80.787523504037168</v>
      </c>
      <c r="U70" s="59">
        <f>IF($E70   =0,0,($Q70   /$E70 )*100)</f>
        <v>75.344475168676027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11541000</v>
      </c>
      <c r="C71" s="104">
        <f>C69</f>
        <v>-2500000</v>
      </c>
      <c r="D71" s="104"/>
      <c r="E71" s="104">
        <f>$B71      +$C71      +$D71</f>
        <v>9041000</v>
      </c>
      <c r="F71" s="105">
        <f t="shared" ref="F71:O71" si="45">F69</f>
        <v>9041000</v>
      </c>
      <c r="G71" s="106">
        <f t="shared" si="45"/>
        <v>9041000</v>
      </c>
      <c r="H71" s="105">
        <f t="shared" si="45"/>
        <v>2017000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414000</v>
      </c>
      <c r="M71" s="106">
        <f t="shared" si="45"/>
        <v>6811894</v>
      </c>
      <c r="N71" s="105">
        <f t="shared" si="45"/>
        <v>4873000</v>
      </c>
      <c r="O71" s="106">
        <f t="shared" si="45"/>
        <v>0</v>
      </c>
      <c r="P71" s="105">
        <f>$H71      +$J71      +$L71      +$N71</f>
        <v>7304000</v>
      </c>
      <c r="Q71" s="106">
        <f>$I71      +$K71      +$M71      +$O71</f>
        <v>6811894</v>
      </c>
      <c r="R71" s="61">
        <f>IF(($L71      =0),0,((($N71      -$L71      )/$L71      )*100))</f>
        <v>1077.0531400966183</v>
      </c>
      <c r="S71" s="62">
        <f>IF(($M71      =0),0,((($O71      -$M71      )/$M71      )*100))</f>
        <v>-100</v>
      </c>
      <c r="T71" s="61">
        <f>IF($E71   =0,0,($P71   /$E71   )*100)</f>
        <v>80.787523504037168</v>
      </c>
      <c r="U71" s="65">
        <f>IF($E71   =0,0,($Q71   /$E71   )*100)</f>
        <v>75.344475168676027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33952000</v>
      </c>
      <c r="C72" s="104">
        <f>SUM(C9:C14,C17:C23,C26:C29,C32,C35:C39,C42:C52,C55:C58,C61:C65,C69)</f>
        <v>6445000</v>
      </c>
      <c r="D72" s="104"/>
      <c r="E72" s="104">
        <f>$B72      +$C72      +$D72</f>
        <v>40397000</v>
      </c>
      <c r="F72" s="105">
        <f t="shared" ref="F72:O72" si="46">SUM(F9:F14,F17:F23,F26:F29,F32,F35:F39,F42:F52,F55:F58,F61:F65,F69)</f>
        <v>40397000</v>
      </c>
      <c r="G72" s="106">
        <f t="shared" si="46"/>
        <v>23452000</v>
      </c>
      <c r="H72" s="105">
        <f t="shared" si="46"/>
        <v>2017000</v>
      </c>
      <c r="I72" s="106">
        <f t="shared" si="46"/>
        <v>0</v>
      </c>
      <c r="J72" s="105">
        <f t="shared" si="46"/>
        <v>1197000</v>
      </c>
      <c r="K72" s="106">
        <f t="shared" si="46"/>
        <v>0</v>
      </c>
      <c r="L72" s="105">
        <f t="shared" si="46"/>
        <v>2222000</v>
      </c>
      <c r="M72" s="106">
        <f t="shared" si="46"/>
        <v>12471811</v>
      </c>
      <c r="N72" s="105">
        <f t="shared" si="46"/>
        <v>9315000</v>
      </c>
      <c r="O72" s="106">
        <f t="shared" si="46"/>
        <v>0</v>
      </c>
      <c r="P72" s="105">
        <f>$H72      +$J72      +$L72      +$N72</f>
        <v>14751000</v>
      </c>
      <c r="Q72" s="106">
        <f>$I72      +$K72      +$M72      +$O72</f>
        <v>12471811</v>
      </c>
      <c r="R72" s="61">
        <f>IF(($L72      =0),0,((($N72      -$L72      )/$L72      )*100))</f>
        <v>319.21692169216919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62.898686679174489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53.180159474671676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Uh8tH9hgLI8viWoNn+MZS3U2cCLad3kvqrlfpSCDEe4DJ3oOCFaLARq2ooTejA2d/5fnxlLeAM0hRn59vAc6Q==" saltValue="nRYaHIK/fSGHDa3EONO5e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147000</v>
      </c>
      <c r="I10" s="94"/>
      <c r="J10" s="93">
        <v>98000</v>
      </c>
      <c r="K10" s="94"/>
      <c r="L10" s="93">
        <v>278000</v>
      </c>
      <c r="M10" s="94"/>
      <c r="N10" s="93">
        <v>70000</v>
      </c>
      <c r="O10" s="94"/>
      <c r="P10" s="93">
        <f t="shared" ref="P10:P15" si="1">$H10      +$J10      +$L10      +$N10</f>
        <v>593000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-74.82014388489209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19.766666666666666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147000</v>
      </c>
      <c r="I15" s="97">
        <f t="shared" si="7"/>
        <v>0</v>
      </c>
      <c r="J15" s="96">
        <f t="shared" si="7"/>
        <v>98000</v>
      </c>
      <c r="K15" s="97">
        <f t="shared" si="7"/>
        <v>0</v>
      </c>
      <c r="L15" s="96">
        <f t="shared" si="7"/>
        <v>278000</v>
      </c>
      <c r="M15" s="97">
        <f t="shared" si="7"/>
        <v>0</v>
      </c>
      <c r="N15" s="96">
        <f t="shared" si="7"/>
        <v>70000</v>
      </c>
      <c r="O15" s="97">
        <f t="shared" si="7"/>
        <v>0</v>
      </c>
      <c r="P15" s="96">
        <f t="shared" si="1"/>
        <v>593000</v>
      </c>
      <c r="Q15" s="97">
        <f t="shared" si="2"/>
        <v>0</v>
      </c>
      <c r="R15" s="52">
        <f t="shared" si="3"/>
        <v>-74.82014388489209</v>
      </c>
      <c r="S15" s="53">
        <f t="shared" si="4"/>
        <v>0</v>
      </c>
      <c r="T15" s="52">
        <f>IF((SUM($E9:$E13))=0,0,(P15/(SUM($E9:$E13))*100))</f>
        <v>19.766666666666666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6457000</v>
      </c>
      <c r="C20" s="92">
        <v>0</v>
      </c>
      <c r="D20" s="92"/>
      <c r="E20" s="92">
        <f t="shared" si="8"/>
        <v>6457000</v>
      </c>
      <c r="F20" s="93">
        <v>6457000</v>
      </c>
      <c r="G20" s="94">
        <v>6457000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6457000</v>
      </c>
      <c r="C24" s="95">
        <f>SUM(C17:C23)</f>
        <v>0</v>
      </c>
      <c r="D24" s="95"/>
      <c r="E24" s="95">
        <f t="shared" si="8"/>
        <v>6457000</v>
      </c>
      <c r="F24" s="96">
        <f t="shared" ref="F24:O24" si="15">SUM(F17:F23)</f>
        <v>6457000</v>
      </c>
      <c r="G24" s="97">
        <f t="shared" si="15"/>
        <v>6457000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/>
      <c r="K35" s="94"/>
      <c r="L35" s="93"/>
      <c r="M35" s="94"/>
      <c r="N35" s="93">
        <v>3479000</v>
      </c>
      <c r="O35" s="94"/>
      <c r="P35" s="93">
        <f t="shared" ref="P35:P40" si="19">$H35      +$J35      +$L35      +$N35</f>
        <v>3479000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69.58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3479000</v>
      </c>
      <c r="O40" s="97">
        <f t="shared" si="25"/>
        <v>0</v>
      </c>
      <c r="P40" s="96">
        <f t="shared" si="19"/>
        <v>3479000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69.58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-4000000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/>
      <c r="J51" s="93">
        <v>2436000</v>
      </c>
      <c r="K51" s="94"/>
      <c r="L51" s="93">
        <v>953000</v>
      </c>
      <c r="M51" s="94"/>
      <c r="N51" s="93">
        <v>10988000</v>
      </c>
      <c r="O51" s="94"/>
      <c r="P51" s="93">
        <f t="shared" si="27"/>
        <v>14377000</v>
      </c>
      <c r="Q51" s="94">
        <f t="shared" si="28"/>
        <v>0</v>
      </c>
      <c r="R51" s="48">
        <f t="shared" si="29"/>
        <v>1052.9905561385099</v>
      </c>
      <c r="S51" s="49">
        <f t="shared" si="30"/>
        <v>0</v>
      </c>
      <c r="T51" s="48">
        <f t="shared" si="31"/>
        <v>89.856250000000003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20000000</v>
      </c>
      <c r="C53" s="95">
        <f>SUM(C42:C52)</f>
        <v>-4000000</v>
      </c>
      <c r="D53" s="95"/>
      <c r="E53" s="95">
        <f t="shared" si="26"/>
        <v>16000000</v>
      </c>
      <c r="F53" s="96">
        <f t="shared" ref="F53:O53" si="33">SUM(F42:F52)</f>
        <v>16000000</v>
      </c>
      <c r="G53" s="97">
        <f t="shared" si="33"/>
        <v>16000000</v>
      </c>
      <c r="H53" s="96">
        <f t="shared" si="33"/>
        <v>0</v>
      </c>
      <c r="I53" s="97">
        <f t="shared" si="33"/>
        <v>0</v>
      </c>
      <c r="J53" s="96">
        <f t="shared" si="33"/>
        <v>2436000</v>
      </c>
      <c r="K53" s="97">
        <f t="shared" si="33"/>
        <v>0</v>
      </c>
      <c r="L53" s="96">
        <f t="shared" si="33"/>
        <v>953000</v>
      </c>
      <c r="M53" s="97">
        <f t="shared" si="33"/>
        <v>0</v>
      </c>
      <c r="N53" s="96">
        <f t="shared" si="33"/>
        <v>10988000</v>
      </c>
      <c r="O53" s="97">
        <f t="shared" si="33"/>
        <v>0</v>
      </c>
      <c r="P53" s="96">
        <f t="shared" si="27"/>
        <v>14377000</v>
      </c>
      <c r="Q53" s="97">
        <f t="shared" si="28"/>
        <v>0</v>
      </c>
      <c r="R53" s="52">
        <f t="shared" si="29"/>
        <v>1052.9905561385099</v>
      </c>
      <c r="S53" s="53">
        <f t="shared" si="30"/>
        <v>0</v>
      </c>
      <c r="T53" s="52">
        <f>IF((+$E43+$E45+$E47+$E48+$E51) =0,0,(P53   /(+$E43+$E45+$E47+$E48+$E51) )*100)</f>
        <v>89.856250000000003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34457000</v>
      </c>
      <c r="C67" s="104">
        <f>SUM(C9:C14,C17:C23,C26:C29,C32,C35:C39,C42:C52,C55:C58,C61:C65)</f>
        <v>-4000000</v>
      </c>
      <c r="D67" s="104"/>
      <c r="E67" s="104">
        <f t="shared" si="35"/>
        <v>30457000</v>
      </c>
      <c r="F67" s="105">
        <f t="shared" ref="F67:O67" si="43">SUM(F9:F14,F17:F23,F26:F29,F32,F35:F39,F42:F52,F55:F58,F61:F65)</f>
        <v>30457000</v>
      </c>
      <c r="G67" s="106">
        <f t="shared" si="43"/>
        <v>30457000</v>
      </c>
      <c r="H67" s="105">
        <f t="shared" si="43"/>
        <v>147000</v>
      </c>
      <c r="I67" s="106">
        <f t="shared" si="43"/>
        <v>0</v>
      </c>
      <c r="J67" s="105">
        <f t="shared" si="43"/>
        <v>2534000</v>
      </c>
      <c r="K67" s="106">
        <f t="shared" si="43"/>
        <v>0</v>
      </c>
      <c r="L67" s="105">
        <f t="shared" si="43"/>
        <v>1231000</v>
      </c>
      <c r="M67" s="106">
        <f t="shared" si="43"/>
        <v>0</v>
      </c>
      <c r="N67" s="105">
        <f t="shared" si="43"/>
        <v>14537000</v>
      </c>
      <c r="O67" s="106">
        <f t="shared" si="43"/>
        <v>0</v>
      </c>
      <c r="P67" s="105">
        <f t="shared" si="36"/>
        <v>18449000</v>
      </c>
      <c r="Q67" s="106">
        <f t="shared" si="37"/>
        <v>0</v>
      </c>
      <c r="R67" s="61">
        <f t="shared" si="38"/>
        <v>1080.9098294069863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60.573923892701188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27569000</v>
      </c>
      <c r="C69" s="92">
        <v>-14500000</v>
      </c>
      <c r="D69" s="92"/>
      <c r="E69" s="92">
        <f>$B69      +$C69      +$D69</f>
        <v>13069000</v>
      </c>
      <c r="F69" s="93">
        <v>13069000</v>
      </c>
      <c r="G69" s="94">
        <v>13069000</v>
      </c>
      <c r="H69" s="93"/>
      <c r="I69" s="94"/>
      <c r="J69" s="93">
        <v>3710000</v>
      </c>
      <c r="K69" s="94"/>
      <c r="L69" s="93"/>
      <c r="M69" s="94"/>
      <c r="N69" s="93"/>
      <c r="O69" s="94"/>
      <c r="P69" s="93">
        <f>$H69      +$J69      +$L69      +$N69</f>
        <v>3710000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28.387787895018747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27569000</v>
      </c>
      <c r="C70" s="101">
        <f>C69</f>
        <v>-14500000</v>
      </c>
      <c r="D70" s="101"/>
      <c r="E70" s="101">
        <f>$B70      +$C70      +$D70</f>
        <v>13069000</v>
      </c>
      <c r="F70" s="102">
        <f t="shared" ref="F70:O70" si="44">F69</f>
        <v>13069000</v>
      </c>
      <c r="G70" s="103">
        <f t="shared" si="44"/>
        <v>13069000</v>
      </c>
      <c r="H70" s="102">
        <f t="shared" si="44"/>
        <v>0</v>
      </c>
      <c r="I70" s="103">
        <f t="shared" si="44"/>
        <v>0</v>
      </c>
      <c r="J70" s="102">
        <f t="shared" si="44"/>
        <v>3710000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3710000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28.387787895018747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27569000</v>
      </c>
      <c r="C71" s="104">
        <f>C69</f>
        <v>-14500000</v>
      </c>
      <c r="D71" s="104"/>
      <c r="E71" s="104">
        <f>$B71      +$C71      +$D71</f>
        <v>13069000</v>
      </c>
      <c r="F71" s="105">
        <f t="shared" ref="F71:O71" si="45">F69</f>
        <v>13069000</v>
      </c>
      <c r="G71" s="106">
        <f t="shared" si="45"/>
        <v>13069000</v>
      </c>
      <c r="H71" s="105">
        <f t="shared" si="45"/>
        <v>0</v>
      </c>
      <c r="I71" s="106">
        <f t="shared" si="45"/>
        <v>0</v>
      </c>
      <c r="J71" s="105">
        <f t="shared" si="45"/>
        <v>3710000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3710000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28.387787895018747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62026000</v>
      </c>
      <c r="C72" s="104">
        <f>SUM(C9:C14,C17:C23,C26:C29,C32,C35:C39,C42:C52,C55:C58,C61:C65,C69)</f>
        <v>-18500000</v>
      </c>
      <c r="D72" s="104"/>
      <c r="E72" s="104">
        <f>$B72      +$C72      +$D72</f>
        <v>43526000</v>
      </c>
      <c r="F72" s="105">
        <f t="shared" ref="F72:O72" si="46">SUM(F9:F14,F17:F23,F26:F29,F32,F35:F39,F42:F52,F55:F58,F61:F65,F69)</f>
        <v>43526000</v>
      </c>
      <c r="G72" s="106">
        <f t="shared" si="46"/>
        <v>43526000</v>
      </c>
      <c r="H72" s="105">
        <f t="shared" si="46"/>
        <v>147000</v>
      </c>
      <c r="I72" s="106">
        <f t="shared" si="46"/>
        <v>0</v>
      </c>
      <c r="J72" s="105">
        <f t="shared" si="46"/>
        <v>6244000</v>
      </c>
      <c r="K72" s="106">
        <f t="shared" si="46"/>
        <v>0</v>
      </c>
      <c r="L72" s="105">
        <f t="shared" si="46"/>
        <v>1231000</v>
      </c>
      <c r="M72" s="106">
        <f t="shared" si="46"/>
        <v>0</v>
      </c>
      <c r="N72" s="105">
        <f t="shared" si="46"/>
        <v>14537000</v>
      </c>
      <c r="O72" s="106">
        <f t="shared" si="46"/>
        <v>0</v>
      </c>
      <c r="P72" s="105">
        <f>$H72      +$J72      +$L72      +$N72</f>
        <v>22159000</v>
      </c>
      <c r="Q72" s="106">
        <f>$I72      +$K72      +$M72      +$O72</f>
        <v>0</v>
      </c>
      <c r="R72" s="61">
        <f>IF(($L72      =0),0,((($N72      -$L72      )/$L72      )*100))</f>
        <v>1080.9098294069863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50.909801038459769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rD8F2yAJyHm8tQz7tQ3hLU8bTpjLhIOQ7cO2WakJpQ1D33/ZBUkXKqKmJEsOU8w5Oc+rBadQqYh3vnHYgmmLw==" saltValue="6ExE8zyRgqZo22ViSwQE9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207000</v>
      </c>
      <c r="I10" s="94">
        <v>207046</v>
      </c>
      <c r="J10" s="93">
        <v>822000</v>
      </c>
      <c r="K10" s="94">
        <v>1019203</v>
      </c>
      <c r="L10" s="93">
        <v>451000</v>
      </c>
      <c r="M10" s="94">
        <v>253756</v>
      </c>
      <c r="N10" s="93">
        <v>520000</v>
      </c>
      <c r="O10" s="94">
        <v>520641</v>
      </c>
      <c r="P10" s="93">
        <f t="shared" ref="P10:P15" si="1">$H10      +$J10      +$L10      +$N10</f>
        <v>2000000</v>
      </c>
      <c r="Q10" s="94">
        <f t="shared" ref="Q10:Q15" si="2">$I10      +$K10      +$M10      +$O10</f>
        <v>2000646</v>
      </c>
      <c r="R10" s="48">
        <f t="shared" ref="R10:R15" si="3">IF(($L10      =0),0,((($N10      -$L10      )/$L10      )*100))</f>
        <v>15.299334811529933</v>
      </c>
      <c r="S10" s="49">
        <f t="shared" ref="S10:S15" si="4">IF(($M10      =0),0,((($O10      -$M10      )/$M10      )*100))</f>
        <v>105.17386781002223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100.03230000000001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207000</v>
      </c>
      <c r="I15" s="97">
        <f t="shared" si="7"/>
        <v>207046</v>
      </c>
      <c r="J15" s="96">
        <f t="shared" si="7"/>
        <v>822000</v>
      </c>
      <c r="K15" s="97">
        <f t="shared" si="7"/>
        <v>1019203</v>
      </c>
      <c r="L15" s="96">
        <f t="shared" si="7"/>
        <v>451000</v>
      </c>
      <c r="M15" s="97">
        <f t="shared" si="7"/>
        <v>253756</v>
      </c>
      <c r="N15" s="96">
        <f t="shared" si="7"/>
        <v>520000</v>
      </c>
      <c r="O15" s="97">
        <f t="shared" si="7"/>
        <v>520641</v>
      </c>
      <c r="P15" s="96">
        <f t="shared" si="1"/>
        <v>2000000</v>
      </c>
      <c r="Q15" s="97">
        <f t="shared" si="2"/>
        <v>2000646</v>
      </c>
      <c r="R15" s="52">
        <f t="shared" si="3"/>
        <v>15.299334811529933</v>
      </c>
      <c r="S15" s="53">
        <f t="shared" si="4"/>
        <v>105.17386781002223</v>
      </c>
      <c r="T15" s="52">
        <f>IF((SUM($E9:$E13))=0,0,(P15/(SUM($E9:$E13))*100))</f>
        <v>100</v>
      </c>
      <c r="U15" s="54">
        <f>IF((SUM($E9:$E13))=0,0,(Q15/(SUM($E9:$E13))*100))</f>
        <v>100.03230000000001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3000000</v>
      </c>
      <c r="C19" s="92">
        <v>0</v>
      </c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2967000</v>
      </c>
      <c r="C29" s="92">
        <v>0</v>
      </c>
      <c r="D29" s="92"/>
      <c r="E29" s="92">
        <f>$B29      +$C29      +$D29</f>
        <v>2967000</v>
      </c>
      <c r="F29" s="93">
        <v>2967000</v>
      </c>
      <c r="G29" s="94">
        <v>2967000</v>
      </c>
      <c r="H29" s="93">
        <v>166000</v>
      </c>
      <c r="I29" s="94"/>
      <c r="J29" s="93"/>
      <c r="K29" s="94"/>
      <c r="L29" s="93">
        <v>1580000</v>
      </c>
      <c r="M29" s="94">
        <v>1504959</v>
      </c>
      <c r="N29" s="93">
        <v>1203000</v>
      </c>
      <c r="O29" s="94">
        <v>1461843</v>
      </c>
      <c r="P29" s="93">
        <f>$H29      +$J29      +$L29      +$N29</f>
        <v>2949000</v>
      </c>
      <c r="Q29" s="94">
        <f>$I29      +$K29      +$M29      +$O29</f>
        <v>2966802</v>
      </c>
      <c r="R29" s="48">
        <f>IF(($L29      =0),0,((($N29      -$L29      )/$L29      )*100))</f>
        <v>-23.860759493670887</v>
      </c>
      <c r="S29" s="49">
        <f>IF(($M29      =0),0,((($O29      -$M29      )/$M29      )*100))</f>
        <v>-2.8649285462261762</v>
      </c>
      <c r="T29" s="48">
        <f>IF(($E29      =0),0,(($P29      /$E29      )*100))</f>
        <v>99.393326592517695</v>
      </c>
      <c r="U29" s="50">
        <f>IF(($E29      =0),0,(($Q29      /$E29      )*100))</f>
        <v>99.99332659251769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2967000</v>
      </c>
      <c r="C30" s="95">
        <f>SUM(C26:C29)</f>
        <v>0</v>
      </c>
      <c r="D30" s="95"/>
      <c r="E30" s="95">
        <f>$B30      +$C30      +$D30</f>
        <v>2967000</v>
      </c>
      <c r="F30" s="96">
        <f t="shared" ref="F30:O30" si="16">SUM(F26:F29)</f>
        <v>2967000</v>
      </c>
      <c r="G30" s="97">
        <f t="shared" si="16"/>
        <v>2967000</v>
      </c>
      <c r="H30" s="96">
        <f t="shared" si="16"/>
        <v>166000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1580000</v>
      </c>
      <c r="M30" s="97">
        <f t="shared" si="16"/>
        <v>1504959</v>
      </c>
      <c r="N30" s="96">
        <f t="shared" si="16"/>
        <v>1203000</v>
      </c>
      <c r="O30" s="97">
        <f t="shared" si="16"/>
        <v>1461843</v>
      </c>
      <c r="P30" s="96">
        <f>$H30      +$J30      +$L30      +$N30</f>
        <v>2949000</v>
      </c>
      <c r="Q30" s="97">
        <f>$I30      +$K30      +$M30      +$O30</f>
        <v>2966802</v>
      </c>
      <c r="R30" s="52">
        <f>IF(($L30      =0),0,((($N30      -$L30      )/$L30      )*100))</f>
        <v>-23.860759493670887</v>
      </c>
      <c r="S30" s="53">
        <f>IF(($M30      =0),0,((($O30      -$M30      )/$M30      )*100))</f>
        <v>-2.8649285462261762</v>
      </c>
      <c r="T30" s="52">
        <f>IF($E30   =0,0,($P30   /$E30   )*100)</f>
        <v>99.393326592517695</v>
      </c>
      <c r="U30" s="54">
        <f>IF($E30   =0,0,($Q30   /$E30   )*100)</f>
        <v>99.99332659251769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>
        <v>422000</v>
      </c>
      <c r="O38" s="94"/>
      <c r="P38" s="93">
        <f t="shared" si="19"/>
        <v>422000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422000</v>
      </c>
      <c r="O40" s="97">
        <f t="shared" si="25"/>
        <v>0</v>
      </c>
      <c r="P40" s="96">
        <f t="shared" si="19"/>
        <v>422000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7967000</v>
      </c>
      <c r="C67" s="104">
        <f>SUM(C9:C14,C17:C23,C26:C29,C32,C35:C39,C42:C52,C55:C58,C61:C65)</f>
        <v>0</v>
      </c>
      <c r="D67" s="104"/>
      <c r="E67" s="104">
        <f t="shared" si="35"/>
        <v>7967000</v>
      </c>
      <c r="F67" s="105">
        <f t="shared" ref="F67:O67" si="43">SUM(F9:F14,F17:F23,F26:F29,F32,F35:F39,F42:F52,F55:F58,F61:F65)</f>
        <v>7967000</v>
      </c>
      <c r="G67" s="106">
        <f t="shared" si="43"/>
        <v>4967000</v>
      </c>
      <c r="H67" s="105">
        <f t="shared" si="43"/>
        <v>373000</v>
      </c>
      <c r="I67" s="106">
        <f t="shared" si="43"/>
        <v>207046</v>
      </c>
      <c r="J67" s="105">
        <f t="shared" si="43"/>
        <v>822000</v>
      </c>
      <c r="K67" s="106">
        <f t="shared" si="43"/>
        <v>1019203</v>
      </c>
      <c r="L67" s="105">
        <f t="shared" si="43"/>
        <v>2031000</v>
      </c>
      <c r="M67" s="106">
        <f t="shared" si="43"/>
        <v>1758715</v>
      </c>
      <c r="N67" s="105">
        <f t="shared" si="43"/>
        <v>2145000</v>
      </c>
      <c r="O67" s="106">
        <f t="shared" si="43"/>
        <v>1982484</v>
      </c>
      <c r="P67" s="105">
        <f t="shared" si="36"/>
        <v>5371000</v>
      </c>
      <c r="Q67" s="106">
        <f t="shared" si="37"/>
        <v>4967448</v>
      </c>
      <c r="R67" s="61">
        <f t="shared" si="38"/>
        <v>5.6129985228951256</v>
      </c>
      <c r="S67" s="62">
        <f t="shared" si="39"/>
        <v>12.723437282333977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108.13368230320113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100.00901952889068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7967000</v>
      </c>
      <c r="C72" s="104">
        <f>SUM(C9:C14,C17:C23,C26:C29,C32,C35:C39,C42:C52,C55:C58,C61:C65,C69)</f>
        <v>0</v>
      </c>
      <c r="D72" s="104"/>
      <c r="E72" s="104">
        <f>$B72      +$C72      +$D72</f>
        <v>7967000</v>
      </c>
      <c r="F72" s="105">
        <f t="shared" ref="F72:O72" si="46">SUM(F9:F14,F17:F23,F26:F29,F32,F35:F39,F42:F52,F55:F58,F61:F65,F69)</f>
        <v>7967000</v>
      </c>
      <c r="G72" s="106">
        <f t="shared" si="46"/>
        <v>4967000</v>
      </c>
      <c r="H72" s="105">
        <f t="shared" si="46"/>
        <v>373000</v>
      </c>
      <c r="I72" s="106">
        <f t="shared" si="46"/>
        <v>207046</v>
      </c>
      <c r="J72" s="105">
        <f t="shared" si="46"/>
        <v>822000</v>
      </c>
      <c r="K72" s="106">
        <f t="shared" si="46"/>
        <v>1019203</v>
      </c>
      <c r="L72" s="105">
        <f t="shared" si="46"/>
        <v>2031000</v>
      </c>
      <c r="M72" s="106">
        <f t="shared" si="46"/>
        <v>1758715</v>
      </c>
      <c r="N72" s="105">
        <f t="shared" si="46"/>
        <v>2145000</v>
      </c>
      <c r="O72" s="106">
        <f t="shared" si="46"/>
        <v>1982484</v>
      </c>
      <c r="P72" s="105">
        <f>$H72      +$J72      +$L72      +$N72</f>
        <v>5371000</v>
      </c>
      <c r="Q72" s="106">
        <f>$I72      +$K72      +$M72      +$O72</f>
        <v>4967448</v>
      </c>
      <c r="R72" s="61">
        <f>IF(($L72      =0),0,((($N72      -$L72      )/$L72      )*100))</f>
        <v>5.6129985228951256</v>
      </c>
      <c r="S72" s="62">
        <f>IF(($M72      =0),0,((($O72      -$M72      )/$M72      )*100))</f>
        <v>12.723437282333977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108.13368230320113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100.00901952889068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vhkrjL0buRkbg49rU8tsIJ/r74EKVh8upFgaIJmPNNOGuFnTavM8lgoYQXnQW6M2nUNnctxSPBtVagXCiAcIg==" saltValue="9hudELMcEeTVwNRurGUqi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138000</v>
      </c>
      <c r="I10" s="94">
        <v>210186</v>
      </c>
      <c r="J10" s="93">
        <v>904000</v>
      </c>
      <c r="K10" s="94">
        <v>94717</v>
      </c>
      <c r="L10" s="93">
        <v>285000</v>
      </c>
      <c r="M10" s="94">
        <v>46095</v>
      </c>
      <c r="N10" s="93">
        <v>1773000</v>
      </c>
      <c r="O10" s="94">
        <v>1079195</v>
      </c>
      <c r="P10" s="93">
        <f t="shared" ref="P10:P15" si="1">$H10      +$J10      +$L10      +$N10</f>
        <v>3100000</v>
      </c>
      <c r="Q10" s="94">
        <f t="shared" ref="Q10:Q15" si="2">$I10      +$K10      +$M10      +$O10</f>
        <v>1430193</v>
      </c>
      <c r="R10" s="48">
        <f t="shared" ref="R10:R15" si="3">IF(($L10      =0),0,((($N10      -$L10      )/$L10      )*100))</f>
        <v>522.1052631578948</v>
      </c>
      <c r="S10" s="49">
        <f t="shared" ref="S10:S15" si="4">IF(($M10      =0),0,((($O10      -$M10      )/$M10      )*100))</f>
        <v>2241.2409155005967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46.13525806451613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138000</v>
      </c>
      <c r="I15" s="97">
        <f t="shared" si="7"/>
        <v>210186</v>
      </c>
      <c r="J15" s="96">
        <f t="shared" si="7"/>
        <v>904000</v>
      </c>
      <c r="K15" s="97">
        <f t="shared" si="7"/>
        <v>94717</v>
      </c>
      <c r="L15" s="96">
        <f t="shared" si="7"/>
        <v>285000</v>
      </c>
      <c r="M15" s="97">
        <f t="shared" si="7"/>
        <v>46095</v>
      </c>
      <c r="N15" s="96">
        <f t="shared" si="7"/>
        <v>1773000</v>
      </c>
      <c r="O15" s="97">
        <f t="shared" si="7"/>
        <v>1079195</v>
      </c>
      <c r="P15" s="96">
        <f t="shared" si="1"/>
        <v>3100000</v>
      </c>
      <c r="Q15" s="97">
        <f t="shared" si="2"/>
        <v>1430193</v>
      </c>
      <c r="R15" s="52">
        <f t="shared" si="3"/>
        <v>522.1052631578948</v>
      </c>
      <c r="S15" s="53">
        <f t="shared" si="4"/>
        <v>2241.2409155005967</v>
      </c>
      <c r="T15" s="52">
        <f>IF((SUM($E9:$E13))=0,0,(P15/(SUM($E9:$E13))*100))</f>
        <v>100</v>
      </c>
      <c r="U15" s="54">
        <f>IF((SUM($E9:$E13))=0,0,(Q15/(SUM($E9:$E13))*100))</f>
        <v>46.13525806451613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1126000</v>
      </c>
      <c r="C32" s="92">
        <v>0</v>
      </c>
      <c r="D32" s="92"/>
      <c r="E32" s="92">
        <f>$B32      +$C32      +$D32</f>
        <v>1126000</v>
      </c>
      <c r="F32" s="93">
        <v>1126000</v>
      </c>
      <c r="G32" s="94">
        <v>1126000</v>
      </c>
      <c r="H32" s="93"/>
      <c r="I32" s="94">
        <v>1600</v>
      </c>
      <c r="J32" s="93"/>
      <c r="K32" s="94">
        <v>101440</v>
      </c>
      <c r="L32" s="93">
        <v>634000</v>
      </c>
      <c r="M32" s="94"/>
      <c r="N32" s="93"/>
      <c r="O32" s="94">
        <v>317020</v>
      </c>
      <c r="P32" s="93">
        <f>$H32      +$J32      +$L32      +$N32</f>
        <v>634000</v>
      </c>
      <c r="Q32" s="94">
        <f>$I32      +$K32      +$M32      +$O32</f>
        <v>420060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56.305506216696266</v>
      </c>
      <c r="U32" s="50">
        <f>IF(($E32      =0),0,(($Q32      /$E32      )*100))</f>
        <v>37.305506216696273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1126000</v>
      </c>
      <c r="C33" s="95">
        <f>C32</f>
        <v>0</v>
      </c>
      <c r="D33" s="95"/>
      <c r="E33" s="95">
        <f>$B33      +$C33      +$D33</f>
        <v>1126000</v>
      </c>
      <c r="F33" s="96">
        <f t="shared" ref="F33:O33" si="17">F32</f>
        <v>1126000</v>
      </c>
      <c r="G33" s="97">
        <f t="shared" si="17"/>
        <v>1126000</v>
      </c>
      <c r="H33" s="96">
        <f t="shared" si="17"/>
        <v>0</v>
      </c>
      <c r="I33" s="97">
        <f t="shared" si="17"/>
        <v>1600</v>
      </c>
      <c r="J33" s="96">
        <f t="shared" si="17"/>
        <v>0</v>
      </c>
      <c r="K33" s="97">
        <f t="shared" si="17"/>
        <v>101440</v>
      </c>
      <c r="L33" s="96">
        <f t="shared" si="17"/>
        <v>634000</v>
      </c>
      <c r="M33" s="97">
        <f t="shared" si="17"/>
        <v>0</v>
      </c>
      <c r="N33" s="96">
        <f t="shared" si="17"/>
        <v>0</v>
      </c>
      <c r="O33" s="97">
        <f t="shared" si="17"/>
        <v>317020</v>
      </c>
      <c r="P33" s="96">
        <f>$H33      +$J33      +$L33      +$N33</f>
        <v>634000</v>
      </c>
      <c r="Q33" s="97">
        <f>$I33      +$K33      +$M33      +$O33</f>
        <v>420060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56.305506216696266</v>
      </c>
      <c r="U33" s="54">
        <f>IF($E33   =0,0,($Q33   /$E33   )*100)</f>
        <v>37.305506216696273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/>
      <c r="I35" s="94"/>
      <c r="J35" s="93">
        <v>500000</v>
      </c>
      <c r="K35" s="94"/>
      <c r="L35" s="93">
        <v>390000</v>
      </c>
      <c r="M35" s="94"/>
      <c r="N35" s="93">
        <v>610000</v>
      </c>
      <c r="O35" s="94">
        <v>610000</v>
      </c>
      <c r="P35" s="93">
        <f t="shared" ref="P35:P40" si="19">$H35      +$J35      +$L35      +$N35</f>
        <v>1500000</v>
      </c>
      <c r="Q35" s="94">
        <f t="shared" ref="Q35:Q40" si="20">$I35      +$K35      +$M35      +$O35</f>
        <v>610000</v>
      </c>
      <c r="R35" s="48">
        <f t="shared" ref="R35:R40" si="21">IF(($L35      =0),0,((($N35      -$L35      )/$L35      )*100))</f>
        <v>56.410256410256409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40.666666666666664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517000</v>
      </c>
      <c r="C36" s="92">
        <v>0</v>
      </c>
      <c r="D36" s="92"/>
      <c r="E36" s="92">
        <f t="shared" si="18"/>
        <v>517000</v>
      </c>
      <c r="F36" s="93">
        <v>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2017000</v>
      </c>
      <c r="C40" s="95">
        <f>SUM(C35:C39)</f>
        <v>0</v>
      </c>
      <c r="D40" s="95"/>
      <c r="E40" s="95">
        <f t="shared" si="18"/>
        <v>2017000</v>
      </c>
      <c r="F40" s="96">
        <f t="shared" ref="F40:O40" si="25">SUM(F35:F39)</f>
        <v>2017000</v>
      </c>
      <c r="G40" s="97">
        <f t="shared" si="25"/>
        <v>1500000</v>
      </c>
      <c r="H40" s="96">
        <f t="shared" si="25"/>
        <v>0</v>
      </c>
      <c r="I40" s="97">
        <f t="shared" si="25"/>
        <v>0</v>
      </c>
      <c r="J40" s="96">
        <f t="shared" si="25"/>
        <v>500000</v>
      </c>
      <c r="K40" s="97">
        <f t="shared" si="25"/>
        <v>0</v>
      </c>
      <c r="L40" s="96">
        <f t="shared" si="25"/>
        <v>390000</v>
      </c>
      <c r="M40" s="97">
        <f t="shared" si="25"/>
        <v>0</v>
      </c>
      <c r="N40" s="96">
        <f t="shared" si="25"/>
        <v>610000</v>
      </c>
      <c r="O40" s="97">
        <f t="shared" si="25"/>
        <v>610000</v>
      </c>
      <c r="P40" s="96">
        <f t="shared" si="19"/>
        <v>1500000</v>
      </c>
      <c r="Q40" s="97">
        <f t="shared" si="20"/>
        <v>610000</v>
      </c>
      <c r="R40" s="52">
        <f t="shared" si="21"/>
        <v>56.410256410256409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40.666666666666664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47200000</v>
      </c>
      <c r="C51" s="92">
        <v>12000000</v>
      </c>
      <c r="D51" s="92"/>
      <c r="E51" s="92">
        <f t="shared" si="26"/>
        <v>59200000</v>
      </c>
      <c r="F51" s="93">
        <v>59200000</v>
      </c>
      <c r="G51" s="94">
        <v>59200000</v>
      </c>
      <c r="H51" s="93">
        <v>6950000</v>
      </c>
      <c r="I51" s="94">
        <v>3229646</v>
      </c>
      <c r="J51" s="93">
        <v>5025000</v>
      </c>
      <c r="K51" s="94">
        <v>1657430</v>
      </c>
      <c r="L51" s="93">
        <v>19300000</v>
      </c>
      <c r="M51" s="94">
        <v>5110460</v>
      </c>
      <c r="N51" s="93">
        <v>25260000</v>
      </c>
      <c r="O51" s="94">
        <v>19428170</v>
      </c>
      <c r="P51" s="93">
        <f t="shared" si="27"/>
        <v>56535000</v>
      </c>
      <c r="Q51" s="94">
        <f t="shared" si="28"/>
        <v>29425706</v>
      </c>
      <c r="R51" s="48">
        <f t="shared" si="29"/>
        <v>30.880829015544041</v>
      </c>
      <c r="S51" s="49">
        <f t="shared" si="30"/>
        <v>280.16479925486163</v>
      </c>
      <c r="T51" s="48">
        <f t="shared" si="31"/>
        <v>95.498310810810821</v>
      </c>
      <c r="U51" s="50">
        <f t="shared" si="32"/>
        <v>49.705584459459459</v>
      </c>
      <c r="V51" s="93">
        <v>2642000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41858000</v>
      </c>
      <c r="D52" s="92"/>
      <c r="E52" s="92">
        <f t="shared" si="26"/>
        <v>41858000</v>
      </c>
      <c r="F52" s="93">
        <v>41858000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47200000</v>
      </c>
      <c r="C53" s="95">
        <f>SUM(C42:C52)</f>
        <v>53858000</v>
      </c>
      <c r="D53" s="95"/>
      <c r="E53" s="95">
        <f t="shared" si="26"/>
        <v>101058000</v>
      </c>
      <c r="F53" s="96">
        <f t="shared" ref="F53:O53" si="33">SUM(F42:F52)</f>
        <v>101058000</v>
      </c>
      <c r="G53" s="97">
        <f t="shared" si="33"/>
        <v>59200000</v>
      </c>
      <c r="H53" s="96">
        <f t="shared" si="33"/>
        <v>6950000</v>
      </c>
      <c r="I53" s="97">
        <f t="shared" si="33"/>
        <v>3229646</v>
      </c>
      <c r="J53" s="96">
        <f t="shared" si="33"/>
        <v>5025000</v>
      </c>
      <c r="K53" s="97">
        <f t="shared" si="33"/>
        <v>1657430</v>
      </c>
      <c r="L53" s="96">
        <f t="shared" si="33"/>
        <v>19300000</v>
      </c>
      <c r="M53" s="97">
        <f t="shared" si="33"/>
        <v>5110460</v>
      </c>
      <c r="N53" s="96">
        <f t="shared" si="33"/>
        <v>25260000</v>
      </c>
      <c r="O53" s="97">
        <f t="shared" si="33"/>
        <v>19428170</v>
      </c>
      <c r="P53" s="96">
        <f t="shared" si="27"/>
        <v>56535000</v>
      </c>
      <c r="Q53" s="97">
        <f t="shared" si="28"/>
        <v>29425706</v>
      </c>
      <c r="R53" s="52">
        <f t="shared" si="29"/>
        <v>30.880829015544041</v>
      </c>
      <c r="S53" s="53">
        <f t="shared" si="30"/>
        <v>280.16479925486163</v>
      </c>
      <c r="T53" s="52">
        <f>IF((+$E43+$E45+$E47+$E48+$E51) =0,0,(P53   /(+$E43+$E45+$E47+$E48+$E51) )*100)</f>
        <v>95.498310810810821</v>
      </c>
      <c r="U53" s="54">
        <f>IF((+$E43+$E45+$E47+$E48+$E51) =0,0,(Q53   /(+$E43+$E45+$E47+$E48+$E51) )*100)</f>
        <v>49.705584459459459</v>
      </c>
      <c r="V53" s="96">
        <f>SUM(V42:V52)</f>
        <v>2642000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53443000</v>
      </c>
      <c r="C67" s="104">
        <f>SUM(C9:C14,C17:C23,C26:C29,C32,C35:C39,C42:C52,C55:C58,C61:C65)</f>
        <v>53858000</v>
      </c>
      <c r="D67" s="104"/>
      <c r="E67" s="104">
        <f t="shared" si="35"/>
        <v>107301000</v>
      </c>
      <c r="F67" s="105">
        <f t="shared" ref="F67:O67" si="43">SUM(F9:F14,F17:F23,F26:F29,F32,F35:F39,F42:F52,F55:F58,F61:F65)</f>
        <v>107301000</v>
      </c>
      <c r="G67" s="106">
        <f t="shared" si="43"/>
        <v>64926000</v>
      </c>
      <c r="H67" s="105">
        <f t="shared" si="43"/>
        <v>7088000</v>
      </c>
      <c r="I67" s="106">
        <f t="shared" si="43"/>
        <v>3441432</v>
      </c>
      <c r="J67" s="105">
        <f t="shared" si="43"/>
        <v>6429000</v>
      </c>
      <c r="K67" s="106">
        <f t="shared" si="43"/>
        <v>1853587</v>
      </c>
      <c r="L67" s="105">
        <f t="shared" si="43"/>
        <v>20609000</v>
      </c>
      <c r="M67" s="106">
        <f t="shared" si="43"/>
        <v>5156555</v>
      </c>
      <c r="N67" s="105">
        <f t="shared" si="43"/>
        <v>27643000</v>
      </c>
      <c r="O67" s="106">
        <f t="shared" si="43"/>
        <v>21434385</v>
      </c>
      <c r="P67" s="105">
        <f t="shared" si="36"/>
        <v>61769000</v>
      </c>
      <c r="Q67" s="106">
        <f t="shared" si="37"/>
        <v>31885959</v>
      </c>
      <c r="R67" s="61">
        <f t="shared" si="38"/>
        <v>34.130719588529281</v>
      </c>
      <c r="S67" s="62">
        <f t="shared" si="39"/>
        <v>315.67257597368786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95.137541200751627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49.111232788097219</v>
      </c>
      <c r="V67" s="105">
        <f>SUM(V9:V14,V17:V23,V26:V29,V32,V35:V39,V42:V52,V55:V58,V61:V65)</f>
        <v>2642000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63401000</v>
      </c>
      <c r="C69" s="92">
        <v>22000000</v>
      </c>
      <c r="D69" s="92"/>
      <c r="E69" s="92">
        <f>$B69      +$C69      +$D69</f>
        <v>85401000</v>
      </c>
      <c r="F69" s="93">
        <v>85401000</v>
      </c>
      <c r="G69" s="94">
        <v>85401000</v>
      </c>
      <c r="H69" s="93">
        <v>1849000</v>
      </c>
      <c r="I69" s="94">
        <v>3099712</v>
      </c>
      <c r="J69" s="93">
        <v>35875000</v>
      </c>
      <c r="K69" s="94">
        <v>11260062</v>
      </c>
      <c r="L69" s="93">
        <v>8110000</v>
      </c>
      <c r="M69" s="94">
        <v>4752834</v>
      </c>
      <c r="N69" s="93">
        <v>33072000</v>
      </c>
      <c r="O69" s="94">
        <v>21110977</v>
      </c>
      <c r="P69" s="93">
        <f>$H69      +$J69      +$L69      +$N69</f>
        <v>78906000</v>
      </c>
      <c r="Q69" s="94">
        <f>$I69      +$K69      +$M69      +$O69</f>
        <v>40223585</v>
      </c>
      <c r="R69" s="48">
        <f>IF(($L69      =0),0,((($N69      -$L69      )/$L69      )*100))</f>
        <v>307.79284833538838</v>
      </c>
      <c r="S69" s="49">
        <f>IF(($M69      =0),0,((($O69      -$M69      )/$M69      )*100))</f>
        <v>344.17661125972421</v>
      </c>
      <c r="T69" s="48">
        <f>IF(($E69      =0),0,(($P69      /$E69      )*100))</f>
        <v>92.394702638142405</v>
      </c>
      <c r="U69" s="50">
        <f>IF(($E69      =0),0,(($Q69      /$E69      )*100))</f>
        <v>47.09966510930785</v>
      </c>
      <c r="V69" s="93">
        <v>2240000</v>
      </c>
      <c r="W69" s="94">
        <v>0</v>
      </c>
    </row>
    <row r="70" spans="1:23" ht="12.95" customHeight="1" x14ac:dyDescent="0.2">
      <c r="A70" s="56" t="s">
        <v>41</v>
      </c>
      <c r="B70" s="101">
        <f>B69</f>
        <v>63401000</v>
      </c>
      <c r="C70" s="101">
        <f>C69</f>
        <v>22000000</v>
      </c>
      <c r="D70" s="101"/>
      <c r="E70" s="101">
        <f>$B70      +$C70      +$D70</f>
        <v>85401000</v>
      </c>
      <c r="F70" s="102">
        <f t="shared" ref="F70:O70" si="44">F69</f>
        <v>85401000</v>
      </c>
      <c r="G70" s="103">
        <f t="shared" si="44"/>
        <v>85401000</v>
      </c>
      <c r="H70" s="102">
        <f t="shared" si="44"/>
        <v>1849000</v>
      </c>
      <c r="I70" s="103">
        <f t="shared" si="44"/>
        <v>3099712</v>
      </c>
      <c r="J70" s="102">
        <f t="shared" si="44"/>
        <v>35875000</v>
      </c>
      <c r="K70" s="103">
        <f t="shared" si="44"/>
        <v>11260062</v>
      </c>
      <c r="L70" s="102">
        <f t="shared" si="44"/>
        <v>8110000</v>
      </c>
      <c r="M70" s="103">
        <f t="shared" si="44"/>
        <v>4752834</v>
      </c>
      <c r="N70" s="102">
        <f t="shared" si="44"/>
        <v>33072000</v>
      </c>
      <c r="O70" s="103">
        <f t="shared" si="44"/>
        <v>21110977</v>
      </c>
      <c r="P70" s="102">
        <f>$H70      +$J70      +$L70      +$N70</f>
        <v>78906000</v>
      </c>
      <c r="Q70" s="103">
        <f>$I70      +$K70      +$M70      +$O70</f>
        <v>40223585</v>
      </c>
      <c r="R70" s="57">
        <f>IF(($L70      =0),0,((($N70      -$L70      )/$L70      )*100))</f>
        <v>307.79284833538838</v>
      </c>
      <c r="S70" s="58">
        <f>IF(($M70      =0),0,((($O70      -$M70      )/$M70      )*100))</f>
        <v>344.17661125972421</v>
      </c>
      <c r="T70" s="57">
        <f>IF($E70   =0,0,($P70   /$E70   )*100)</f>
        <v>92.394702638142405</v>
      </c>
      <c r="U70" s="59">
        <f>IF($E70   =0,0,($Q70   /$E70 )*100)</f>
        <v>47.09966510930785</v>
      </c>
      <c r="V70" s="102">
        <f>V69</f>
        <v>2240000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63401000</v>
      </c>
      <c r="C71" s="104">
        <f>C69</f>
        <v>22000000</v>
      </c>
      <c r="D71" s="104"/>
      <c r="E71" s="104">
        <f>$B71      +$C71      +$D71</f>
        <v>85401000</v>
      </c>
      <c r="F71" s="105">
        <f t="shared" ref="F71:O71" si="45">F69</f>
        <v>85401000</v>
      </c>
      <c r="G71" s="106">
        <f t="shared" si="45"/>
        <v>85401000</v>
      </c>
      <c r="H71" s="105">
        <f t="shared" si="45"/>
        <v>1849000</v>
      </c>
      <c r="I71" s="106">
        <f t="shared" si="45"/>
        <v>3099712</v>
      </c>
      <c r="J71" s="105">
        <f t="shared" si="45"/>
        <v>35875000</v>
      </c>
      <c r="K71" s="106">
        <f t="shared" si="45"/>
        <v>11260062</v>
      </c>
      <c r="L71" s="105">
        <f t="shared" si="45"/>
        <v>8110000</v>
      </c>
      <c r="M71" s="106">
        <f t="shared" si="45"/>
        <v>4752834</v>
      </c>
      <c r="N71" s="105">
        <f t="shared" si="45"/>
        <v>33072000</v>
      </c>
      <c r="O71" s="106">
        <f t="shared" si="45"/>
        <v>21110977</v>
      </c>
      <c r="P71" s="105">
        <f>$H71      +$J71      +$L71      +$N71</f>
        <v>78906000</v>
      </c>
      <c r="Q71" s="106">
        <f>$I71      +$K71      +$M71      +$O71</f>
        <v>40223585</v>
      </c>
      <c r="R71" s="61">
        <f>IF(($L71      =0),0,((($N71      -$L71      )/$L71      )*100))</f>
        <v>307.79284833538838</v>
      </c>
      <c r="S71" s="62">
        <f>IF(($M71      =0),0,((($O71      -$M71      )/$M71      )*100))</f>
        <v>344.17661125972421</v>
      </c>
      <c r="T71" s="61">
        <f>IF($E71   =0,0,($P71   /$E71   )*100)</f>
        <v>92.394702638142405</v>
      </c>
      <c r="U71" s="65">
        <f>IF($E71   =0,0,($Q71   /$E71   )*100)</f>
        <v>47.09966510930785</v>
      </c>
      <c r="V71" s="105">
        <f>V69</f>
        <v>2240000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116844000</v>
      </c>
      <c r="C72" s="104">
        <f>SUM(C9:C14,C17:C23,C26:C29,C32,C35:C39,C42:C52,C55:C58,C61:C65,C69)</f>
        <v>75858000</v>
      </c>
      <c r="D72" s="104"/>
      <c r="E72" s="104">
        <f>$B72      +$C72      +$D72</f>
        <v>192702000</v>
      </c>
      <c r="F72" s="105">
        <f t="shared" ref="F72:O72" si="46">SUM(F9:F14,F17:F23,F26:F29,F32,F35:F39,F42:F52,F55:F58,F61:F65,F69)</f>
        <v>192702000</v>
      </c>
      <c r="G72" s="106">
        <f t="shared" si="46"/>
        <v>150327000</v>
      </c>
      <c r="H72" s="105">
        <f t="shared" si="46"/>
        <v>8937000</v>
      </c>
      <c r="I72" s="106">
        <f t="shared" si="46"/>
        <v>6541144</v>
      </c>
      <c r="J72" s="105">
        <f t="shared" si="46"/>
        <v>42304000</v>
      </c>
      <c r="K72" s="106">
        <f t="shared" si="46"/>
        <v>13113649</v>
      </c>
      <c r="L72" s="105">
        <f t="shared" si="46"/>
        <v>28719000</v>
      </c>
      <c r="M72" s="106">
        <f t="shared" si="46"/>
        <v>9909389</v>
      </c>
      <c r="N72" s="105">
        <f t="shared" si="46"/>
        <v>60715000</v>
      </c>
      <c r="O72" s="106">
        <f t="shared" si="46"/>
        <v>42545362</v>
      </c>
      <c r="P72" s="105">
        <f>$H72      +$J72      +$L72      +$N72</f>
        <v>140675000</v>
      </c>
      <c r="Q72" s="106">
        <f>$I72      +$K72      +$M72      +$O72</f>
        <v>72109544</v>
      </c>
      <c r="R72" s="61">
        <f>IF(($L72      =0),0,((($N72      -$L72      )/$L72      )*100))</f>
        <v>111.41056443469479</v>
      </c>
      <c r="S72" s="62">
        <f>IF(($M72      =0),0,((($O72      -$M72      )/$M72      )*100))</f>
        <v>329.3439484513122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93.579330393076432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47.968458094686916</v>
      </c>
      <c r="V72" s="105">
        <f>SUM(V9:V14,V17:V23,V26:V29,V32,V35:V39,V42:V52,V55:V58,V61:V65,V69)</f>
        <v>4882000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yCaGVZHycJIolPvqr6CYuKllV2rHHYy8S6NS1KBfMn/p3IGP6VRC3NTsZMaicdn77JNMNvi+pUxNf8AYvprxQ==" saltValue="c2I2gNRFDO1+Uw0VMOu6P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140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108000</v>
      </c>
      <c r="I10" s="94">
        <v>108323</v>
      </c>
      <c r="J10" s="93">
        <v>2214000</v>
      </c>
      <c r="K10" s="94">
        <v>2214211</v>
      </c>
      <c r="L10" s="93">
        <v>418000</v>
      </c>
      <c r="M10" s="94">
        <v>214638</v>
      </c>
      <c r="N10" s="93">
        <v>360000</v>
      </c>
      <c r="O10" s="94">
        <v>1266640</v>
      </c>
      <c r="P10" s="93">
        <f t="shared" ref="P10:P15" si="1">$H10      +$J10      +$L10      +$N10</f>
        <v>3100000</v>
      </c>
      <c r="Q10" s="94">
        <f t="shared" ref="Q10:Q15" si="2">$I10      +$K10      +$M10      +$O10</f>
        <v>3803812</v>
      </c>
      <c r="R10" s="48">
        <f t="shared" ref="R10:R15" si="3">IF(($L10      =0),0,((($N10      -$L10      )/$L10      )*100))</f>
        <v>-13.875598086124402</v>
      </c>
      <c r="S10" s="49">
        <f t="shared" ref="S10:S15" si="4">IF(($M10      =0),0,((($O10      -$M10      )/$M10      )*100))</f>
        <v>490.12849542019586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122.7036129032258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27346000</v>
      </c>
      <c r="D13" s="92"/>
      <c r="E13" s="92">
        <f t="shared" si="0"/>
        <v>27346000</v>
      </c>
      <c r="F13" s="93">
        <v>27346000</v>
      </c>
      <c r="G13" s="94">
        <v>27346000</v>
      </c>
      <c r="H13" s="93"/>
      <c r="I13" s="94"/>
      <c r="J13" s="93"/>
      <c r="K13" s="94"/>
      <c r="L13" s="93"/>
      <c r="M13" s="94"/>
      <c r="N13" s="93">
        <v>25688000</v>
      </c>
      <c r="O13" s="94">
        <v>19751895</v>
      </c>
      <c r="P13" s="93">
        <f t="shared" si="1"/>
        <v>25688000</v>
      </c>
      <c r="Q13" s="94">
        <f t="shared" si="2"/>
        <v>19751895</v>
      </c>
      <c r="R13" s="48">
        <f t="shared" si="3"/>
        <v>0</v>
      </c>
      <c r="S13" s="49">
        <f t="shared" si="4"/>
        <v>0</v>
      </c>
      <c r="T13" s="48">
        <f t="shared" si="5"/>
        <v>93.936956044759739</v>
      </c>
      <c r="U13" s="50">
        <f t="shared" si="6"/>
        <v>72.229558253492286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27346000</v>
      </c>
      <c r="D15" s="95"/>
      <c r="E15" s="95">
        <f t="shared" si="0"/>
        <v>30446000</v>
      </c>
      <c r="F15" s="96">
        <f t="shared" ref="F15:O15" si="7">SUM(F9:F14)</f>
        <v>30446000</v>
      </c>
      <c r="G15" s="97">
        <f t="shared" si="7"/>
        <v>30446000</v>
      </c>
      <c r="H15" s="96">
        <f t="shared" si="7"/>
        <v>108000</v>
      </c>
      <c r="I15" s="97">
        <f t="shared" si="7"/>
        <v>108323</v>
      </c>
      <c r="J15" s="96">
        <f t="shared" si="7"/>
        <v>2214000</v>
      </c>
      <c r="K15" s="97">
        <f t="shared" si="7"/>
        <v>2214211</v>
      </c>
      <c r="L15" s="96">
        <f t="shared" si="7"/>
        <v>418000</v>
      </c>
      <c r="M15" s="97">
        <f t="shared" si="7"/>
        <v>214638</v>
      </c>
      <c r="N15" s="96">
        <f t="shared" si="7"/>
        <v>26048000</v>
      </c>
      <c r="O15" s="97">
        <f t="shared" si="7"/>
        <v>21018535</v>
      </c>
      <c r="P15" s="96">
        <f t="shared" si="1"/>
        <v>28788000</v>
      </c>
      <c r="Q15" s="97">
        <f t="shared" si="2"/>
        <v>23555707</v>
      </c>
      <c r="R15" s="52">
        <f t="shared" si="3"/>
        <v>6131.5789473684208</v>
      </c>
      <c r="S15" s="53">
        <f t="shared" si="4"/>
        <v>9692.5507132940111</v>
      </c>
      <c r="T15" s="52">
        <f>IF((SUM($E9:$E13))=0,0,(P15/(SUM($E9:$E13))*100))</f>
        <v>94.554292846350918</v>
      </c>
      <c r="U15" s="54">
        <f>IF((SUM($E9:$E13))=0,0,(Q15/(SUM($E9:$E13))*100))</f>
        <v>77.368807068251982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1421000</v>
      </c>
      <c r="C32" s="92">
        <v>0</v>
      </c>
      <c r="D32" s="92"/>
      <c r="E32" s="92">
        <f>$B32      +$C32      +$D32</f>
        <v>1421000</v>
      </c>
      <c r="F32" s="93">
        <v>1421000</v>
      </c>
      <c r="G32" s="94">
        <v>1421000</v>
      </c>
      <c r="H32" s="93">
        <v>286000</v>
      </c>
      <c r="I32" s="94">
        <v>285860</v>
      </c>
      <c r="J32" s="93">
        <v>580000</v>
      </c>
      <c r="K32" s="94">
        <v>579800</v>
      </c>
      <c r="L32" s="93">
        <v>311000</v>
      </c>
      <c r="M32" s="94">
        <v>598790</v>
      </c>
      <c r="N32" s="93">
        <v>244000</v>
      </c>
      <c r="O32" s="94">
        <v>244160</v>
      </c>
      <c r="P32" s="93">
        <f>$H32      +$J32      +$L32      +$N32</f>
        <v>1421000</v>
      </c>
      <c r="Q32" s="94">
        <f>$I32      +$K32      +$M32      +$O32</f>
        <v>1708610</v>
      </c>
      <c r="R32" s="48">
        <f>IF(($L32      =0),0,((($N32      -$L32      )/$L32      )*100))</f>
        <v>-21.54340836012862</v>
      </c>
      <c r="S32" s="49">
        <f>IF(($M32      =0),0,((($O32      -$M32      )/$M32      )*100))</f>
        <v>-59.224435945824084</v>
      </c>
      <c r="T32" s="48">
        <f>IF(($E32      =0),0,(($P32      /$E32      )*100))</f>
        <v>100</v>
      </c>
      <c r="U32" s="50">
        <f>IF(($E32      =0),0,(($Q32      /$E32      )*100))</f>
        <v>120.23997185080928</v>
      </c>
      <c r="V32" s="93">
        <v>288000</v>
      </c>
      <c r="W32" s="94">
        <v>0</v>
      </c>
    </row>
    <row r="33" spans="1:23" ht="12.95" customHeight="1" x14ac:dyDescent="0.2">
      <c r="A33" s="51" t="s">
        <v>41</v>
      </c>
      <c r="B33" s="95">
        <f>B32</f>
        <v>1421000</v>
      </c>
      <c r="C33" s="95">
        <f>C32</f>
        <v>0</v>
      </c>
      <c r="D33" s="95"/>
      <c r="E33" s="95">
        <f>$B33      +$C33      +$D33</f>
        <v>1421000</v>
      </c>
      <c r="F33" s="96">
        <f t="shared" ref="F33:O33" si="17">F32</f>
        <v>1421000</v>
      </c>
      <c r="G33" s="97">
        <f t="shared" si="17"/>
        <v>1421000</v>
      </c>
      <c r="H33" s="96">
        <f t="shared" si="17"/>
        <v>286000</v>
      </c>
      <c r="I33" s="97">
        <f t="shared" si="17"/>
        <v>285860</v>
      </c>
      <c r="J33" s="96">
        <f t="shared" si="17"/>
        <v>580000</v>
      </c>
      <c r="K33" s="97">
        <f t="shared" si="17"/>
        <v>579800</v>
      </c>
      <c r="L33" s="96">
        <f t="shared" si="17"/>
        <v>311000</v>
      </c>
      <c r="M33" s="97">
        <f t="shared" si="17"/>
        <v>598790</v>
      </c>
      <c r="N33" s="96">
        <f t="shared" si="17"/>
        <v>244000</v>
      </c>
      <c r="O33" s="97">
        <f t="shared" si="17"/>
        <v>244160</v>
      </c>
      <c r="P33" s="96">
        <f>$H33      +$J33      +$L33      +$N33</f>
        <v>1421000</v>
      </c>
      <c r="Q33" s="97">
        <f>$I33      +$K33      +$M33      +$O33</f>
        <v>1708610</v>
      </c>
      <c r="R33" s="52">
        <f>IF(($L33      =0),0,((($N33      -$L33      )/$L33      )*100))</f>
        <v>-21.54340836012862</v>
      </c>
      <c r="S33" s="53">
        <f>IF(($M33      =0),0,((($O33      -$M33      )/$M33      )*100))</f>
        <v>-59.224435945824084</v>
      </c>
      <c r="T33" s="52">
        <f>IF($E33   =0,0,($P33   /$E33   )*100)</f>
        <v>100</v>
      </c>
      <c r="U33" s="54">
        <f>IF($E33   =0,0,($Q33   /$E33   )*100)</f>
        <v>120.23997185080928</v>
      </c>
      <c r="V33" s="96">
        <f>V32</f>
        <v>288000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31000000</v>
      </c>
      <c r="C35" s="92">
        <v>25000000</v>
      </c>
      <c r="D35" s="92"/>
      <c r="E35" s="92">
        <f t="shared" ref="E35:E40" si="18">$B35      +$C35      +$D35</f>
        <v>56000000</v>
      </c>
      <c r="F35" s="93">
        <v>56000000</v>
      </c>
      <c r="G35" s="94">
        <v>56000000</v>
      </c>
      <c r="H35" s="93"/>
      <c r="I35" s="94">
        <v>7944313</v>
      </c>
      <c r="J35" s="93">
        <v>14000000</v>
      </c>
      <c r="K35" s="94">
        <v>13720621</v>
      </c>
      <c r="L35" s="93">
        <v>16946000</v>
      </c>
      <c r="M35" s="94">
        <v>6959818</v>
      </c>
      <c r="N35" s="93">
        <v>25054000</v>
      </c>
      <c r="O35" s="94">
        <v>25511858</v>
      </c>
      <c r="P35" s="93">
        <f t="shared" ref="P35:P40" si="19">$H35      +$J35      +$L35      +$N35</f>
        <v>56000000</v>
      </c>
      <c r="Q35" s="94">
        <f t="shared" ref="Q35:Q40" si="20">$I35      +$K35      +$M35      +$O35</f>
        <v>54136610</v>
      </c>
      <c r="R35" s="48">
        <f t="shared" ref="R35:R40" si="21">IF(($L35      =0),0,((($N35      -$L35      )/$L35      )*100))</f>
        <v>47.84609937448365</v>
      </c>
      <c r="S35" s="49">
        <f t="shared" ref="S35:S40" si="22">IF(($M35      =0),0,((($O35      -$M35      )/$M35      )*100))</f>
        <v>266.5592692222699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96.672517857142864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149650000</v>
      </c>
      <c r="C36" s="92">
        <v>0</v>
      </c>
      <c r="D36" s="92"/>
      <c r="E36" s="92">
        <f t="shared" si="18"/>
        <v>149650000</v>
      </c>
      <c r="F36" s="93">
        <v>149650000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180650000</v>
      </c>
      <c r="C40" s="95">
        <f>SUM(C35:C39)</f>
        <v>25000000</v>
      </c>
      <c r="D40" s="95"/>
      <c r="E40" s="95">
        <f t="shared" si="18"/>
        <v>205650000</v>
      </c>
      <c r="F40" s="96">
        <f t="shared" ref="F40:O40" si="25">SUM(F35:F39)</f>
        <v>205650000</v>
      </c>
      <c r="G40" s="97">
        <f t="shared" si="25"/>
        <v>56000000</v>
      </c>
      <c r="H40" s="96">
        <f t="shared" si="25"/>
        <v>0</v>
      </c>
      <c r="I40" s="97">
        <f t="shared" si="25"/>
        <v>7944313</v>
      </c>
      <c r="J40" s="96">
        <f t="shared" si="25"/>
        <v>14000000</v>
      </c>
      <c r="K40" s="97">
        <f t="shared" si="25"/>
        <v>13720621</v>
      </c>
      <c r="L40" s="96">
        <f t="shared" si="25"/>
        <v>16946000</v>
      </c>
      <c r="M40" s="97">
        <f t="shared" si="25"/>
        <v>6959818</v>
      </c>
      <c r="N40" s="96">
        <f t="shared" si="25"/>
        <v>25054000</v>
      </c>
      <c r="O40" s="97">
        <f t="shared" si="25"/>
        <v>25511858</v>
      </c>
      <c r="P40" s="96">
        <f t="shared" si="19"/>
        <v>56000000</v>
      </c>
      <c r="Q40" s="97">
        <f t="shared" si="20"/>
        <v>54136610</v>
      </c>
      <c r="R40" s="52">
        <f t="shared" si="21"/>
        <v>47.84609937448365</v>
      </c>
      <c r="S40" s="53">
        <f t="shared" si="22"/>
        <v>266.5592692222699</v>
      </c>
      <c r="T40" s="52">
        <f>IF((+$E35+$E38) =0,0,(P40   /(+$E35+$E38) )*100)</f>
        <v>100</v>
      </c>
      <c r="U40" s="54">
        <f>IF((+$E35+$E38) =0,0,(Q40   /(+$E35+$E38) )*100)</f>
        <v>96.672517857142864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10382000</v>
      </c>
      <c r="D51" s="92"/>
      <c r="E51" s="92">
        <f t="shared" si="26"/>
        <v>40382000</v>
      </c>
      <c r="F51" s="93">
        <v>40382000</v>
      </c>
      <c r="G51" s="94">
        <v>40382000</v>
      </c>
      <c r="H51" s="93">
        <v>2295000</v>
      </c>
      <c r="I51" s="94">
        <v>2295774</v>
      </c>
      <c r="J51" s="93">
        <v>9909000</v>
      </c>
      <c r="K51" s="94">
        <v>9401425</v>
      </c>
      <c r="L51" s="93">
        <v>2943000</v>
      </c>
      <c r="M51" s="94">
        <v>5880771</v>
      </c>
      <c r="N51" s="93">
        <v>17665000</v>
      </c>
      <c r="O51" s="94">
        <v>15029489</v>
      </c>
      <c r="P51" s="93">
        <f t="shared" si="27"/>
        <v>32812000</v>
      </c>
      <c r="Q51" s="94">
        <f t="shared" si="28"/>
        <v>32607459</v>
      </c>
      <c r="R51" s="48">
        <f t="shared" si="29"/>
        <v>500.23785253143052</v>
      </c>
      <c r="S51" s="49">
        <f t="shared" si="30"/>
        <v>155.57004345178549</v>
      </c>
      <c r="T51" s="48">
        <f t="shared" si="31"/>
        <v>81.254024070130257</v>
      </c>
      <c r="U51" s="50">
        <f t="shared" si="32"/>
        <v>80.747508791045519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30000000</v>
      </c>
      <c r="C53" s="95">
        <f>SUM(C42:C52)</f>
        <v>10382000</v>
      </c>
      <c r="D53" s="95"/>
      <c r="E53" s="95">
        <f t="shared" si="26"/>
        <v>40382000</v>
      </c>
      <c r="F53" s="96">
        <f t="shared" ref="F53:O53" si="33">SUM(F42:F52)</f>
        <v>40382000</v>
      </c>
      <c r="G53" s="97">
        <f t="shared" si="33"/>
        <v>40382000</v>
      </c>
      <c r="H53" s="96">
        <f t="shared" si="33"/>
        <v>2295000</v>
      </c>
      <c r="I53" s="97">
        <f t="shared" si="33"/>
        <v>2295774</v>
      </c>
      <c r="J53" s="96">
        <f t="shared" si="33"/>
        <v>9909000</v>
      </c>
      <c r="K53" s="97">
        <f t="shared" si="33"/>
        <v>9401425</v>
      </c>
      <c r="L53" s="96">
        <f t="shared" si="33"/>
        <v>2943000</v>
      </c>
      <c r="M53" s="97">
        <f t="shared" si="33"/>
        <v>5880771</v>
      </c>
      <c r="N53" s="96">
        <f t="shared" si="33"/>
        <v>17665000</v>
      </c>
      <c r="O53" s="97">
        <f t="shared" si="33"/>
        <v>15029489</v>
      </c>
      <c r="P53" s="96">
        <f t="shared" si="27"/>
        <v>32812000</v>
      </c>
      <c r="Q53" s="97">
        <f t="shared" si="28"/>
        <v>32607459</v>
      </c>
      <c r="R53" s="52">
        <f t="shared" si="29"/>
        <v>500.23785253143052</v>
      </c>
      <c r="S53" s="53">
        <f t="shared" si="30"/>
        <v>155.57004345178549</v>
      </c>
      <c r="T53" s="52">
        <f>IF((+$E43+$E45+$E47+$E48+$E51) =0,0,(P53   /(+$E43+$E45+$E47+$E48+$E51) )*100)</f>
        <v>81.254024070130257</v>
      </c>
      <c r="U53" s="54">
        <f>IF((+$E43+$E45+$E47+$E48+$E51) =0,0,(Q53   /(+$E43+$E45+$E47+$E48+$E51) )*100)</f>
        <v>80.747508791045519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215171000</v>
      </c>
      <c r="C67" s="104">
        <f>SUM(C9:C14,C17:C23,C26:C29,C32,C35:C39,C42:C52,C55:C58,C61:C65)</f>
        <v>62728000</v>
      </c>
      <c r="D67" s="104"/>
      <c r="E67" s="104">
        <f t="shared" si="35"/>
        <v>277899000</v>
      </c>
      <c r="F67" s="105">
        <f t="shared" ref="F67:O67" si="43">SUM(F9:F14,F17:F23,F26:F29,F32,F35:F39,F42:F52,F55:F58,F61:F65)</f>
        <v>277899000</v>
      </c>
      <c r="G67" s="106">
        <f t="shared" si="43"/>
        <v>128249000</v>
      </c>
      <c r="H67" s="105">
        <f t="shared" si="43"/>
        <v>2689000</v>
      </c>
      <c r="I67" s="106">
        <f t="shared" si="43"/>
        <v>10634270</v>
      </c>
      <c r="J67" s="105">
        <f t="shared" si="43"/>
        <v>26703000</v>
      </c>
      <c r="K67" s="106">
        <f t="shared" si="43"/>
        <v>25916057</v>
      </c>
      <c r="L67" s="105">
        <f t="shared" si="43"/>
        <v>20618000</v>
      </c>
      <c r="M67" s="106">
        <f t="shared" si="43"/>
        <v>13654017</v>
      </c>
      <c r="N67" s="105">
        <f t="shared" si="43"/>
        <v>69011000</v>
      </c>
      <c r="O67" s="106">
        <f t="shared" si="43"/>
        <v>61804042</v>
      </c>
      <c r="P67" s="105">
        <f t="shared" si="36"/>
        <v>119021000</v>
      </c>
      <c r="Q67" s="106">
        <f t="shared" si="37"/>
        <v>112008386</v>
      </c>
      <c r="R67" s="61">
        <f t="shared" si="38"/>
        <v>234.71238723445532</v>
      </c>
      <c r="S67" s="62">
        <f t="shared" si="39"/>
        <v>352.64365790668052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92.804622258263223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87.336654476838021</v>
      </c>
      <c r="V67" s="105">
        <f>SUM(V9:V14,V17:V23,V26:V29,V32,V35:V39,V42:V52,V55:V58,V61:V65)</f>
        <v>288000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56267000</v>
      </c>
      <c r="C69" s="92">
        <v>0</v>
      </c>
      <c r="D69" s="92"/>
      <c r="E69" s="92">
        <f>$B69      +$C69      +$D69</f>
        <v>56267000</v>
      </c>
      <c r="F69" s="93">
        <v>56267000</v>
      </c>
      <c r="G69" s="94">
        <v>56267000</v>
      </c>
      <c r="H69" s="93">
        <v>17231000</v>
      </c>
      <c r="I69" s="94">
        <v>15587192</v>
      </c>
      <c r="J69" s="93">
        <v>16042000</v>
      </c>
      <c r="K69" s="94">
        <v>17544944</v>
      </c>
      <c r="L69" s="93">
        <v>11090000</v>
      </c>
      <c r="M69" s="94">
        <v>19399370</v>
      </c>
      <c r="N69" s="93">
        <v>11904000</v>
      </c>
      <c r="O69" s="94">
        <v>14133198</v>
      </c>
      <c r="P69" s="93">
        <f>$H69      +$J69      +$L69      +$N69</f>
        <v>56267000</v>
      </c>
      <c r="Q69" s="94">
        <f>$I69      +$K69      +$M69      +$O69</f>
        <v>66664704</v>
      </c>
      <c r="R69" s="48">
        <f>IF(($L69      =0),0,((($N69      -$L69      )/$L69      )*100))</f>
        <v>7.3399458972046885</v>
      </c>
      <c r="S69" s="49">
        <f>IF(($M69      =0),0,((($O69      -$M69      )/$M69      )*100))</f>
        <v>-27.146098043390072</v>
      </c>
      <c r="T69" s="48">
        <f>IF(($E69      =0),0,(($P69      /$E69      )*100))</f>
        <v>100</v>
      </c>
      <c r="U69" s="50">
        <f>IF(($E69      =0),0,(($Q69      /$E69      )*100))</f>
        <v>118.47922227948887</v>
      </c>
      <c r="V69" s="93">
        <v>10259000</v>
      </c>
      <c r="W69" s="94">
        <v>0</v>
      </c>
    </row>
    <row r="70" spans="1:23" ht="12.95" customHeight="1" x14ac:dyDescent="0.2">
      <c r="A70" s="56" t="s">
        <v>41</v>
      </c>
      <c r="B70" s="101">
        <f>B69</f>
        <v>56267000</v>
      </c>
      <c r="C70" s="101">
        <f>C69</f>
        <v>0</v>
      </c>
      <c r="D70" s="101"/>
      <c r="E70" s="101">
        <f>$B70      +$C70      +$D70</f>
        <v>56267000</v>
      </c>
      <c r="F70" s="102">
        <f t="shared" ref="F70:O70" si="44">F69</f>
        <v>56267000</v>
      </c>
      <c r="G70" s="103">
        <f t="shared" si="44"/>
        <v>56267000</v>
      </c>
      <c r="H70" s="102">
        <f t="shared" si="44"/>
        <v>17231000</v>
      </c>
      <c r="I70" s="103">
        <f t="shared" si="44"/>
        <v>15587192</v>
      </c>
      <c r="J70" s="102">
        <f t="shared" si="44"/>
        <v>16042000</v>
      </c>
      <c r="K70" s="103">
        <f t="shared" si="44"/>
        <v>17544944</v>
      </c>
      <c r="L70" s="102">
        <f t="shared" si="44"/>
        <v>11090000</v>
      </c>
      <c r="M70" s="103">
        <f t="shared" si="44"/>
        <v>19399370</v>
      </c>
      <c r="N70" s="102">
        <f t="shared" si="44"/>
        <v>11904000</v>
      </c>
      <c r="O70" s="103">
        <f t="shared" si="44"/>
        <v>14133198</v>
      </c>
      <c r="P70" s="102">
        <f>$H70      +$J70      +$L70      +$N70</f>
        <v>56267000</v>
      </c>
      <c r="Q70" s="103">
        <f>$I70      +$K70      +$M70      +$O70</f>
        <v>66664704</v>
      </c>
      <c r="R70" s="57">
        <f>IF(($L70      =0),0,((($N70      -$L70      )/$L70      )*100))</f>
        <v>7.3399458972046885</v>
      </c>
      <c r="S70" s="58">
        <f>IF(($M70      =0),0,((($O70      -$M70      )/$M70      )*100))</f>
        <v>-27.146098043390072</v>
      </c>
      <c r="T70" s="57">
        <f>IF($E70   =0,0,($P70   /$E70   )*100)</f>
        <v>100</v>
      </c>
      <c r="U70" s="59">
        <f>IF($E70   =0,0,($Q70   /$E70 )*100)</f>
        <v>118.47922227948887</v>
      </c>
      <c r="V70" s="102">
        <f>V69</f>
        <v>10259000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56267000</v>
      </c>
      <c r="C71" s="104">
        <f>C69</f>
        <v>0</v>
      </c>
      <c r="D71" s="104"/>
      <c r="E71" s="104">
        <f>$B71      +$C71      +$D71</f>
        <v>56267000</v>
      </c>
      <c r="F71" s="105">
        <f t="shared" ref="F71:O71" si="45">F69</f>
        <v>56267000</v>
      </c>
      <c r="G71" s="106">
        <f t="shared" si="45"/>
        <v>56267000</v>
      </c>
      <c r="H71" s="105">
        <f t="shared" si="45"/>
        <v>17231000</v>
      </c>
      <c r="I71" s="106">
        <f t="shared" si="45"/>
        <v>15587192</v>
      </c>
      <c r="J71" s="105">
        <f t="shared" si="45"/>
        <v>16042000</v>
      </c>
      <c r="K71" s="106">
        <f t="shared" si="45"/>
        <v>17544944</v>
      </c>
      <c r="L71" s="105">
        <f t="shared" si="45"/>
        <v>11090000</v>
      </c>
      <c r="M71" s="106">
        <f t="shared" si="45"/>
        <v>19399370</v>
      </c>
      <c r="N71" s="105">
        <f t="shared" si="45"/>
        <v>11904000</v>
      </c>
      <c r="O71" s="106">
        <f t="shared" si="45"/>
        <v>14133198</v>
      </c>
      <c r="P71" s="105">
        <f>$H71      +$J71      +$L71      +$N71</f>
        <v>56267000</v>
      </c>
      <c r="Q71" s="106">
        <f>$I71      +$K71      +$M71      +$O71</f>
        <v>66664704</v>
      </c>
      <c r="R71" s="61">
        <f>IF(($L71      =0),0,((($N71      -$L71      )/$L71      )*100))</f>
        <v>7.3399458972046885</v>
      </c>
      <c r="S71" s="62">
        <f>IF(($M71      =0),0,((($O71      -$M71      )/$M71      )*100))</f>
        <v>-27.146098043390072</v>
      </c>
      <c r="T71" s="61">
        <f>IF($E71   =0,0,($P71   /$E71   )*100)</f>
        <v>100</v>
      </c>
      <c r="U71" s="65">
        <f>IF($E71   =0,0,($Q71   /$E71   )*100)</f>
        <v>118.47922227948887</v>
      </c>
      <c r="V71" s="105">
        <f>V69</f>
        <v>10259000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271438000</v>
      </c>
      <c r="C72" s="104">
        <f>SUM(C9:C14,C17:C23,C26:C29,C32,C35:C39,C42:C52,C55:C58,C61:C65,C69)</f>
        <v>62728000</v>
      </c>
      <c r="D72" s="104"/>
      <c r="E72" s="104">
        <f>$B72      +$C72      +$D72</f>
        <v>334166000</v>
      </c>
      <c r="F72" s="105">
        <f t="shared" ref="F72:O72" si="46">SUM(F9:F14,F17:F23,F26:F29,F32,F35:F39,F42:F52,F55:F58,F61:F65,F69)</f>
        <v>334166000</v>
      </c>
      <c r="G72" s="106">
        <f t="shared" si="46"/>
        <v>184516000</v>
      </c>
      <c r="H72" s="105">
        <f t="shared" si="46"/>
        <v>19920000</v>
      </c>
      <c r="I72" s="106">
        <f t="shared" si="46"/>
        <v>26221462</v>
      </c>
      <c r="J72" s="105">
        <f t="shared" si="46"/>
        <v>42745000</v>
      </c>
      <c r="K72" s="106">
        <f t="shared" si="46"/>
        <v>43461001</v>
      </c>
      <c r="L72" s="105">
        <f t="shared" si="46"/>
        <v>31708000</v>
      </c>
      <c r="M72" s="106">
        <f t="shared" si="46"/>
        <v>33053387</v>
      </c>
      <c r="N72" s="105">
        <f t="shared" si="46"/>
        <v>80915000</v>
      </c>
      <c r="O72" s="106">
        <f t="shared" si="46"/>
        <v>75937240</v>
      </c>
      <c r="P72" s="105">
        <f>$H72      +$J72      +$L72      +$N72</f>
        <v>175288000</v>
      </c>
      <c r="Q72" s="106">
        <f>$I72      +$K72      +$M72      +$O72</f>
        <v>178673090</v>
      </c>
      <c r="R72" s="61">
        <f>IF(($L72      =0),0,((($N72      -$L72      )/$L72      )*100))</f>
        <v>155.18796518228839</v>
      </c>
      <c r="S72" s="62">
        <f>IF(($M72      =0),0,((($O72      -$M72      )/$M72      )*100))</f>
        <v>129.74117599506519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94.998807691473914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96.833385722647364</v>
      </c>
      <c r="V72" s="105">
        <f>SUM(V9:V14,V17:V23,V26:V29,V32,V35:V39,V42:V52,V55:V58,V61:V65,V69)</f>
        <v>10547000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PZ4wBsY2Ue9coSDWV6yBwvtqfMKwOujbT5uiRFsVY19hbxwfF8BgpjEPr5NislhHMeThHKv3cffNZH6rA2eSA==" saltValue="a/vdnSgztRFt9Ah2l9dEn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141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51000</v>
      </c>
      <c r="I10" s="94"/>
      <c r="J10" s="93">
        <v>77000</v>
      </c>
      <c r="K10" s="94"/>
      <c r="L10" s="93">
        <v>184000</v>
      </c>
      <c r="M10" s="94"/>
      <c r="N10" s="93">
        <v>291000</v>
      </c>
      <c r="O10" s="94">
        <v>619677</v>
      </c>
      <c r="P10" s="93">
        <f t="shared" ref="P10:P15" si="1">$H10      +$J10      +$L10      +$N10</f>
        <v>603000</v>
      </c>
      <c r="Q10" s="94">
        <f t="shared" ref="Q10:Q15" si="2">$I10      +$K10      +$M10      +$O10</f>
        <v>619677</v>
      </c>
      <c r="R10" s="48">
        <f t="shared" ref="R10:R15" si="3">IF(($L10      =0),0,((($N10      -$L10      )/$L10      )*100))</f>
        <v>58.152173913043484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30.15</v>
      </c>
      <c r="U10" s="50">
        <f t="shared" ref="U10:U14" si="6">IF(($E10      =0),0,(($Q10      /$E10      )*100))</f>
        <v>30.98385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51000</v>
      </c>
      <c r="I15" s="97">
        <f t="shared" si="7"/>
        <v>0</v>
      </c>
      <c r="J15" s="96">
        <f t="shared" si="7"/>
        <v>77000</v>
      </c>
      <c r="K15" s="97">
        <f t="shared" si="7"/>
        <v>0</v>
      </c>
      <c r="L15" s="96">
        <f t="shared" si="7"/>
        <v>184000</v>
      </c>
      <c r="M15" s="97">
        <f t="shared" si="7"/>
        <v>0</v>
      </c>
      <c r="N15" s="96">
        <f t="shared" si="7"/>
        <v>291000</v>
      </c>
      <c r="O15" s="97">
        <f t="shared" si="7"/>
        <v>619677</v>
      </c>
      <c r="P15" s="96">
        <f t="shared" si="1"/>
        <v>603000</v>
      </c>
      <c r="Q15" s="97">
        <f t="shared" si="2"/>
        <v>619677</v>
      </c>
      <c r="R15" s="52">
        <f t="shared" si="3"/>
        <v>58.152173913043484</v>
      </c>
      <c r="S15" s="53">
        <f t="shared" si="4"/>
        <v>0</v>
      </c>
      <c r="T15" s="52">
        <f>IF((SUM($E9:$E13))=0,0,(P15/(SUM($E9:$E13))*100))</f>
        <v>30.15</v>
      </c>
      <c r="U15" s="54">
        <f>IF((SUM($E9:$E13))=0,0,(Q15/(SUM($E9:$E13))*100))</f>
        <v>30.98385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7000000</v>
      </c>
      <c r="C20" s="92">
        <v>0</v>
      </c>
      <c r="D20" s="92"/>
      <c r="E20" s="92">
        <f t="shared" si="8"/>
        <v>7000000</v>
      </c>
      <c r="F20" s="93">
        <v>7000000</v>
      </c>
      <c r="G20" s="94">
        <v>7000000</v>
      </c>
      <c r="H20" s="93"/>
      <c r="I20" s="94"/>
      <c r="J20" s="93"/>
      <c r="K20" s="94"/>
      <c r="L20" s="93"/>
      <c r="M20" s="94"/>
      <c r="N20" s="93">
        <v>1132000</v>
      </c>
      <c r="O20" s="94"/>
      <c r="P20" s="93">
        <f t="shared" si="9"/>
        <v>1132000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16.171428571428574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7000000</v>
      </c>
      <c r="C24" s="95">
        <f>SUM(C17:C23)</f>
        <v>0</v>
      </c>
      <c r="D24" s="95"/>
      <c r="E24" s="95">
        <f t="shared" si="8"/>
        <v>7000000</v>
      </c>
      <c r="F24" s="96">
        <f t="shared" ref="F24:O24" si="15">SUM(F17:F23)</f>
        <v>7000000</v>
      </c>
      <c r="G24" s="97">
        <f t="shared" si="15"/>
        <v>7000000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1132000</v>
      </c>
      <c r="O24" s="97">
        <f t="shared" si="15"/>
        <v>0</v>
      </c>
      <c r="P24" s="96">
        <f t="shared" si="9"/>
        <v>1132000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16.171428571428574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1004000</v>
      </c>
      <c r="C32" s="92">
        <v>0</v>
      </c>
      <c r="D32" s="92"/>
      <c r="E32" s="92">
        <f>$B32      +$C32      +$D32</f>
        <v>1004000</v>
      </c>
      <c r="F32" s="93">
        <v>1004000</v>
      </c>
      <c r="G32" s="94">
        <v>1004000</v>
      </c>
      <c r="H32" s="93"/>
      <c r="I32" s="94"/>
      <c r="J32" s="93">
        <v>440000</v>
      </c>
      <c r="K32" s="94"/>
      <c r="L32" s="93">
        <v>167000</v>
      </c>
      <c r="M32" s="94"/>
      <c r="N32" s="93">
        <v>397000</v>
      </c>
      <c r="O32" s="94">
        <v>490852</v>
      </c>
      <c r="P32" s="93">
        <f>$H32      +$J32      +$L32      +$N32</f>
        <v>1004000</v>
      </c>
      <c r="Q32" s="94">
        <f>$I32      +$K32      +$M32      +$O32</f>
        <v>490852</v>
      </c>
      <c r="R32" s="48">
        <f>IF(($L32      =0),0,((($N32      -$L32      )/$L32      )*100))</f>
        <v>137.7245508982036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48.889641434262948</v>
      </c>
      <c r="V32" s="93">
        <v>24000</v>
      </c>
      <c r="W32" s="94">
        <v>0</v>
      </c>
    </row>
    <row r="33" spans="1:23" ht="12.95" customHeight="1" x14ac:dyDescent="0.2">
      <c r="A33" s="51" t="s">
        <v>41</v>
      </c>
      <c r="B33" s="95">
        <f>B32</f>
        <v>1004000</v>
      </c>
      <c r="C33" s="95">
        <f>C32</f>
        <v>0</v>
      </c>
      <c r="D33" s="95"/>
      <c r="E33" s="95">
        <f>$B33      +$C33      +$D33</f>
        <v>1004000</v>
      </c>
      <c r="F33" s="96">
        <f t="shared" ref="F33:O33" si="17">F32</f>
        <v>1004000</v>
      </c>
      <c r="G33" s="97">
        <f t="shared" si="17"/>
        <v>1004000</v>
      </c>
      <c r="H33" s="96">
        <f t="shared" si="17"/>
        <v>0</v>
      </c>
      <c r="I33" s="97">
        <f t="shared" si="17"/>
        <v>0</v>
      </c>
      <c r="J33" s="96">
        <f t="shared" si="17"/>
        <v>440000</v>
      </c>
      <c r="K33" s="97">
        <f t="shared" si="17"/>
        <v>0</v>
      </c>
      <c r="L33" s="96">
        <f t="shared" si="17"/>
        <v>167000</v>
      </c>
      <c r="M33" s="97">
        <f t="shared" si="17"/>
        <v>0</v>
      </c>
      <c r="N33" s="96">
        <f t="shared" si="17"/>
        <v>397000</v>
      </c>
      <c r="O33" s="97">
        <f t="shared" si="17"/>
        <v>490852</v>
      </c>
      <c r="P33" s="96">
        <f>$H33      +$J33      +$L33      +$N33</f>
        <v>1004000</v>
      </c>
      <c r="Q33" s="97">
        <f>$I33      +$K33      +$M33      +$O33</f>
        <v>490852</v>
      </c>
      <c r="R33" s="52">
        <f>IF(($L33      =0),0,((($N33      -$L33      )/$L33      )*100))</f>
        <v>137.7245508982036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48.889641434262948</v>
      </c>
      <c r="V33" s="96">
        <f>V32</f>
        <v>24000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12500000</v>
      </c>
      <c r="C35" s="92">
        <v>-12500000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>
        <v>28000</v>
      </c>
      <c r="M35" s="94"/>
      <c r="N35" s="93"/>
      <c r="O35" s="94"/>
      <c r="P35" s="93">
        <f t="shared" ref="P35:P40" si="19">$H35      +$J35      +$L35      +$N35</f>
        <v>28000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1000000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>
        <v>1540000</v>
      </c>
      <c r="I38" s="94"/>
      <c r="J38" s="93">
        <v>2161000</v>
      </c>
      <c r="K38" s="94">
        <v>1680800</v>
      </c>
      <c r="L38" s="93">
        <v>958000</v>
      </c>
      <c r="M38" s="94"/>
      <c r="N38" s="93">
        <v>341000</v>
      </c>
      <c r="O38" s="94">
        <v>3160019</v>
      </c>
      <c r="P38" s="93">
        <f t="shared" si="19"/>
        <v>5000000</v>
      </c>
      <c r="Q38" s="94">
        <f t="shared" si="20"/>
        <v>4840819</v>
      </c>
      <c r="R38" s="48">
        <f t="shared" si="21"/>
        <v>-64.405010438413356</v>
      </c>
      <c r="S38" s="49">
        <f t="shared" si="22"/>
        <v>0</v>
      </c>
      <c r="T38" s="48">
        <f t="shared" si="23"/>
        <v>100</v>
      </c>
      <c r="U38" s="50">
        <f t="shared" si="24"/>
        <v>96.816379999999995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16500000</v>
      </c>
      <c r="C40" s="95">
        <f>SUM(C35:C39)</f>
        <v>-11500000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1540000</v>
      </c>
      <c r="I40" s="97">
        <f t="shared" si="25"/>
        <v>0</v>
      </c>
      <c r="J40" s="96">
        <f t="shared" si="25"/>
        <v>2161000</v>
      </c>
      <c r="K40" s="97">
        <f t="shared" si="25"/>
        <v>1680800</v>
      </c>
      <c r="L40" s="96">
        <f t="shared" si="25"/>
        <v>986000</v>
      </c>
      <c r="M40" s="97">
        <f t="shared" si="25"/>
        <v>0</v>
      </c>
      <c r="N40" s="96">
        <f t="shared" si="25"/>
        <v>341000</v>
      </c>
      <c r="O40" s="97">
        <f t="shared" si="25"/>
        <v>3160019</v>
      </c>
      <c r="P40" s="96">
        <f t="shared" si="19"/>
        <v>5028000</v>
      </c>
      <c r="Q40" s="97">
        <f t="shared" si="20"/>
        <v>4840819</v>
      </c>
      <c r="R40" s="52">
        <f t="shared" si="21"/>
        <v>-65.415821501014207</v>
      </c>
      <c r="S40" s="53">
        <f t="shared" si="22"/>
        <v>0</v>
      </c>
      <c r="T40" s="52">
        <f>IF((+$E35+$E38) =0,0,(P40   /(+$E35+$E38) )*100)</f>
        <v>100.56</v>
      </c>
      <c r="U40" s="54">
        <f>IF((+$E35+$E38) =0,0,(Q40   /(+$E35+$E38) )*100)</f>
        <v>96.816379999999995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15938000</v>
      </c>
      <c r="C51" s="92">
        <v>-7969000</v>
      </c>
      <c r="D51" s="92"/>
      <c r="E51" s="92">
        <f t="shared" si="26"/>
        <v>7969000</v>
      </c>
      <c r="F51" s="93">
        <v>7969000</v>
      </c>
      <c r="G51" s="94">
        <v>7969000</v>
      </c>
      <c r="H51" s="93"/>
      <c r="I51" s="94"/>
      <c r="J51" s="93">
        <v>4459000</v>
      </c>
      <c r="K51" s="94">
        <v>1716061</v>
      </c>
      <c r="L51" s="93">
        <v>1220000</v>
      </c>
      <c r="M51" s="94"/>
      <c r="N51" s="93">
        <v>2290000</v>
      </c>
      <c r="O51" s="94">
        <v>6191930</v>
      </c>
      <c r="P51" s="93">
        <f t="shared" si="27"/>
        <v>7969000</v>
      </c>
      <c r="Q51" s="94">
        <f t="shared" si="28"/>
        <v>7907991</v>
      </c>
      <c r="R51" s="48">
        <f t="shared" si="29"/>
        <v>87.704918032786878</v>
      </c>
      <c r="S51" s="49">
        <f t="shared" si="30"/>
        <v>0</v>
      </c>
      <c r="T51" s="48">
        <f t="shared" si="31"/>
        <v>100</v>
      </c>
      <c r="U51" s="50">
        <f t="shared" si="32"/>
        <v>99.234420880913547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15938000</v>
      </c>
      <c r="C53" s="95">
        <f>SUM(C42:C52)</f>
        <v>-7969000</v>
      </c>
      <c r="D53" s="95"/>
      <c r="E53" s="95">
        <f t="shared" si="26"/>
        <v>7969000</v>
      </c>
      <c r="F53" s="96">
        <f t="shared" ref="F53:O53" si="33">SUM(F42:F52)</f>
        <v>7969000</v>
      </c>
      <c r="G53" s="97">
        <f t="shared" si="33"/>
        <v>7969000</v>
      </c>
      <c r="H53" s="96">
        <f t="shared" si="33"/>
        <v>0</v>
      </c>
      <c r="I53" s="97">
        <f t="shared" si="33"/>
        <v>0</v>
      </c>
      <c r="J53" s="96">
        <f t="shared" si="33"/>
        <v>4459000</v>
      </c>
      <c r="K53" s="97">
        <f t="shared" si="33"/>
        <v>1716061</v>
      </c>
      <c r="L53" s="96">
        <f t="shared" si="33"/>
        <v>1220000</v>
      </c>
      <c r="M53" s="97">
        <f t="shared" si="33"/>
        <v>0</v>
      </c>
      <c r="N53" s="96">
        <f t="shared" si="33"/>
        <v>2290000</v>
      </c>
      <c r="O53" s="97">
        <f t="shared" si="33"/>
        <v>6191930</v>
      </c>
      <c r="P53" s="96">
        <f t="shared" si="27"/>
        <v>7969000</v>
      </c>
      <c r="Q53" s="97">
        <f t="shared" si="28"/>
        <v>7907991</v>
      </c>
      <c r="R53" s="52">
        <f t="shared" si="29"/>
        <v>87.704918032786878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99.234420880913547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42442000</v>
      </c>
      <c r="C67" s="104">
        <f>SUM(C9:C14,C17:C23,C26:C29,C32,C35:C39,C42:C52,C55:C58,C61:C65)</f>
        <v>-19469000</v>
      </c>
      <c r="D67" s="104"/>
      <c r="E67" s="104">
        <f t="shared" si="35"/>
        <v>22973000</v>
      </c>
      <c r="F67" s="105">
        <f t="shared" ref="F67:O67" si="43">SUM(F9:F14,F17:F23,F26:F29,F32,F35:F39,F42:F52,F55:F58,F61:F65)</f>
        <v>22973000</v>
      </c>
      <c r="G67" s="106">
        <f t="shared" si="43"/>
        <v>22973000</v>
      </c>
      <c r="H67" s="105">
        <f t="shared" si="43"/>
        <v>1591000</v>
      </c>
      <c r="I67" s="106">
        <f t="shared" si="43"/>
        <v>0</v>
      </c>
      <c r="J67" s="105">
        <f t="shared" si="43"/>
        <v>7137000</v>
      </c>
      <c r="K67" s="106">
        <f t="shared" si="43"/>
        <v>3396861</v>
      </c>
      <c r="L67" s="105">
        <f t="shared" si="43"/>
        <v>2557000</v>
      </c>
      <c r="M67" s="106">
        <f t="shared" si="43"/>
        <v>0</v>
      </c>
      <c r="N67" s="105">
        <f t="shared" si="43"/>
        <v>4451000</v>
      </c>
      <c r="O67" s="106">
        <f t="shared" si="43"/>
        <v>10462478</v>
      </c>
      <c r="P67" s="105">
        <f t="shared" si="36"/>
        <v>15736000</v>
      </c>
      <c r="Q67" s="106">
        <f t="shared" si="37"/>
        <v>13859339</v>
      </c>
      <c r="R67" s="61">
        <f t="shared" si="38"/>
        <v>74.071177160735232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68.497801767292046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60.328816436686552</v>
      </c>
      <c r="V67" s="105">
        <f>SUM(V9:V14,V17:V23,V26:V29,V32,V35:V39,V42:V52,V55:V58,V61:V65)</f>
        <v>24000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12273000</v>
      </c>
      <c r="C69" s="92">
        <v>-7523000</v>
      </c>
      <c r="D69" s="92"/>
      <c r="E69" s="92">
        <f>$B69      +$C69      +$D69</f>
        <v>4750000</v>
      </c>
      <c r="F69" s="93">
        <v>4750000</v>
      </c>
      <c r="G69" s="94">
        <v>4750000</v>
      </c>
      <c r="H69" s="93"/>
      <c r="I69" s="94"/>
      <c r="J69" s="93"/>
      <c r="K69" s="94">
        <v>761758</v>
      </c>
      <c r="L69" s="93"/>
      <c r="M69" s="94"/>
      <c r="N69" s="93"/>
      <c r="O69" s="94">
        <v>537607</v>
      </c>
      <c r="P69" s="93">
        <f>$H69      +$J69      +$L69      +$N69</f>
        <v>0</v>
      </c>
      <c r="Q69" s="94">
        <f>$I69      +$K69      +$M69      +$O69</f>
        <v>1299365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27.355052631578946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12273000</v>
      </c>
      <c r="C70" s="101">
        <f>C69</f>
        <v>-7523000</v>
      </c>
      <c r="D70" s="101"/>
      <c r="E70" s="101">
        <f>$B70      +$C70      +$D70</f>
        <v>4750000</v>
      </c>
      <c r="F70" s="102">
        <f t="shared" ref="F70:O70" si="44">F69</f>
        <v>4750000</v>
      </c>
      <c r="G70" s="103">
        <f t="shared" si="44"/>
        <v>4750000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761758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537607</v>
      </c>
      <c r="P70" s="102">
        <f>$H70      +$J70      +$L70      +$N70</f>
        <v>0</v>
      </c>
      <c r="Q70" s="103">
        <f>$I70      +$K70      +$M70      +$O70</f>
        <v>1299365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27.355052631578946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12273000</v>
      </c>
      <c r="C71" s="104">
        <f>C69</f>
        <v>-7523000</v>
      </c>
      <c r="D71" s="104"/>
      <c r="E71" s="104">
        <f>$B71      +$C71      +$D71</f>
        <v>4750000</v>
      </c>
      <c r="F71" s="105">
        <f t="shared" ref="F71:O71" si="45">F69</f>
        <v>4750000</v>
      </c>
      <c r="G71" s="106">
        <f t="shared" si="45"/>
        <v>4750000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761758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537607</v>
      </c>
      <c r="P71" s="105">
        <f>$H71      +$J71      +$L71      +$N71</f>
        <v>0</v>
      </c>
      <c r="Q71" s="106">
        <f>$I71      +$K71      +$M71      +$O71</f>
        <v>1299365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27.355052631578946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54715000</v>
      </c>
      <c r="C72" s="104">
        <f>SUM(C9:C14,C17:C23,C26:C29,C32,C35:C39,C42:C52,C55:C58,C61:C65,C69)</f>
        <v>-26992000</v>
      </c>
      <c r="D72" s="104"/>
      <c r="E72" s="104">
        <f>$B72      +$C72      +$D72</f>
        <v>27723000</v>
      </c>
      <c r="F72" s="105">
        <f t="shared" ref="F72:O72" si="46">SUM(F9:F14,F17:F23,F26:F29,F32,F35:F39,F42:F52,F55:F58,F61:F65,F69)</f>
        <v>27723000</v>
      </c>
      <c r="G72" s="106">
        <f t="shared" si="46"/>
        <v>27723000</v>
      </c>
      <c r="H72" s="105">
        <f t="shared" si="46"/>
        <v>1591000</v>
      </c>
      <c r="I72" s="106">
        <f t="shared" si="46"/>
        <v>0</v>
      </c>
      <c r="J72" s="105">
        <f t="shared" si="46"/>
        <v>7137000</v>
      </c>
      <c r="K72" s="106">
        <f t="shared" si="46"/>
        <v>4158619</v>
      </c>
      <c r="L72" s="105">
        <f t="shared" si="46"/>
        <v>2557000</v>
      </c>
      <c r="M72" s="106">
        <f t="shared" si="46"/>
        <v>0</v>
      </c>
      <c r="N72" s="105">
        <f t="shared" si="46"/>
        <v>4451000</v>
      </c>
      <c r="O72" s="106">
        <f t="shared" si="46"/>
        <v>11000085</v>
      </c>
      <c r="P72" s="105">
        <f>$H72      +$J72      +$L72      +$N72</f>
        <v>15736000</v>
      </c>
      <c r="Q72" s="106">
        <f>$I72      +$K72      +$M72      +$O72</f>
        <v>15158704</v>
      </c>
      <c r="R72" s="61">
        <f>IF(($L72      =0),0,((($N72      -$L72      )/$L72      )*100))</f>
        <v>74.071177160735232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56.761533744544245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54.679161706885978</v>
      </c>
      <c r="V72" s="105">
        <f>SUM(V9:V14,V17:V23,V26:V29,V32,V35:V39,V42:V52,V55:V58,V61:V65,V69)</f>
        <v>24000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Tp3/JVSNQVHHzd7Xrk+WIFsDJ6l1/TrG6fHDEPeb+/ad24K2/YxrQXigMn+qMPs5HinlZlDIc/qH7NRaM+a8g==" saltValue="9dL3bWGV9/woV9jk5Scet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720000</v>
      </c>
      <c r="I10" s="94"/>
      <c r="J10" s="93">
        <v>476000</v>
      </c>
      <c r="K10" s="94"/>
      <c r="L10" s="93">
        <v>368000</v>
      </c>
      <c r="M10" s="94"/>
      <c r="N10" s="93">
        <v>86000</v>
      </c>
      <c r="O10" s="94"/>
      <c r="P10" s="93">
        <f t="shared" ref="P10:P15" si="1">$H10      +$J10      +$L10      +$N10</f>
        <v>1650000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-76.630434782608688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720000</v>
      </c>
      <c r="I15" s="97">
        <f t="shared" si="7"/>
        <v>0</v>
      </c>
      <c r="J15" s="96">
        <f t="shared" si="7"/>
        <v>476000</v>
      </c>
      <c r="K15" s="97">
        <f t="shared" si="7"/>
        <v>0</v>
      </c>
      <c r="L15" s="96">
        <f t="shared" si="7"/>
        <v>368000</v>
      </c>
      <c r="M15" s="97">
        <f t="shared" si="7"/>
        <v>0</v>
      </c>
      <c r="N15" s="96">
        <f t="shared" si="7"/>
        <v>86000</v>
      </c>
      <c r="O15" s="97">
        <f t="shared" si="7"/>
        <v>0</v>
      </c>
      <c r="P15" s="96">
        <f t="shared" si="1"/>
        <v>1650000</v>
      </c>
      <c r="Q15" s="97">
        <f t="shared" si="2"/>
        <v>0</v>
      </c>
      <c r="R15" s="52">
        <f t="shared" si="3"/>
        <v>-76.630434782608688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1500000</v>
      </c>
      <c r="C24" s="95">
        <f>SUM(C17:C23)</f>
        <v>0</v>
      </c>
      <c r="D24" s="95"/>
      <c r="E24" s="95">
        <f t="shared" si="8"/>
        <v>1500000</v>
      </c>
      <c r="F24" s="96">
        <f t="shared" ref="F24:O24" si="15">SUM(F17:F23)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3076000</v>
      </c>
      <c r="C29" s="92">
        <v>0</v>
      </c>
      <c r="D29" s="92"/>
      <c r="E29" s="92">
        <f>$B29      +$C29      +$D29</f>
        <v>3076000</v>
      </c>
      <c r="F29" s="93">
        <v>3076000</v>
      </c>
      <c r="G29" s="94">
        <v>3076000</v>
      </c>
      <c r="H29" s="93">
        <v>272000</v>
      </c>
      <c r="I29" s="94"/>
      <c r="J29" s="93">
        <v>239000</v>
      </c>
      <c r="K29" s="94"/>
      <c r="L29" s="93">
        <v>281000</v>
      </c>
      <c r="M29" s="94"/>
      <c r="N29" s="93">
        <v>2284000</v>
      </c>
      <c r="O29" s="94"/>
      <c r="P29" s="93">
        <f>$H29      +$J29      +$L29      +$N29</f>
        <v>3076000</v>
      </c>
      <c r="Q29" s="94">
        <f>$I29      +$K29      +$M29      +$O29</f>
        <v>0</v>
      </c>
      <c r="R29" s="48">
        <f>IF(($L29      =0),0,((($N29      -$L29      )/$L29      )*100))</f>
        <v>712.81138790035584</v>
      </c>
      <c r="S29" s="49">
        <f>IF(($M29      =0),0,((($O29      -$M29      )/$M29      )*100))</f>
        <v>0</v>
      </c>
      <c r="T29" s="48">
        <f>IF(($E29      =0),0,(($P29      /$E29      )*100))</f>
        <v>100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3076000</v>
      </c>
      <c r="C30" s="95">
        <f>SUM(C26:C29)</f>
        <v>0</v>
      </c>
      <c r="D30" s="95"/>
      <c r="E30" s="95">
        <f>$B30      +$C30      +$D30</f>
        <v>3076000</v>
      </c>
      <c r="F30" s="96">
        <f t="shared" ref="F30:O30" si="16">SUM(F26:F29)</f>
        <v>3076000</v>
      </c>
      <c r="G30" s="97">
        <f t="shared" si="16"/>
        <v>3076000</v>
      </c>
      <c r="H30" s="96">
        <f t="shared" si="16"/>
        <v>272000</v>
      </c>
      <c r="I30" s="97">
        <f t="shared" si="16"/>
        <v>0</v>
      </c>
      <c r="J30" s="96">
        <f t="shared" si="16"/>
        <v>239000</v>
      </c>
      <c r="K30" s="97">
        <f t="shared" si="16"/>
        <v>0</v>
      </c>
      <c r="L30" s="96">
        <f t="shared" si="16"/>
        <v>281000</v>
      </c>
      <c r="M30" s="97">
        <f t="shared" si="16"/>
        <v>0</v>
      </c>
      <c r="N30" s="96">
        <f t="shared" si="16"/>
        <v>2284000</v>
      </c>
      <c r="O30" s="97">
        <f t="shared" si="16"/>
        <v>0</v>
      </c>
      <c r="P30" s="96">
        <f>$H30      +$J30      +$L30      +$N30</f>
        <v>3076000</v>
      </c>
      <c r="Q30" s="97">
        <f>$I30      +$K30      +$M30      +$O30</f>
        <v>0</v>
      </c>
      <c r="R30" s="52">
        <f>IF(($L30      =0),0,((($N30      -$L30      )/$L30      )*100))</f>
        <v>712.81138790035584</v>
      </c>
      <c r="S30" s="53">
        <f>IF(($M30      =0),0,((($O30      -$M30      )/$M30      )*100))</f>
        <v>0</v>
      </c>
      <c r="T30" s="52">
        <f>IF($E30   =0,0,($P30   /$E30   )*100)</f>
        <v>100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258000</v>
      </c>
      <c r="I32" s="94"/>
      <c r="J32" s="93">
        <v>189000</v>
      </c>
      <c r="K32" s="94"/>
      <c r="L32" s="93">
        <v>400000</v>
      </c>
      <c r="M32" s="94"/>
      <c r="N32" s="93">
        <v>228000</v>
      </c>
      <c r="O32" s="94"/>
      <c r="P32" s="93">
        <f>$H32      +$J32      +$L32      +$N32</f>
        <v>1075000</v>
      </c>
      <c r="Q32" s="94">
        <f>$I32      +$K32      +$M32      +$O32</f>
        <v>0</v>
      </c>
      <c r="R32" s="48">
        <f>IF(($L32      =0),0,((($N32      -$L32      )/$L32      )*100))</f>
        <v>-43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258000</v>
      </c>
      <c r="I33" s="97">
        <f t="shared" si="17"/>
        <v>0</v>
      </c>
      <c r="J33" s="96">
        <f t="shared" si="17"/>
        <v>189000</v>
      </c>
      <c r="K33" s="97">
        <f t="shared" si="17"/>
        <v>0</v>
      </c>
      <c r="L33" s="96">
        <f t="shared" si="17"/>
        <v>400000</v>
      </c>
      <c r="M33" s="97">
        <f t="shared" si="17"/>
        <v>0</v>
      </c>
      <c r="N33" s="96">
        <f t="shared" si="17"/>
        <v>228000</v>
      </c>
      <c r="O33" s="97">
        <f t="shared" si="17"/>
        <v>0</v>
      </c>
      <c r="P33" s="96">
        <f>$H33      +$J33      +$L33      +$N33</f>
        <v>1075000</v>
      </c>
      <c r="Q33" s="97">
        <f>$I33      +$K33      +$M33      +$O33</f>
        <v>0</v>
      </c>
      <c r="R33" s="52">
        <f>IF(($L33      =0),0,((($N33      -$L33      )/$L33      )*100))</f>
        <v>-43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7301000</v>
      </c>
      <c r="C67" s="104">
        <f>SUM(C9:C14,C17:C23,C26:C29,C32,C35:C39,C42:C52,C55:C58,C61:C65)</f>
        <v>0</v>
      </c>
      <c r="D67" s="104"/>
      <c r="E67" s="104">
        <f t="shared" si="35"/>
        <v>7301000</v>
      </c>
      <c r="F67" s="105">
        <f t="shared" ref="F67:O67" si="43">SUM(F9:F14,F17:F23,F26:F29,F32,F35:F39,F42:F52,F55:F58,F61:F65)</f>
        <v>7301000</v>
      </c>
      <c r="G67" s="106">
        <f t="shared" si="43"/>
        <v>5801000</v>
      </c>
      <c r="H67" s="105">
        <f t="shared" si="43"/>
        <v>1250000</v>
      </c>
      <c r="I67" s="106">
        <f t="shared" si="43"/>
        <v>0</v>
      </c>
      <c r="J67" s="105">
        <f t="shared" si="43"/>
        <v>904000</v>
      </c>
      <c r="K67" s="106">
        <f t="shared" si="43"/>
        <v>0</v>
      </c>
      <c r="L67" s="105">
        <f t="shared" si="43"/>
        <v>1049000</v>
      </c>
      <c r="M67" s="106">
        <f t="shared" si="43"/>
        <v>0</v>
      </c>
      <c r="N67" s="105">
        <f t="shared" si="43"/>
        <v>2598000</v>
      </c>
      <c r="O67" s="106">
        <f t="shared" si="43"/>
        <v>0</v>
      </c>
      <c r="P67" s="105">
        <f t="shared" si="36"/>
        <v>5801000</v>
      </c>
      <c r="Q67" s="106">
        <f t="shared" si="37"/>
        <v>0</v>
      </c>
      <c r="R67" s="61">
        <f t="shared" si="38"/>
        <v>147.66444232602478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7301000</v>
      </c>
      <c r="C72" s="104">
        <f>SUM(C9:C14,C17:C23,C26:C29,C32,C35:C39,C42:C52,C55:C58,C61:C65,C69)</f>
        <v>0</v>
      </c>
      <c r="D72" s="104"/>
      <c r="E72" s="104">
        <f>$B72      +$C72      +$D72</f>
        <v>7301000</v>
      </c>
      <c r="F72" s="105">
        <f t="shared" ref="F72:O72" si="46">SUM(F9:F14,F17:F23,F26:F29,F32,F35:F39,F42:F52,F55:F58,F61:F65,F69)</f>
        <v>7301000</v>
      </c>
      <c r="G72" s="106">
        <f t="shared" si="46"/>
        <v>5801000</v>
      </c>
      <c r="H72" s="105">
        <f t="shared" si="46"/>
        <v>1250000</v>
      </c>
      <c r="I72" s="106">
        <f t="shared" si="46"/>
        <v>0</v>
      </c>
      <c r="J72" s="105">
        <f t="shared" si="46"/>
        <v>904000</v>
      </c>
      <c r="K72" s="106">
        <f t="shared" si="46"/>
        <v>0</v>
      </c>
      <c r="L72" s="105">
        <f t="shared" si="46"/>
        <v>1049000</v>
      </c>
      <c r="M72" s="106">
        <f t="shared" si="46"/>
        <v>0</v>
      </c>
      <c r="N72" s="105">
        <f t="shared" si="46"/>
        <v>2598000</v>
      </c>
      <c r="O72" s="106">
        <f t="shared" si="46"/>
        <v>0</v>
      </c>
      <c r="P72" s="105">
        <f>$H72      +$J72      +$L72      +$N72</f>
        <v>5801000</v>
      </c>
      <c r="Q72" s="106">
        <f>$I72      +$K72      +$M72      +$O72</f>
        <v>0</v>
      </c>
      <c r="R72" s="61">
        <f>IF(($L72      =0),0,((($N72      -$L72      )/$L72      )*100))</f>
        <v>147.66444232602478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4pw1Ef48ZlLm+CcNzmCfHDs7/dnDMdYWFTX1QOPxLUYKJlRJpCfsz5aEsSOjT5F9ZyNqlcFWYZ+4i03fRsEyQ==" saltValue="qyhzB07YbAJ7gY6r4x89h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168000</v>
      </c>
      <c r="I10" s="94"/>
      <c r="J10" s="93">
        <v>108000</v>
      </c>
      <c r="K10" s="94"/>
      <c r="L10" s="93">
        <v>124000</v>
      </c>
      <c r="M10" s="94"/>
      <c r="N10" s="93">
        <v>799000</v>
      </c>
      <c r="O10" s="94"/>
      <c r="P10" s="93">
        <f t="shared" ref="P10:P15" si="1">$H10      +$J10      +$L10      +$N10</f>
        <v>1199000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544.35483870967744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99.916666666666671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168000</v>
      </c>
      <c r="I15" s="97">
        <f t="shared" si="7"/>
        <v>0</v>
      </c>
      <c r="J15" s="96">
        <f t="shared" si="7"/>
        <v>108000</v>
      </c>
      <c r="K15" s="97">
        <f t="shared" si="7"/>
        <v>0</v>
      </c>
      <c r="L15" s="96">
        <f t="shared" si="7"/>
        <v>124000</v>
      </c>
      <c r="M15" s="97">
        <f t="shared" si="7"/>
        <v>0</v>
      </c>
      <c r="N15" s="96">
        <f t="shared" si="7"/>
        <v>799000</v>
      </c>
      <c r="O15" s="97">
        <f t="shared" si="7"/>
        <v>0</v>
      </c>
      <c r="P15" s="96">
        <f t="shared" si="1"/>
        <v>1199000</v>
      </c>
      <c r="Q15" s="97">
        <f t="shared" si="2"/>
        <v>0</v>
      </c>
      <c r="R15" s="52">
        <f t="shared" si="3"/>
        <v>544.35483870967744</v>
      </c>
      <c r="S15" s="53">
        <f t="shared" si="4"/>
        <v>0</v>
      </c>
      <c r="T15" s="52">
        <f>IF((SUM($E9:$E13))=0,0,(P15/(SUM($E9:$E13))*100))</f>
        <v>99.916666666666671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1500000</v>
      </c>
      <c r="C24" s="95">
        <f>SUM(C17:C23)</f>
        <v>0</v>
      </c>
      <c r="D24" s="95"/>
      <c r="E24" s="95">
        <f t="shared" si="8"/>
        <v>1500000</v>
      </c>
      <c r="F24" s="96">
        <f t="shared" ref="F24:O24" si="15">SUM(F17:F23)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2930000</v>
      </c>
      <c r="C29" s="92">
        <v>0</v>
      </c>
      <c r="D29" s="92"/>
      <c r="E29" s="92">
        <f>$B29      +$C29      +$D29</f>
        <v>2930000</v>
      </c>
      <c r="F29" s="93">
        <v>2930000</v>
      </c>
      <c r="G29" s="94">
        <v>2930000</v>
      </c>
      <c r="H29" s="93">
        <v>547000</v>
      </c>
      <c r="I29" s="94"/>
      <c r="J29" s="93">
        <v>706000</v>
      </c>
      <c r="K29" s="94"/>
      <c r="L29" s="93">
        <v>587000</v>
      </c>
      <c r="M29" s="94"/>
      <c r="N29" s="93">
        <v>1090000</v>
      </c>
      <c r="O29" s="94"/>
      <c r="P29" s="93">
        <f>$H29      +$J29      +$L29      +$N29</f>
        <v>2930000</v>
      </c>
      <c r="Q29" s="94">
        <f>$I29      +$K29      +$M29      +$O29</f>
        <v>0</v>
      </c>
      <c r="R29" s="48">
        <f>IF(($L29      =0),0,((($N29      -$L29      )/$L29      )*100))</f>
        <v>85.689948892674622</v>
      </c>
      <c r="S29" s="49">
        <f>IF(($M29      =0),0,((($O29      -$M29      )/$M29      )*100))</f>
        <v>0</v>
      </c>
      <c r="T29" s="48">
        <f>IF(($E29      =0),0,(($P29      /$E29      )*100))</f>
        <v>100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2930000</v>
      </c>
      <c r="C30" s="95">
        <f>SUM(C26:C29)</f>
        <v>0</v>
      </c>
      <c r="D30" s="95"/>
      <c r="E30" s="95">
        <f>$B30      +$C30      +$D30</f>
        <v>2930000</v>
      </c>
      <c r="F30" s="96">
        <f t="shared" ref="F30:O30" si="16">SUM(F26:F29)</f>
        <v>2930000</v>
      </c>
      <c r="G30" s="97">
        <f t="shared" si="16"/>
        <v>2930000</v>
      </c>
      <c r="H30" s="96">
        <f t="shared" si="16"/>
        <v>547000</v>
      </c>
      <c r="I30" s="97">
        <f t="shared" si="16"/>
        <v>0</v>
      </c>
      <c r="J30" s="96">
        <f t="shared" si="16"/>
        <v>706000</v>
      </c>
      <c r="K30" s="97">
        <f t="shared" si="16"/>
        <v>0</v>
      </c>
      <c r="L30" s="96">
        <f t="shared" si="16"/>
        <v>587000</v>
      </c>
      <c r="M30" s="97">
        <f t="shared" si="16"/>
        <v>0</v>
      </c>
      <c r="N30" s="96">
        <f t="shared" si="16"/>
        <v>1090000</v>
      </c>
      <c r="O30" s="97">
        <f t="shared" si="16"/>
        <v>0</v>
      </c>
      <c r="P30" s="96">
        <f>$H30      +$J30      +$L30      +$N30</f>
        <v>2930000</v>
      </c>
      <c r="Q30" s="97">
        <f>$I30      +$K30      +$M30      +$O30</f>
        <v>0</v>
      </c>
      <c r="R30" s="52">
        <f>IF(($L30      =0),0,((($N30      -$L30      )/$L30      )*100))</f>
        <v>85.689948892674622</v>
      </c>
      <c r="S30" s="53">
        <f>IF(($M30      =0),0,((($O30      -$M30      )/$M30      )*100))</f>
        <v>0</v>
      </c>
      <c r="T30" s="52">
        <f>IF($E30   =0,0,($P30   /$E30   )*100)</f>
        <v>100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2150000</v>
      </c>
      <c r="D32" s="92"/>
      <c r="E32" s="92">
        <f>$B32      +$C32      +$D32</f>
        <v>2150000</v>
      </c>
      <c r="F32" s="93">
        <v>2150000</v>
      </c>
      <c r="G32" s="94">
        <v>2150000</v>
      </c>
      <c r="H32" s="93"/>
      <c r="I32" s="94"/>
      <c r="J32" s="93"/>
      <c r="K32" s="94"/>
      <c r="L32" s="93"/>
      <c r="M32" s="94"/>
      <c r="N32" s="93">
        <v>2150000</v>
      </c>
      <c r="O32" s="94"/>
      <c r="P32" s="93">
        <f>$H32      +$J32      +$L32      +$N32</f>
        <v>2150000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2150000</v>
      </c>
      <c r="D33" s="95"/>
      <c r="E33" s="95">
        <f>$B33      +$C33      +$D33</f>
        <v>2150000</v>
      </c>
      <c r="F33" s="96">
        <f t="shared" ref="F33:O33" si="17">F32</f>
        <v>2150000</v>
      </c>
      <c r="G33" s="97">
        <f t="shared" si="17"/>
        <v>2150000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2150000</v>
      </c>
      <c r="O33" s="97">
        <f t="shared" si="17"/>
        <v>0</v>
      </c>
      <c r="P33" s="96">
        <f>$H33      +$J33      +$L33      +$N33</f>
        <v>2150000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5630000</v>
      </c>
      <c r="C67" s="104">
        <f>SUM(C9:C14,C17:C23,C26:C29,C32,C35:C39,C42:C52,C55:C58,C61:C65)</f>
        <v>2150000</v>
      </c>
      <c r="D67" s="104"/>
      <c r="E67" s="104">
        <f t="shared" si="35"/>
        <v>7780000</v>
      </c>
      <c r="F67" s="105">
        <f t="shared" ref="F67:O67" si="43">SUM(F9:F14,F17:F23,F26:F29,F32,F35:F39,F42:F52,F55:F58,F61:F65)</f>
        <v>7780000</v>
      </c>
      <c r="G67" s="106">
        <f t="shared" si="43"/>
        <v>6280000</v>
      </c>
      <c r="H67" s="105">
        <f t="shared" si="43"/>
        <v>715000</v>
      </c>
      <c r="I67" s="106">
        <f t="shared" si="43"/>
        <v>0</v>
      </c>
      <c r="J67" s="105">
        <f t="shared" si="43"/>
        <v>814000</v>
      </c>
      <c r="K67" s="106">
        <f t="shared" si="43"/>
        <v>0</v>
      </c>
      <c r="L67" s="105">
        <f t="shared" si="43"/>
        <v>711000</v>
      </c>
      <c r="M67" s="106">
        <f t="shared" si="43"/>
        <v>0</v>
      </c>
      <c r="N67" s="105">
        <f t="shared" si="43"/>
        <v>4039000</v>
      </c>
      <c r="O67" s="106">
        <f t="shared" si="43"/>
        <v>0</v>
      </c>
      <c r="P67" s="105">
        <f t="shared" si="36"/>
        <v>6279000</v>
      </c>
      <c r="Q67" s="106">
        <f t="shared" si="37"/>
        <v>0</v>
      </c>
      <c r="R67" s="61">
        <f t="shared" si="38"/>
        <v>468.07313642756679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99.984076433121018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5630000</v>
      </c>
      <c r="C72" s="104">
        <f>SUM(C9:C14,C17:C23,C26:C29,C32,C35:C39,C42:C52,C55:C58,C61:C65,C69)</f>
        <v>2150000</v>
      </c>
      <c r="D72" s="104"/>
      <c r="E72" s="104">
        <f>$B72      +$C72      +$D72</f>
        <v>7780000</v>
      </c>
      <c r="F72" s="105">
        <f t="shared" ref="F72:O72" si="46">SUM(F9:F14,F17:F23,F26:F29,F32,F35:F39,F42:F52,F55:F58,F61:F65,F69)</f>
        <v>7780000</v>
      </c>
      <c r="G72" s="106">
        <f t="shared" si="46"/>
        <v>6280000</v>
      </c>
      <c r="H72" s="105">
        <f t="shared" si="46"/>
        <v>715000</v>
      </c>
      <c r="I72" s="106">
        <f t="shared" si="46"/>
        <v>0</v>
      </c>
      <c r="J72" s="105">
        <f t="shared" si="46"/>
        <v>814000</v>
      </c>
      <c r="K72" s="106">
        <f t="shared" si="46"/>
        <v>0</v>
      </c>
      <c r="L72" s="105">
        <f t="shared" si="46"/>
        <v>711000</v>
      </c>
      <c r="M72" s="106">
        <f t="shared" si="46"/>
        <v>0</v>
      </c>
      <c r="N72" s="105">
        <f t="shared" si="46"/>
        <v>4039000</v>
      </c>
      <c r="O72" s="106">
        <f t="shared" si="46"/>
        <v>0</v>
      </c>
      <c r="P72" s="105">
        <f>$H72      +$J72      +$L72      +$N72</f>
        <v>6279000</v>
      </c>
      <c r="Q72" s="106">
        <f>$I72      +$K72      +$M72      +$O72</f>
        <v>0</v>
      </c>
      <c r="R72" s="61">
        <f>IF(($L72      =0),0,((($N72      -$L72      )/$L72      )*100))</f>
        <v>468.07313642756679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99.984076433121018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nDSmytxPC6aMdsBYFxOClsvyD6yAAVSz/ym/kb1NkZrraXM7VRmGK5W9YfGagKwhY4hQVw7x9AjVmkITy0CoQ==" saltValue="e6BS3c3MSd/D7S30j9QuF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42000</v>
      </c>
      <c r="I10" s="94">
        <v>125000</v>
      </c>
      <c r="J10" s="93">
        <v>210000</v>
      </c>
      <c r="K10" s="94">
        <v>125000</v>
      </c>
      <c r="L10" s="93">
        <v>126000</v>
      </c>
      <c r="M10" s="94">
        <v>83334</v>
      </c>
      <c r="N10" s="93">
        <v>446000</v>
      </c>
      <c r="O10" s="94">
        <v>242861</v>
      </c>
      <c r="P10" s="93">
        <f t="shared" ref="P10:P15" si="1">$H10      +$J10      +$L10      +$N10</f>
        <v>824000</v>
      </c>
      <c r="Q10" s="94">
        <f t="shared" ref="Q10:Q15" si="2">$I10      +$K10      +$M10      +$O10</f>
        <v>576195</v>
      </c>
      <c r="R10" s="48">
        <f t="shared" ref="R10:R15" si="3">IF(($L10      =0),0,((($N10      -$L10      )/$L10      )*100))</f>
        <v>253.96825396825395</v>
      </c>
      <c r="S10" s="49">
        <f t="shared" ref="S10:S15" si="4">IF(($M10      =0),0,((($O10      -$M10      )/$M10      )*100))</f>
        <v>191.43086855305157</v>
      </c>
      <c r="T10" s="48">
        <f t="shared" ref="T10:T14" si="5">IF(($E10      =0),0,(($P10      /$E10      )*100))</f>
        <v>82.399999999999991</v>
      </c>
      <c r="U10" s="50">
        <f t="shared" ref="U10:U14" si="6">IF(($E10      =0),0,(($Q10      /$E10      )*100))</f>
        <v>57.619500000000002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42000</v>
      </c>
      <c r="I15" s="97">
        <f t="shared" si="7"/>
        <v>125000</v>
      </c>
      <c r="J15" s="96">
        <f t="shared" si="7"/>
        <v>210000</v>
      </c>
      <c r="K15" s="97">
        <f t="shared" si="7"/>
        <v>125000</v>
      </c>
      <c r="L15" s="96">
        <f t="shared" si="7"/>
        <v>126000</v>
      </c>
      <c r="M15" s="97">
        <f t="shared" si="7"/>
        <v>83334</v>
      </c>
      <c r="N15" s="96">
        <f t="shared" si="7"/>
        <v>446000</v>
      </c>
      <c r="O15" s="97">
        <f t="shared" si="7"/>
        <v>242861</v>
      </c>
      <c r="P15" s="96">
        <f t="shared" si="1"/>
        <v>824000</v>
      </c>
      <c r="Q15" s="97">
        <f t="shared" si="2"/>
        <v>576195</v>
      </c>
      <c r="R15" s="52">
        <f t="shared" si="3"/>
        <v>253.96825396825395</v>
      </c>
      <c r="S15" s="53">
        <f t="shared" si="4"/>
        <v>191.43086855305157</v>
      </c>
      <c r="T15" s="52">
        <f>IF((SUM($E9:$E13))=0,0,(P15/(SUM($E9:$E13))*100))</f>
        <v>82.399999999999991</v>
      </c>
      <c r="U15" s="54">
        <f>IF((SUM($E9:$E13))=0,0,(Q15/(SUM($E9:$E13))*100))</f>
        <v>57.619500000000002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4000000</v>
      </c>
      <c r="C19" s="92">
        <v>0</v>
      </c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2576000</v>
      </c>
      <c r="C29" s="92">
        <v>0</v>
      </c>
      <c r="D29" s="92"/>
      <c r="E29" s="92">
        <f>$B29      +$C29      +$D29</f>
        <v>2576000</v>
      </c>
      <c r="F29" s="93">
        <v>2576000</v>
      </c>
      <c r="G29" s="94">
        <v>2576000</v>
      </c>
      <c r="H29" s="93"/>
      <c r="I29" s="94"/>
      <c r="J29" s="93">
        <v>2000</v>
      </c>
      <c r="K29" s="94">
        <v>2495</v>
      </c>
      <c r="L29" s="93">
        <v>10000</v>
      </c>
      <c r="M29" s="94">
        <v>297872</v>
      </c>
      <c r="N29" s="93">
        <v>1787000</v>
      </c>
      <c r="O29" s="94">
        <v>988283</v>
      </c>
      <c r="P29" s="93">
        <f>$H29      +$J29      +$L29      +$N29</f>
        <v>1799000</v>
      </c>
      <c r="Q29" s="94">
        <f>$I29      +$K29      +$M29      +$O29</f>
        <v>1288650</v>
      </c>
      <c r="R29" s="48">
        <f>IF(($L29      =0),0,((($N29      -$L29      )/$L29      )*100))</f>
        <v>17770</v>
      </c>
      <c r="S29" s="49">
        <f>IF(($M29      =0),0,((($O29      -$M29      )/$M29      )*100))</f>
        <v>231.7811006069721</v>
      </c>
      <c r="T29" s="48">
        <f>IF(($E29      =0),0,(($P29      /$E29      )*100))</f>
        <v>69.83695652173914</v>
      </c>
      <c r="U29" s="50">
        <f>IF(($E29      =0),0,(($Q29      /$E29      )*100))</f>
        <v>50.025232919254655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2576000</v>
      </c>
      <c r="C30" s="95">
        <f>SUM(C26:C29)</f>
        <v>0</v>
      </c>
      <c r="D30" s="95"/>
      <c r="E30" s="95">
        <f>$B30      +$C30      +$D30</f>
        <v>2576000</v>
      </c>
      <c r="F30" s="96">
        <f t="shared" ref="F30:O30" si="16">SUM(F26:F29)</f>
        <v>2576000</v>
      </c>
      <c r="G30" s="97">
        <f t="shared" si="16"/>
        <v>2576000</v>
      </c>
      <c r="H30" s="96">
        <f t="shared" si="16"/>
        <v>0</v>
      </c>
      <c r="I30" s="97">
        <f t="shared" si="16"/>
        <v>0</v>
      </c>
      <c r="J30" s="96">
        <f t="shared" si="16"/>
        <v>2000</v>
      </c>
      <c r="K30" s="97">
        <f t="shared" si="16"/>
        <v>2495</v>
      </c>
      <c r="L30" s="96">
        <f t="shared" si="16"/>
        <v>10000</v>
      </c>
      <c r="M30" s="97">
        <f t="shared" si="16"/>
        <v>297872</v>
      </c>
      <c r="N30" s="96">
        <f t="shared" si="16"/>
        <v>1787000</v>
      </c>
      <c r="O30" s="97">
        <f t="shared" si="16"/>
        <v>988283</v>
      </c>
      <c r="P30" s="96">
        <f>$H30      +$J30      +$L30      +$N30</f>
        <v>1799000</v>
      </c>
      <c r="Q30" s="97">
        <f>$I30      +$K30      +$M30      +$O30</f>
        <v>1288650</v>
      </c>
      <c r="R30" s="52">
        <f>IF(($L30      =0),0,((($N30      -$L30      )/$L30      )*100))</f>
        <v>17770</v>
      </c>
      <c r="S30" s="53">
        <f>IF(($M30      =0),0,((($O30      -$M30      )/$M30      )*100))</f>
        <v>231.7811006069721</v>
      </c>
      <c r="T30" s="52">
        <f>IF($E30   =0,0,($P30   /$E30   )*100)</f>
        <v>69.83695652173914</v>
      </c>
      <c r="U30" s="54">
        <f>IF($E30   =0,0,($Q30   /$E30   )*100)</f>
        <v>50.025232919254655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1077000</v>
      </c>
      <c r="C32" s="92">
        <v>0</v>
      </c>
      <c r="D32" s="92"/>
      <c r="E32" s="92">
        <f>$B32      +$C32      +$D32</f>
        <v>1077000</v>
      </c>
      <c r="F32" s="93">
        <v>1077000</v>
      </c>
      <c r="G32" s="94">
        <v>1077000</v>
      </c>
      <c r="H32" s="93">
        <v>105000</v>
      </c>
      <c r="I32" s="94">
        <v>104250</v>
      </c>
      <c r="J32" s="93">
        <v>169000</v>
      </c>
      <c r="K32" s="94">
        <v>168350</v>
      </c>
      <c r="L32" s="93">
        <v>230000</v>
      </c>
      <c r="M32" s="94">
        <v>229350</v>
      </c>
      <c r="N32" s="93"/>
      <c r="O32" s="94">
        <v>575050</v>
      </c>
      <c r="P32" s="93">
        <f>$H32      +$J32      +$L32      +$N32</f>
        <v>504000</v>
      </c>
      <c r="Q32" s="94">
        <f>$I32      +$K32      +$M32      +$O32</f>
        <v>1077000</v>
      </c>
      <c r="R32" s="48">
        <f>IF(($L32      =0),0,((($N32      -$L32      )/$L32      )*100))</f>
        <v>-100</v>
      </c>
      <c r="S32" s="49">
        <f>IF(($M32      =0),0,((($O32      -$M32      )/$M32      )*100))</f>
        <v>150.73032483104424</v>
      </c>
      <c r="T32" s="48">
        <f>IF(($E32      =0),0,(($P32      /$E32      )*100))</f>
        <v>46.796657381615596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1077000</v>
      </c>
      <c r="C33" s="95">
        <f>C32</f>
        <v>0</v>
      </c>
      <c r="D33" s="95"/>
      <c r="E33" s="95">
        <f>$B33      +$C33      +$D33</f>
        <v>1077000</v>
      </c>
      <c r="F33" s="96">
        <f t="shared" ref="F33:O33" si="17">F32</f>
        <v>1077000</v>
      </c>
      <c r="G33" s="97">
        <f t="shared" si="17"/>
        <v>1077000</v>
      </c>
      <c r="H33" s="96">
        <f t="shared" si="17"/>
        <v>105000</v>
      </c>
      <c r="I33" s="97">
        <f t="shared" si="17"/>
        <v>104250</v>
      </c>
      <c r="J33" s="96">
        <f t="shared" si="17"/>
        <v>169000</v>
      </c>
      <c r="K33" s="97">
        <f t="shared" si="17"/>
        <v>168350</v>
      </c>
      <c r="L33" s="96">
        <f t="shared" si="17"/>
        <v>230000</v>
      </c>
      <c r="M33" s="97">
        <f t="shared" si="17"/>
        <v>229350</v>
      </c>
      <c r="N33" s="96">
        <f t="shared" si="17"/>
        <v>0</v>
      </c>
      <c r="O33" s="97">
        <f t="shared" si="17"/>
        <v>575050</v>
      </c>
      <c r="P33" s="96">
        <f>$H33      +$J33      +$L33      +$N33</f>
        <v>504000</v>
      </c>
      <c r="Q33" s="97">
        <f>$I33      +$K33      +$M33      +$O33</f>
        <v>1077000</v>
      </c>
      <c r="R33" s="52">
        <f>IF(($L33      =0),0,((($N33      -$L33      )/$L33      )*100))</f>
        <v>-100</v>
      </c>
      <c r="S33" s="53">
        <f>IF(($M33      =0),0,((($O33      -$M33      )/$M33      )*100))</f>
        <v>150.73032483104424</v>
      </c>
      <c r="T33" s="52">
        <f>IF($E33   =0,0,($P33   /$E33   )*100)</f>
        <v>46.796657381615596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8653000</v>
      </c>
      <c r="C67" s="104">
        <f>SUM(C9:C14,C17:C23,C26:C29,C32,C35:C39,C42:C52,C55:C58,C61:C65)</f>
        <v>0</v>
      </c>
      <c r="D67" s="104"/>
      <c r="E67" s="104">
        <f t="shared" si="35"/>
        <v>8653000</v>
      </c>
      <c r="F67" s="105">
        <f t="shared" ref="F67:O67" si="43">SUM(F9:F14,F17:F23,F26:F29,F32,F35:F39,F42:F52,F55:F58,F61:F65)</f>
        <v>8653000</v>
      </c>
      <c r="G67" s="106">
        <f t="shared" si="43"/>
        <v>4653000</v>
      </c>
      <c r="H67" s="105">
        <f t="shared" si="43"/>
        <v>147000</v>
      </c>
      <c r="I67" s="106">
        <f t="shared" si="43"/>
        <v>229250</v>
      </c>
      <c r="J67" s="105">
        <f t="shared" si="43"/>
        <v>381000</v>
      </c>
      <c r="K67" s="106">
        <f t="shared" si="43"/>
        <v>295845</v>
      </c>
      <c r="L67" s="105">
        <f t="shared" si="43"/>
        <v>366000</v>
      </c>
      <c r="M67" s="106">
        <f t="shared" si="43"/>
        <v>610556</v>
      </c>
      <c r="N67" s="105">
        <f t="shared" si="43"/>
        <v>2233000</v>
      </c>
      <c r="O67" s="106">
        <f t="shared" si="43"/>
        <v>1806194</v>
      </c>
      <c r="P67" s="105">
        <f t="shared" si="36"/>
        <v>3127000</v>
      </c>
      <c r="Q67" s="106">
        <f t="shared" si="37"/>
        <v>2941845</v>
      </c>
      <c r="R67" s="61">
        <f t="shared" si="38"/>
        <v>510.10928961748635</v>
      </c>
      <c r="S67" s="62">
        <f t="shared" si="39"/>
        <v>195.82773734104651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67.203954437996998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63.224693745970342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8653000</v>
      </c>
      <c r="C72" s="104">
        <f>SUM(C9:C14,C17:C23,C26:C29,C32,C35:C39,C42:C52,C55:C58,C61:C65,C69)</f>
        <v>0</v>
      </c>
      <c r="D72" s="104"/>
      <c r="E72" s="104">
        <f>$B72      +$C72      +$D72</f>
        <v>8653000</v>
      </c>
      <c r="F72" s="105">
        <f t="shared" ref="F72:O72" si="46">SUM(F9:F14,F17:F23,F26:F29,F32,F35:F39,F42:F52,F55:F58,F61:F65,F69)</f>
        <v>8653000</v>
      </c>
      <c r="G72" s="106">
        <f t="shared" si="46"/>
        <v>4653000</v>
      </c>
      <c r="H72" s="105">
        <f t="shared" si="46"/>
        <v>147000</v>
      </c>
      <c r="I72" s="106">
        <f t="shared" si="46"/>
        <v>229250</v>
      </c>
      <c r="J72" s="105">
        <f t="shared" si="46"/>
        <v>381000</v>
      </c>
      <c r="K72" s="106">
        <f t="shared" si="46"/>
        <v>295845</v>
      </c>
      <c r="L72" s="105">
        <f t="shared" si="46"/>
        <v>366000</v>
      </c>
      <c r="M72" s="106">
        <f t="shared" si="46"/>
        <v>610556</v>
      </c>
      <c r="N72" s="105">
        <f t="shared" si="46"/>
        <v>2233000</v>
      </c>
      <c r="O72" s="106">
        <f t="shared" si="46"/>
        <v>1806194</v>
      </c>
      <c r="P72" s="105">
        <f>$H72      +$J72      +$L72      +$N72</f>
        <v>3127000</v>
      </c>
      <c r="Q72" s="106">
        <f>$I72      +$K72      +$M72      +$O72</f>
        <v>2941845</v>
      </c>
      <c r="R72" s="61">
        <f>IF(($L72      =0),0,((($N72      -$L72      )/$L72      )*100))</f>
        <v>510.10928961748635</v>
      </c>
      <c r="S72" s="62">
        <f>IF(($M72      =0),0,((($O72      -$M72      )/$M72      )*100))</f>
        <v>195.82773734104651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67.203954437996998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63.224693745970342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sglQ3GG3HEHIt9w8dGPz0WplqwS9FeZnKlgL3aSxkuLMHiAVYr/8CknHXOjR6DiF94plNvVrDQo8xjZ/8rHmQ==" saltValue="RqgQPcELunvbwx23+ZUNv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>
        <v>1652000</v>
      </c>
      <c r="M10" s="94"/>
      <c r="N10" s="93"/>
      <c r="O10" s="94"/>
      <c r="P10" s="93">
        <f t="shared" ref="P10:P15" si="1">$H10      +$J10      +$L10      +$N10</f>
        <v>1652000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62.339622641509429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1652000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1652000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62.339622641509429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10000000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325000</v>
      </c>
      <c r="I51" s="94"/>
      <c r="J51" s="93">
        <v>7675000</v>
      </c>
      <c r="K51" s="94"/>
      <c r="L51" s="93">
        <v>511000</v>
      </c>
      <c r="M51" s="94"/>
      <c r="N51" s="93">
        <v>11489000</v>
      </c>
      <c r="O51" s="94"/>
      <c r="P51" s="93">
        <f t="shared" si="27"/>
        <v>20000000</v>
      </c>
      <c r="Q51" s="94">
        <f t="shared" si="28"/>
        <v>0</v>
      </c>
      <c r="R51" s="48">
        <f t="shared" si="29"/>
        <v>2148.3365949119375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10000000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325000</v>
      </c>
      <c r="I53" s="97">
        <f t="shared" si="33"/>
        <v>0</v>
      </c>
      <c r="J53" s="96">
        <f t="shared" si="33"/>
        <v>7675000</v>
      </c>
      <c r="K53" s="97">
        <f t="shared" si="33"/>
        <v>0</v>
      </c>
      <c r="L53" s="96">
        <f t="shared" si="33"/>
        <v>511000</v>
      </c>
      <c r="M53" s="97">
        <f t="shared" si="33"/>
        <v>0</v>
      </c>
      <c r="N53" s="96">
        <f t="shared" si="33"/>
        <v>11489000</v>
      </c>
      <c r="O53" s="97">
        <f t="shared" si="33"/>
        <v>0</v>
      </c>
      <c r="P53" s="96">
        <f t="shared" si="27"/>
        <v>20000000</v>
      </c>
      <c r="Q53" s="97">
        <f t="shared" si="28"/>
        <v>0</v>
      </c>
      <c r="R53" s="52">
        <f t="shared" si="29"/>
        <v>2148.3365949119375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12650000</v>
      </c>
      <c r="C67" s="104">
        <f>SUM(C9:C14,C17:C23,C26:C29,C32,C35:C39,C42:C52,C55:C58,C61:C65)</f>
        <v>10000000</v>
      </c>
      <c r="D67" s="104"/>
      <c r="E67" s="104">
        <f t="shared" si="35"/>
        <v>22650000</v>
      </c>
      <c r="F67" s="105">
        <f t="shared" ref="F67:O67" si="43">SUM(F9:F14,F17:F23,F26:F29,F32,F35:F39,F42:F52,F55:F58,F61:F65)</f>
        <v>22650000</v>
      </c>
      <c r="G67" s="106">
        <f t="shared" si="43"/>
        <v>22650000</v>
      </c>
      <c r="H67" s="105">
        <f t="shared" si="43"/>
        <v>325000</v>
      </c>
      <c r="I67" s="106">
        <f t="shared" si="43"/>
        <v>0</v>
      </c>
      <c r="J67" s="105">
        <f t="shared" si="43"/>
        <v>7675000</v>
      </c>
      <c r="K67" s="106">
        <f t="shared" si="43"/>
        <v>0</v>
      </c>
      <c r="L67" s="105">
        <f t="shared" si="43"/>
        <v>2163000</v>
      </c>
      <c r="M67" s="106">
        <f t="shared" si="43"/>
        <v>0</v>
      </c>
      <c r="N67" s="105">
        <f t="shared" si="43"/>
        <v>11489000</v>
      </c>
      <c r="O67" s="106">
        <f t="shared" si="43"/>
        <v>0</v>
      </c>
      <c r="P67" s="105">
        <f t="shared" si="36"/>
        <v>21652000</v>
      </c>
      <c r="Q67" s="106">
        <f t="shared" si="37"/>
        <v>0</v>
      </c>
      <c r="R67" s="61">
        <f t="shared" si="38"/>
        <v>431.16042533518259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95.593818984547468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14480000</v>
      </c>
      <c r="C69" s="92">
        <v>-8319000</v>
      </c>
      <c r="D69" s="92"/>
      <c r="E69" s="92">
        <f>$B69      +$C69      +$D69</f>
        <v>6161000</v>
      </c>
      <c r="F69" s="93">
        <v>6161000</v>
      </c>
      <c r="G69" s="94">
        <v>6161000</v>
      </c>
      <c r="H69" s="93"/>
      <c r="I69" s="94"/>
      <c r="J69" s="93"/>
      <c r="K69" s="94"/>
      <c r="L69" s="93">
        <v>266000</v>
      </c>
      <c r="M69" s="94"/>
      <c r="N69" s="93">
        <v>3900000</v>
      </c>
      <c r="O69" s="94"/>
      <c r="P69" s="93">
        <f>$H69      +$J69      +$L69      +$N69</f>
        <v>4166000</v>
      </c>
      <c r="Q69" s="94">
        <f>$I69      +$K69      +$M69      +$O69</f>
        <v>0</v>
      </c>
      <c r="R69" s="48">
        <f>IF(($L69      =0),0,((($N69      -$L69      )/$L69      )*100))</f>
        <v>1366.1654135338345</v>
      </c>
      <c r="S69" s="49">
        <f>IF(($M69      =0),0,((($O69      -$M69      )/$M69      )*100))</f>
        <v>0</v>
      </c>
      <c r="T69" s="48">
        <f>IF(($E69      =0),0,(($P69      /$E69      )*100))</f>
        <v>67.618893036844668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14480000</v>
      </c>
      <c r="C70" s="101">
        <f>C69</f>
        <v>-8319000</v>
      </c>
      <c r="D70" s="101"/>
      <c r="E70" s="101">
        <f>$B70      +$C70      +$D70</f>
        <v>6161000</v>
      </c>
      <c r="F70" s="102">
        <f t="shared" ref="F70:O70" si="44">F69</f>
        <v>6161000</v>
      </c>
      <c r="G70" s="103">
        <f t="shared" si="44"/>
        <v>6161000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266000</v>
      </c>
      <c r="M70" s="103">
        <f t="shared" si="44"/>
        <v>0</v>
      </c>
      <c r="N70" s="102">
        <f t="shared" si="44"/>
        <v>3900000</v>
      </c>
      <c r="O70" s="103">
        <f t="shared" si="44"/>
        <v>0</v>
      </c>
      <c r="P70" s="102">
        <f>$H70      +$J70      +$L70      +$N70</f>
        <v>4166000</v>
      </c>
      <c r="Q70" s="103">
        <f>$I70      +$K70      +$M70      +$O70</f>
        <v>0</v>
      </c>
      <c r="R70" s="57">
        <f>IF(($L70      =0),0,((($N70      -$L70      )/$L70      )*100))</f>
        <v>1366.1654135338345</v>
      </c>
      <c r="S70" s="58">
        <f>IF(($M70      =0),0,((($O70      -$M70      )/$M70      )*100))</f>
        <v>0</v>
      </c>
      <c r="T70" s="57">
        <f>IF($E70   =0,0,($P70   /$E70   )*100)</f>
        <v>67.618893036844668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14480000</v>
      </c>
      <c r="C71" s="104">
        <f>C69</f>
        <v>-8319000</v>
      </c>
      <c r="D71" s="104"/>
      <c r="E71" s="104">
        <f>$B71      +$C71      +$D71</f>
        <v>6161000</v>
      </c>
      <c r="F71" s="105">
        <f t="shared" ref="F71:O71" si="45">F69</f>
        <v>6161000</v>
      </c>
      <c r="G71" s="106">
        <f t="shared" si="45"/>
        <v>6161000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266000</v>
      </c>
      <c r="M71" s="106">
        <f t="shared" si="45"/>
        <v>0</v>
      </c>
      <c r="N71" s="105">
        <f t="shared" si="45"/>
        <v>3900000</v>
      </c>
      <c r="O71" s="106">
        <f t="shared" si="45"/>
        <v>0</v>
      </c>
      <c r="P71" s="105">
        <f>$H71      +$J71      +$L71      +$N71</f>
        <v>4166000</v>
      </c>
      <c r="Q71" s="106">
        <f>$I71      +$K71      +$M71      +$O71</f>
        <v>0</v>
      </c>
      <c r="R71" s="61">
        <f>IF(($L71      =0),0,((($N71      -$L71      )/$L71      )*100))</f>
        <v>1366.1654135338345</v>
      </c>
      <c r="S71" s="62">
        <f>IF(($M71      =0),0,((($O71      -$M71      )/$M71      )*100))</f>
        <v>0</v>
      </c>
      <c r="T71" s="61">
        <f>IF($E71   =0,0,($P71   /$E71   )*100)</f>
        <v>67.618893036844668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27130000</v>
      </c>
      <c r="C72" s="104">
        <f>SUM(C9:C14,C17:C23,C26:C29,C32,C35:C39,C42:C52,C55:C58,C61:C65,C69)</f>
        <v>1681000</v>
      </c>
      <c r="D72" s="104"/>
      <c r="E72" s="104">
        <f>$B72      +$C72      +$D72</f>
        <v>28811000</v>
      </c>
      <c r="F72" s="105">
        <f t="shared" ref="F72:O72" si="46">SUM(F9:F14,F17:F23,F26:F29,F32,F35:F39,F42:F52,F55:F58,F61:F65,F69)</f>
        <v>28811000</v>
      </c>
      <c r="G72" s="106">
        <f t="shared" si="46"/>
        <v>28811000</v>
      </c>
      <c r="H72" s="105">
        <f t="shared" si="46"/>
        <v>325000</v>
      </c>
      <c r="I72" s="106">
        <f t="shared" si="46"/>
        <v>0</v>
      </c>
      <c r="J72" s="105">
        <f t="shared" si="46"/>
        <v>7675000</v>
      </c>
      <c r="K72" s="106">
        <f t="shared" si="46"/>
        <v>0</v>
      </c>
      <c r="L72" s="105">
        <f t="shared" si="46"/>
        <v>2429000</v>
      </c>
      <c r="M72" s="106">
        <f t="shared" si="46"/>
        <v>0</v>
      </c>
      <c r="N72" s="105">
        <f t="shared" si="46"/>
        <v>15389000</v>
      </c>
      <c r="O72" s="106">
        <f t="shared" si="46"/>
        <v>0</v>
      </c>
      <c r="P72" s="105">
        <f>$H72      +$J72      +$L72      +$N72</f>
        <v>25818000</v>
      </c>
      <c r="Q72" s="106">
        <f>$I72      +$K72      +$M72      +$O72</f>
        <v>0</v>
      </c>
      <c r="R72" s="61">
        <f>IF(($L72      =0),0,((($N72      -$L72      )/$L72      )*100))</f>
        <v>533.55290242898309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89.611606678004932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QGTH8RCvLf4qoH6aRocn4YRdLX+aySOZEBhl2jE33cqb35cxg5qlTfmLpA+JHqFyYzsz9PlUP2lUzRz43bG7w==" saltValue="YeWALwW7huu4M6Av2Du6d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767000</v>
      </c>
      <c r="I10" s="94">
        <v>3683437</v>
      </c>
      <c r="J10" s="93">
        <v>93000</v>
      </c>
      <c r="K10" s="94">
        <v>177439</v>
      </c>
      <c r="L10" s="93">
        <v>2036000</v>
      </c>
      <c r="M10" s="94">
        <v>2035796</v>
      </c>
      <c r="N10" s="93">
        <v>102000</v>
      </c>
      <c r="O10" s="94">
        <v>260162</v>
      </c>
      <c r="P10" s="93">
        <f t="shared" ref="P10:P15" si="1">$H10      +$J10      +$L10      +$N10</f>
        <v>2998000</v>
      </c>
      <c r="Q10" s="94">
        <f t="shared" ref="Q10:Q15" si="2">$I10      +$K10      +$M10      +$O10</f>
        <v>6156834</v>
      </c>
      <c r="R10" s="48">
        <f t="shared" ref="R10:R15" si="3">IF(($L10      =0),0,((($N10      -$L10      )/$L10      )*100))</f>
        <v>-94.990176817288798</v>
      </c>
      <c r="S10" s="49">
        <f t="shared" ref="S10:S15" si="4">IF(($M10      =0),0,((($O10      -$M10      )/$M10      )*100))</f>
        <v>-87.220625249288247</v>
      </c>
      <c r="T10" s="48">
        <f t="shared" ref="T10:T14" si="5">IF(($E10      =0),0,(($P10      /$E10      )*100))</f>
        <v>99.933333333333323</v>
      </c>
      <c r="U10" s="50">
        <f t="shared" ref="U10:U14" si="6">IF(($E10      =0),0,(($Q10      /$E10      )*100))</f>
        <v>205.22779999999997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767000</v>
      </c>
      <c r="I15" s="97">
        <f t="shared" si="7"/>
        <v>3683437</v>
      </c>
      <c r="J15" s="96">
        <f t="shared" si="7"/>
        <v>93000</v>
      </c>
      <c r="K15" s="97">
        <f t="shared" si="7"/>
        <v>177439</v>
      </c>
      <c r="L15" s="96">
        <f t="shared" si="7"/>
        <v>2036000</v>
      </c>
      <c r="M15" s="97">
        <f t="shared" si="7"/>
        <v>2035796</v>
      </c>
      <c r="N15" s="96">
        <f t="shared" si="7"/>
        <v>102000</v>
      </c>
      <c r="O15" s="97">
        <f t="shared" si="7"/>
        <v>260162</v>
      </c>
      <c r="P15" s="96">
        <f t="shared" si="1"/>
        <v>2998000</v>
      </c>
      <c r="Q15" s="97">
        <f t="shared" si="2"/>
        <v>6156834</v>
      </c>
      <c r="R15" s="52">
        <f t="shared" si="3"/>
        <v>-94.990176817288798</v>
      </c>
      <c r="S15" s="53">
        <f t="shared" si="4"/>
        <v>-87.220625249288247</v>
      </c>
      <c r="T15" s="52">
        <f>IF((SUM($E9:$E13))=0,0,(P15/(SUM($E9:$E13))*100))</f>
        <v>99.933333333333323</v>
      </c>
      <c r="U15" s="54">
        <f>IF((SUM($E9:$E13))=0,0,(Q15/(SUM($E9:$E13))*100))</f>
        <v>205.22779999999997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1169000</v>
      </c>
      <c r="C32" s="92">
        <v>0</v>
      </c>
      <c r="D32" s="92"/>
      <c r="E32" s="92">
        <f>$B32      +$C32      +$D32</f>
        <v>1169000</v>
      </c>
      <c r="F32" s="93">
        <v>1169000</v>
      </c>
      <c r="G32" s="94">
        <v>1169000</v>
      </c>
      <c r="H32" s="93">
        <v>182000</v>
      </c>
      <c r="I32" s="94"/>
      <c r="J32" s="93">
        <v>190000</v>
      </c>
      <c r="K32" s="94"/>
      <c r="L32" s="93">
        <v>692000</v>
      </c>
      <c r="M32" s="94"/>
      <c r="N32" s="93">
        <v>105000</v>
      </c>
      <c r="O32" s="94"/>
      <c r="P32" s="93">
        <f>$H32      +$J32      +$L32      +$N32</f>
        <v>1169000</v>
      </c>
      <c r="Q32" s="94">
        <f>$I32      +$K32      +$M32      +$O32</f>
        <v>0</v>
      </c>
      <c r="R32" s="48">
        <f>IF(($L32      =0),0,((($N32      -$L32      )/$L32      )*100))</f>
        <v>-84.826589595375722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1169000</v>
      </c>
      <c r="C33" s="95">
        <f>C32</f>
        <v>0</v>
      </c>
      <c r="D33" s="95"/>
      <c r="E33" s="95">
        <f>$B33      +$C33      +$D33</f>
        <v>1169000</v>
      </c>
      <c r="F33" s="96">
        <f t="shared" ref="F33:O33" si="17">F32</f>
        <v>1169000</v>
      </c>
      <c r="G33" s="97">
        <f t="shared" si="17"/>
        <v>1169000</v>
      </c>
      <c r="H33" s="96">
        <f t="shared" si="17"/>
        <v>182000</v>
      </c>
      <c r="I33" s="97">
        <f t="shared" si="17"/>
        <v>0</v>
      </c>
      <c r="J33" s="96">
        <f t="shared" si="17"/>
        <v>190000</v>
      </c>
      <c r="K33" s="97">
        <f t="shared" si="17"/>
        <v>0</v>
      </c>
      <c r="L33" s="96">
        <f t="shared" si="17"/>
        <v>692000</v>
      </c>
      <c r="M33" s="97">
        <f t="shared" si="17"/>
        <v>0</v>
      </c>
      <c r="N33" s="96">
        <f t="shared" si="17"/>
        <v>105000</v>
      </c>
      <c r="O33" s="97">
        <f t="shared" si="17"/>
        <v>0</v>
      </c>
      <c r="P33" s="96">
        <f>$H33      +$J33      +$L33      +$N33</f>
        <v>1169000</v>
      </c>
      <c r="Q33" s="97">
        <f>$I33      +$K33      +$M33      +$O33</f>
        <v>0</v>
      </c>
      <c r="R33" s="52">
        <f>IF(($L33      =0),0,((($N33      -$L33      )/$L33      )*100))</f>
        <v>-84.826589595375722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1780000</v>
      </c>
      <c r="C35" s="92">
        <v>0</v>
      </c>
      <c r="D35" s="92"/>
      <c r="E35" s="92">
        <f t="shared" ref="E35:E40" si="18">$B35      +$C35      +$D35</f>
        <v>1780000</v>
      </c>
      <c r="F35" s="93">
        <v>1780000</v>
      </c>
      <c r="G35" s="94">
        <v>1780000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495000</v>
      </c>
      <c r="C36" s="92">
        <v>0</v>
      </c>
      <c r="D36" s="92"/>
      <c r="E36" s="92">
        <f t="shared" si="18"/>
        <v>495000</v>
      </c>
      <c r="F36" s="93">
        <v>495000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2275000</v>
      </c>
      <c r="C40" s="95">
        <f>SUM(C35:C39)</f>
        <v>0</v>
      </c>
      <c r="D40" s="95"/>
      <c r="E40" s="95">
        <f t="shared" si="18"/>
        <v>2275000</v>
      </c>
      <c r="F40" s="96">
        <f t="shared" ref="F40:O40" si="25">SUM(F35:F39)</f>
        <v>2275000</v>
      </c>
      <c r="G40" s="97">
        <f t="shared" si="25"/>
        <v>1780000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7000000</v>
      </c>
      <c r="D51" s="92"/>
      <c r="E51" s="92">
        <f t="shared" si="26"/>
        <v>12000000</v>
      </c>
      <c r="F51" s="93">
        <v>12000000</v>
      </c>
      <c r="G51" s="94">
        <v>12000000</v>
      </c>
      <c r="H51" s="93"/>
      <c r="I51" s="94">
        <v>13155202</v>
      </c>
      <c r="J51" s="93">
        <v>2064000</v>
      </c>
      <c r="K51" s="94"/>
      <c r="L51" s="93">
        <v>3112000</v>
      </c>
      <c r="M51" s="94">
        <v>4776699</v>
      </c>
      <c r="N51" s="93">
        <v>4260000</v>
      </c>
      <c r="O51" s="94">
        <v>4658312</v>
      </c>
      <c r="P51" s="93">
        <f t="shared" si="27"/>
        <v>9436000</v>
      </c>
      <c r="Q51" s="94">
        <f t="shared" si="28"/>
        <v>22590213</v>
      </c>
      <c r="R51" s="48">
        <f t="shared" si="29"/>
        <v>36.889460154241647</v>
      </c>
      <c r="S51" s="49">
        <f t="shared" si="30"/>
        <v>-2.4784270476326853</v>
      </c>
      <c r="T51" s="48">
        <f t="shared" si="31"/>
        <v>78.633333333333326</v>
      </c>
      <c r="U51" s="50">
        <f t="shared" si="32"/>
        <v>188.25177500000001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7000000</v>
      </c>
      <c r="D53" s="95"/>
      <c r="E53" s="95">
        <f t="shared" si="26"/>
        <v>12000000</v>
      </c>
      <c r="F53" s="96">
        <f t="shared" ref="F53:O53" si="33">SUM(F42:F52)</f>
        <v>12000000</v>
      </c>
      <c r="G53" s="97">
        <f t="shared" si="33"/>
        <v>12000000</v>
      </c>
      <c r="H53" s="96">
        <f t="shared" si="33"/>
        <v>0</v>
      </c>
      <c r="I53" s="97">
        <f t="shared" si="33"/>
        <v>13155202</v>
      </c>
      <c r="J53" s="96">
        <f t="shared" si="33"/>
        <v>2064000</v>
      </c>
      <c r="K53" s="97">
        <f t="shared" si="33"/>
        <v>0</v>
      </c>
      <c r="L53" s="96">
        <f t="shared" si="33"/>
        <v>3112000</v>
      </c>
      <c r="M53" s="97">
        <f t="shared" si="33"/>
        <v>4776699</v>
      </c>
      <c r="N53" s="96">
        <f t="shared" si="33"/>
        <v>4260000</v>
      </c>
      <c r="O53" s="97">
        <f t="shared" si="33"/>
        <v>4658312</v>
      </c>
      <c r="P53" s="96">
        <f t="shared" si="27"/>
        <v>9436000</v>
      </c>
      <c r="Q53" s="97">
        <f t="shared" si="28"/>
        <v>22590213</v>
      </c>
      <c r="R53" s="52">
        <f t="shared" si="29"/>
        <v>36.889460154241647</v>
      </c>
      <c r="S53" s="53">
        <f t="shared" si="30"/>
        <v>-2.4784270476326853</v>
      </c>
      <c r="T53" s="52">
        <f>IF((+$E43+$E45+$E47+$E48+$E51) =0,0,(P53   /(+$E43+$E45+$E47+$E48+$E51) )*100)</f>
        <v>78.633333333333326</v>
      </c>
      <c r="U53" s="54">
        <f>IF((+$E43+$E45+$E47+$E48+$E51) =0,0,(Q53   /(+$E43+$E45+$E47+$E48+$E51) )*100)</f>
        <v>188.25177500000001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11444000</v>
      </c>
      <c r="C67" s="104">
        <f>SUM(C9:C14,C17:C23,C26:C29,C32,C35:C39,C42:C52,C55:C58,C61:C65)</f>
        <v>7000000</v>
      </c>
      <c r="D67" s="104"/>
      <c r="E67" s="104">
        <f t="shared" si="35"/>
        <v>18444000</v>
      </c>
      <c r="F67" s="105">
        <f t="shared" ref="F67:O67" si="43">SUM(F9:F14,F17:F23,F26:F29,F32,F35:F39,F42:F52,F55:F58,F61:F65)</f>
        <v>18444000</v>
      </c>
      <c r="G67" s="106">
        <f t="shared" si="43"/>
        <v>17949000</v>
      </c>
      <c r="H67" s="105">
        <f t="shared" si="43"/>
        <v>949000</v>
      </c>
      <c r="I67" s="106">
        <f t="shared" si="43"/>
        <v>16838639</v>
      </c>
      <c r="J67" s="105">
        <f t="shared" si="43"/>
        <v>2347000</v>
      </c>
      <c r="K67" s="106">
        <f t="shared" si="43"/>
        <v>177439</v>
      </c>
      <c r="L67" s="105">
        <f t="shared" si="43"/>
        <v>5840000</v>
      </c>
      <c r="M67" s="106">
        <f t="shared" si="43"/>
        <v>6812495</v>
      </c>
      <c r="N67" s="105">
        <f t="shared" si="43"/>
        <v>4467000</v>
      </c>
      <c r="O67" s="106">
        <f t="shared" si="43"/>
        <v>4918474</v>
      </c>
      <c r="P67" s="105">
        <f t="shared" si="36"/>
        <v>13603000</v>
      </c>
      <c r="Q67" s="106">
        <f t="shared" si="37"/>
        <v>28747047</v>
      </c>
      <c r="R67" s="61">
        <f t="shared" si="38"/>
        <v>-23.510273972602739</v>
      </c>
      <c r="S67" s="62">
        <f t="shared" si="39"/>
        <v>-27.802163524523689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75.786951919326981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160.15960220625104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15182000</v>
      </c>
      <c r="C69" s="92">
        <v>-5165000</v>
      </c>
      <c r="D69" s="92"/>
      <c r="E69" s="92">
        <f>$B69      +$C69      +$D69</f>
        <v>10017000</v>
      </c>
      <c r="F69" s="93">
        <v>10017000</v>
      </c>
      <c r="G69" s="94">
        <v>10017000</v>
      </c>
      <c r="H69" s="93">
        <v>2999000</v>
      </c>
      <c r="I69" s="94">
        <v>37914931</v>
      </c>
      <c r="J69" s="93">
        <v>96000</v>
      </c>
      <c r="K69" s="94">
        <v>4931740</v>
      </c>
      <c r="L69" s="93"/>
      <c r="M69" s="94">
        <v>-1340326</v>
      </c>
      <c r="N69" s="93"/>
      <c r="O69" s="94">
        <v>831928</v>
      </c>
      <c r="P69" s="93">
        <f>$H69      +$J69      +$L69      +$N69</f>
        <v>3095000</v>
      </c>
      <c r="Q69" s="94">
        <f>$I69      +$K69      +$M69      +$O69</f>
        <v>42338273</v>
      </c>
      <c r="R69" s="48">
        <f>IF(($L69      =0),0,((($N69      -$L69      )/$L69      )*100))</f>
        <v>0</v>
      </c>
      <c r="S69" s="49">
        <f>IF(($M69      =0),0,((($O69      -$M69      )/$M69      )*100))</f>
        <v>-162.06907871667042</v>
      </c>
      <c r="T69" s="48">
        <f>IF(($E69      =0),0,(($P69      /$E69      )*100))</f>
        <v>30.897474293700711</v>
      </c>
      <c r="U69" s="50">
        <f>IF(($E69      =0),0,(($Q69      /$E69      )*100))</f>
        <v>422.66420085854043</v>
      </c>
      <c r="V69" s="93">
        <v>6481000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15182000</v>
      </c>
      <c r="C70" s="101">
        <f>C69</f>
        <v>-5165000</v>
      </c>
      <c r="D70" s="101"/>
      <c r="E70" s="101">
        <f>$B70      +$C70      +$D70</f>
        <v>10017000</v>
      </c>
      <c r="F70" s="102">
        <f t="shared" ref="F70:O70" si="44">F69</f>
        <v>10017000</v>
      </c>
      <c r="G70" s="103">
        <f t="shared" si="44"/>
        <v>10017000</v>
      </c>
      <c r="H70" s="102">
        <f t="shared" si="44"/>
        <v>2999000</v>
      </c>
      <c r="I70" s="103">
        <f t="shared" si="44"/>
        <v>37914931</v>
      </c>
      <c r="J70" s="102">
        <f t="shared" si="44"/>
        <v>96000</v>
      </c>
      <c r="K70" s="103">
        <f t="shared" si="44"/>
        <v>4931740</v>
      </c>
      <c r="L70" s="102">
        <f t="shared" si="44"/>
        <v>0</v>
      </c>
      <c r="M70" s="103">
        <f t="shared" si="44"/>
        <v>-1340326</v>
      </c>
      <c r="N70" s="102">
        <f t="shared" si="44"/>
        <v>0</v>
      </c>
      <c r="O70" s="103">
        <f t="shared" si="44"/>
        <v>831928</v>
      </c>
      <c r="P70" s="102">
        <f>$H70      +$J70      +$L70      +$N70</f>
        <v>3095000</v>
      </c>
      <c r="Q70" s="103">
        <f>$I70      +$K70      +$M70      +$O70</f>
        <v>42338273</v>
      </c>
      <c r="R70" s="57">
        <f>IF(($L70      =0),0,((($N70      -$L70      )/$L70      )*100))</f>
        <v>0</v>
      </c>
      <c r="S70" s="58">
        <f>IF(($M70      =0),0,((($O70      -$M70      )/$M70      )*100))</f>
        <v>-162.06907871667042</v>
      </c>
      <c r="T70" s="57">
        <f>IF($E70   =0,0,($P70   /$E70   )*100)</f>
        <v>30.897474293700711</v>
      </c>
      <c r="U70" s="59">
        <f>IF($E70   =0,0,($Q70   /$E70 )*100)</f>
        <v>422.66420085854043</v>
      </c>
      <c r="V70" s="102">
        <f>V69</f>
        <v>6481000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15182000</v>
      </c>
      <c r="C71" s="104">
        <f>C69</f>
        <v>-5165000</v>
      </c>
      <c r="D71" s="104"/>
      <c r="E71" s="104">
        <f>$B71      +$C71      +$D71</f>
        <v>10017000</v>
      </c>
      <c r="F71" s="105">
        <f t="shared" ref="F71:O71" si="45">F69</f>
        <v>10017000</v>
      </c>
      <c r="G71" s="106">
        <f t="shared" si="45"/>
        <v>10017000</v>
      </c>
      <c r="H71" s="105">
        <f t="shared" si="45"/>
        <v>2999000</v>
      </c>
      <c r="I71" s="106">
        <f t="shared" si="45"/>
        <v>37914931</v>
      </c>
      <c r="J71" s="105">
        <f t="shared" si="45"/>
        <v>96000</v>
      </c>
      <c r="K71" s="106">
        <f t="shared" si="45"/>
        <v>4931740</v>
      </c>
      <c r="L71" s="105">
        <f t="shared" si="45"/>
        <v>0</v>
      </c>
      <c r="M71" s="106">
        <f t="shared" si="45"/>
        <v>-1340326</v>
      </c>
      <c r="N71" s="105">
        <f t="shared" si="45"/>
        <v>0</v>
      </c>
      <c r="O71" s="106">
        <f t="shared" si="45"/>
        <v>831928</v>
      </c>
      <c r="P71" s="105">
        <f>$H71      +$J71      +$L71      +$N71</f>
        <v>3095000</v>
      </c>
      <c r="Q71" s="106">
        <f>$I71      +$K71      +$M71      +$O71</f>
        <v>42338273</v>
      </c>
      <c r="R71" s="61">
        <f>IF(($L71      =0),0,((($N71      -$L71      )/$L71      )*100))</f>
        <v>0</v>
      </c>
      <c r="S71" s="62">
        <f>IF(($M71      =0),0,((($O71      -$M71      )/$M71      )*100))</f>
        <v>-162.06907871667042</v>
      </c>
      <c r="T71" s="61">
        <f>IF($E71   =0,0,($P71   /$E71   )*100)</f>
        <v>30.897474293700711</v>
      </c>
      <c r="U71" s="65">
        <f>IF($E71   =0,0,($Q71   /$E71   )*100)</f>
        <v>422.66420085854043</v>
      </c>
      <c r="V71" s="105">
        <f>V69</f>
        <v>6481000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26626000</v>
      </c>
      <c r="C72" s="104">
        <f>SUM(C9:C14,C17:C23,C26:C29,C32,C35:C39,C42:C52,C55:C58,C61:C65,C69)</f>
        <v>1835000</v>
      </c>
      <c r="D72" s="104"/>
      <c r="E72" s="104">
        <f>$B72      +$C72      +$D72</f>
        <v>28461000</v>
      </c>
      <c r="F72" s="105">
        <f t="shared" ref="F72:O72" si="46">SUM(F9:F14,F17:F23,F26:F29,F32,F35:F39,F42:F52,F55:F58,F61:F65,F69)</f>
        <v>28461000</v>
      </c>
      <c r="G72" s="106">
        <f t="shared" si="46"/>
        <v>27966000</v>
      </c>
      <c r="H72" s="105">
        <f t="shared" si="46"/>
        <v>3948000</v>
      </c>
      <c r="I72" s="106">
        <f t="shared" si="46"/>
        <v>54753570</v>
      </c>
      <c r="J72" s="105">
        <f t="shared" si="46"/>
        <v>2443000</v>
      </c>
      <c r="K72" s="106">
        <f t="shared" si="46"/>
        <v>5109179</v>
      </c>
      <c r="L72" s="105">
        <f t="shared" si="46"/>
        <v>5840000</v>
      </c>
      <c r="M72" s="106">
        <f t="shared" si="46"/>
        <v>5472169</v>
      </c>
      <c r="N72" s="105">
        <f t="shared" si="46"/>
        <v>4467000</v>
      </c>
      <c r="O72" s="106">
        <f t="shared" si="46"/>
        <v>5750402</v>
      </c>
      <c r="P72" s="105">
        <f>$H72      +$J72      +$L72      +$N72</f>
        <v>16698000</v>
      </c>
      <c r="Q72" s="106">
        <f>$I72      +$K72      +$M72      +$O72</f>
        <v>71085320</v>
      </c>
      <c r="R72" s="61">
        <f>IF(($L72      =0),0,((($N72      -$L72      )/$L72      )*100))</f>
        <v>-23.510273972602739</v>
      </c>
      <c r="S72" s="62">
        <f>IF(($M72      =0),0,((($O72      -$M72      )/$M72      )*100))</f>
        <v>5.0845103650855812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59.708217120789527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254.18479582349994</v>
      </c>
      <c r="V72" s="105">
        <f>SUM(V9:V14,V17:V23,V26:V29,V32,V35:V39,V42:V52,V55:V58,V61:V65,V69)</f>
        <v>6481000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EYokwSAQVXJoNf20jEkWQkUrhNmzECMDNnIVhKcdaw7BwW2+njxWZ2V8KHIbX42zix/h2IyXIRAXwWf63jTVQ==" saltValue="D/NHlq4TpAN5QHtEwlJpP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>
        <v>2536000</v>
      </c>
      <c r="M10" s="94"/>
      <c r="N10" s="93"/>
      <c r="O10" s="94"/>
      <c r="P10" s="93">
        <f t="shared" ref="P10:P15" si="1">$H10      +$J10      +$L10      +$N10</f>
        <v>2536000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84.533333333333331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2536000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2536000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84.533333333333331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108000</v>
      </c>
      <c r="I32" s="94"/>
      <c r="J32" s="93">
        <v>142000</v>
      </c>
      <c r="K32" s="94"/>
      <c r="L32" s="93">
        <v>147000</v>
      </c>
      <c r="M32" s="94"/>
      <c r="N32" s="93">
        <v>103000</v>
      </c>
      <c r="O32" s="94"/>
      <c r="P32" s="93">
        <f>$H32      +$J32      +$L32      +$N32</f>
        <v>500000</v>
      </c>
      <c r="Q32" s="94">
        <f>$I32      +$K32      +$M32      +$O32</f>
        <v>0</v>
      </c>
      <c r="R32" s="48">
        <f>IF(($L32      =0),0,((($N32      -$L32      )/$L32      )*100))</f>
        <v>-29.931972789115648</v>
      </c>
      <c r="S32" s="49">
        <f>IF(($M32      =0),0,((($O32      -$M32      )/$M32      )*100))</f>
        <v>0</v>
      </c>
      <c r="T32" s="48">
        <f>IF(($E32      =0),0,(($P32      /$E32      )*100))</f>
        <v>46.511627906976742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108000</v>
      </c>
      <c r="I33" s="97">
        <f t="shared" si="17"/>
        <v>0</v>
      </c>
      <c r="J33" s="96">
        <f t="shared" si="17"/>
        <v>142000</v>
      </c>
      <c r="K33" s="97">
        <f t="shared" si="17"/>
        <v>0</v>
      </c>
      <c r="L33" s="96">
        <f t="shared" si="17"/>
        <v>147000</v>
      </c>
      <c r="M33" s="97">
        <f t="shared" si="17"/>
        <v>0</v>
      </c>
      <c r="N33" s="96">
        <f t="shared" si="17"/>
        <v>103000</v>
      </c>
      <c r="O33" s="97">
        <f t="shared" si="17"/>
        <v>0</v>
      </c>
      <c r="P33" s="96">
        <f>$H33      +$J33      +$L33      +$N33</f>
        <v>500000</v>
      </c>
      <c r="Q33" s="97">
        <f>$I33      +$K33      +$M33      +$O33</f>
        <v>0</v>
      </c>
      <c r="R33" s="52">
        <f>IF(($L33      =0),0,((($N33      -$L33      )/$L33      )*100))</f>
        <v>-29.931972789115648</v>
      </c>
      <c r="S33" s="53">
        <f>IF(($M33      =0),0,((($O33      -$M33      )/$M33      )*100))</f>
        <v>0</v>
      </c>
      <c r="T33" s="52">
        <f>IF($E33   =0,0,($P33   /$E33   )*100)</f>
        <v>46.511627906976742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5000000</v>
      </c>
      <c r="H51" s="93">
        <v>800000</v>
      </c>
      <c r="I51" s="94">
        <v>-2500000</v>
      </c>
      <c r="J51" s="93"/>
      <c r="K51" s="94"/>
      <c r="L51" s="93"/>
      <c r="M51" s="94">
        <v>-1000000</v>
      </c>
      <c r="N51" s="93"/>
      <c r="O51" s="94"/>
      <c r="P51" s="93">
        <f t="shared" si="27"/>
        <v>800000</v>
      </c>
      <c r="Q51" s="94">
        <f t="shared" si="28"/>
        <v>-3500000</v>
      </c>
      <c r="R51" s="48">
        <f t="shared" si="29"/>
        <v>0</v>
      </c>
      <c r="S51" s="49">
        <f t="shared" si="30"/>
        <v>-100</v>
      </c>
      <c r="T51" s="48">
        <f t="shared" si="31"/>
        <v>16</v>
      </c>
      <c r="U51" s="50">
        <f t="shared" si="32"/>
        <v>-70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5000000</v>
      </c>
      <c r="H53" s="96">
        <f t="shared" si="33"/>
        <v>800000</v>
      </c>
      <c r="I53" s="97">
        <f t="shared" si="33"/>
        <v>-2500000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-1000000</v>
      </c>
      <c r="N53" s="96">
        <f t="shared" si="33"/>
        <v>0</v>
      </c>
      <c r="O53" s="97">
        <f t="shared" si="33"/>
        <v>0</v>
      </c>
      <c r="P53" s="96">
        <f t="shared" si="27"/>
        <v>800000</v>
      </c>
      <c r="Q53" s="97">
        <f t="shared" si="28"/>
        <v>-3500000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16</v>
      </c>
      <c r="U53" s="54">
        <f>IF((+$E43+$E45+$E47+$E48+$E51) =0,0,(Q53   /(+$E43+$E45+$E47+$E48+$E51) )*100)</f>
        <v>-70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9075000</v>
      </c>
      <c r="C67" s="104">
        <f>SUM(C9:C14,C17:C23,C26:C29,C32,C35:C39,C42:C52,C55:C58,C61:C65)</f>
        <v>0</v>
      </c>
      <c r="D67" s="104"/>
      <c r="E67" s="104">
        <f t="shared" si="35"/>
        <v>9075000</v>
      </c>
      <c r="F67" s="105">
        <f t="shared" ref="F67:O67" si="43">SUM(F9:F14,F17:F23,F26:F29,F32,F35:F39,F42:F52,F55:F58,F61:F65)</f>
        <v>9075000</v>
      </c>
      <c r="G67" s="106">
        <f t="shared" si="43"/>
        <v>9075000</v>
      </c>
      <c r="H67" s="105">
        <f t="shared" si="43"/>
        <v>908000</v>
      </c>
      <c r="I67" s="106">
        <f t="shared" si="43"/>
        <v>-2500000</v>
      </c>
      <c r="J67" s="105">
        <f t="shared" si="43"/>
        <v>142000</v>
      </c>
      <c r="K67" s="106">
        <f t="shared" si="43"/>
        <v>0</v>
      </c>
      <c r="L67" s="105">
        <f t="shared" si="43"/>
        <v>2683000</v>
      </c>
      <c r="M67" s="106">
        <f t="shared" si="43"/>
        <v>-1000000</v>
      </c>
      <c r="N67" s="105">
        <f t="shared" si="43"/>
        <v>103000</v>
      </c>
      <c r="O67" s="106">
        <f t="shared" si="43"/>
        <v>0</v>
      </c>
      <c r="P67" s="105">
        <f t="shared" si="36"/>
        <v>3836000</v>
      </c>
      <c r="Q67" s="106">
        <f t="shared" si="37"/>
        <v>-3500000</v>
      </c>
      <c r="R67" s="61">
        <f t="shared" si="38"/>
        <v>-96.161013790532991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42.269972451790636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-38.567493112947659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7708000</v>
      </c>
      <c r="C69" s="92">
        <v>6000000</v>
      </c>
      <c r="D69" s="92"/>
      <c r="E69" s="92">
        <f>$B69      +$C69      +$D69</f>
        <v>13708000</v>
      </c>
      <c r="F69" s="93">
        <v>13708000</v>
      </c>
      <c r="G69" s="94">
        <v>13708000</v>
      </c>
      <c r="H69" s="93">
        <v>2346000</v>
      </c>
      <c r="I69" s="94"/>
      <c r="J69" s="93">
        <v>2302000</v>
      </c>
      <c r="K69" s="94"/>
      <c r="L69" s="93"/>
      <c r="M69" s="94"/>
      <c r="N69" s="93"/>
      <c r="O69" s="94"/>
      <c r="P69" s="93">
        <f>$H69      +$J69      +$L69      +$N69</f>
        <v>4648000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33.907207470090455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7708000</v>
      </c>
      <c r="C70" s="101">
        <f>C69</f>
        <v>6000000</v>
      </c>
      <c r="D70" s="101"/>
      <c r="E70" s="101">
        <f>$B70      +$C70      +$D70</f>
        <v>13708000</v>
      </c>
      <c r="F70" s="102">
        <f t="shared" ref="F70:O70" si="44">F69</f>
        <v>13708000</v>
      </c>
      <c r="G70" s="103">
        <f t="shared" si="44"/>
        <v>13708000</v>
      </c>
      <c r="H70" s="102">
        <f t="shared" si="44"/>
        <v>2346000</v>
      </c>
      <c r="I70" s="103">
        <f t="shared" si="44"/>
        <v>0</v>
      </c>
      <c r="J70" s="102">
        <f t="shared" si="44"/>
        <v>2302000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4648000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33.907207470090455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7708000</v>
      </c>
      <c r="C71" s="104">
        <f>C69</f>
        <v>6000000</v>
      </c>
      <c r="D71" s="104"/>
      <c r="E71" s="104">
        <f>$B71      +$C71      +$D71</f>
        <v>13708000</v>
      </c>
      <c r="F71" s="105">
        <f t="shared" ref="F71:O71" si="45">F69</f>
        <v>13708000</v>
      </c>
      <c r="G71" s="106">
        <f t="shared" si="45"/>
        <v>13708000</v>
      </c>
      <c r="H71" s="105">
        <f t="shared" si="45"/>
        <v>2346000</v>
      </c>
      <c r="I71" s="106">
        <f t="shared" si="45"/>
        <v>0</v>
      </c>
      <c r="J71" s="105">
        <f t="shared" si="45"/>
        <v>2302000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4648000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33.907207470090455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16783000</v>
      </c>
      <c r="C72" s="104">
        <f>SUM(C9:C14,C17:C23,C26:C29,C32,C35:C39,C42:C52,C55:C58,C61:C65,C69)</f>
        <v>6000000</v>
      </c>
      <c r="D72" s="104"/>
      <c r="E72" s="104">
        <f>$B72      +$C72      +$D72</f>
        <v>22783000</v>
      </c>
      <c r="F72" s="105">
        <f t="shared" ref="F72:O72" si="46">SUM(F9:F14,F17:F23,F26:F29,F32,F35:F39,F42:F52,F55:F58,F61:F65,F69)</f>
        <v>22783000</v>
      </c>
      <c r="G72" s="106">
        <f t="shared" si="46"/>
        <v>22783000</v>
      </c>
      <c r="H72" s="105">
        <f t="shared" si="46"/>
        <v>3254000</v>
      </c>
      <c r="I72" s="106">
        <f t="shared" si="46"/>
        <v>-2500000</v>
      </c>
      <c r="J72" s="105">
        <f t="shared" si="46"/>
        <v>2444000</v>
      </c>
      <c r="K72" s="106">
        <f t="shared" si="46"/>
        <v>0</v>
      </c>
      <c r="L72" s="105">
        <f t="shared" si="46"/>
        <v>2683000</v>
      </c>
      <c r="M72" s="106">
        <f t="shared" si="46"/>
        <v>-1000000</v>
      </c>
      <c r="N72" s="105">
        <f t="shared" si="46"/>
        <v>103000</v>
      </c>
      <c r="O72" s="106">
        <f t="shared" si="46"/>
        <v>0</v>
      </c>
      <c r="P72" s="105">
        <f>$H72      +$J72      +$L72      +$N72</f>
        <v>8484000</v>
      </c>
      <c r="Q72" s="106">
        <f>$I72      +$K72      +$M72      +$O72</f>
        <v>-3500000</v>
      </c>
      <c r="R72" s="61">
        <f>IF(($L72      =0),0,((($N72      -$L72      )/$L72      )*100))</f>
        <v>-96.161013790532991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37.238291708730195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-15.362331563007507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O0uRrL+OTNAiYdRp85+vLu5Sr0nt8uCYyLTctL7cuYWWf/qCnQTYLvq1U56yrVlORDJZlA87ilQbq3k0+kdHg==" saltValue="+GPH9b7s4lJY9pY/KN2zi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EF487B-BFA2-4A19-B73D-C977B80DE016}"/>
</file>

<file path=customXml/itemProps2.xml><?xml version="1.0" encoding="utf-8"?>
<ds:datastoreItem xmlns:ds="http://schemas.openxmlformats.org/officeDocument/2006/customXml" ds:itemID="{9EC2D7B5-78B2-45A4-ABE7-3CCBB7E2DE7B}"/>
</file>

<file path=customXml/itemProps3.xml><?xml version="1.0" encoding="utf-8"?>
<ds:datastoreItem xmlns:ds="http://schemas.openxmlformats.org/officeDocument/2006/customXml" ds:itemID="{C0A19599-B7B8-4A24-8866-A26AC0118F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2022-08-26T12:40:14Z</cp:lastPrinted>
  <dcterms:created xsi:type="dcterms:W3CDTF">2022-08-10T12:05:47Z</dcterms:created>
  <dcterms:modified xsi:type="dcterms:W3CDTF">2022-08-26T12:41:27Z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