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8_{BFC20315-6C6A-49DF-89CA-950D0CB7DD8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perating" sheetId="1" r:id="rId1"/>
    <sheet name="Capital" sheetId="2" state="hidden" r:id="rId2"/>
  </sheets>
  <definedNames>
    <definedName name="_xlnm.Print_Area" localSheetId="1">Capital!$A$1:$W$358</definedName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G337" i="2" s="1"/>
  <c r="D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G336" i="2" s="1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G335" i="2" s="1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G321" i="2" s="1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E315" i="2"/>
  <c r="G315" i="2" s="1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G301" i="2" s="1"/>
  <c r="D301" i="2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G297" i="2" s="1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G296" i="2" s="1"/>
  <c r="E296" i="2"/>
  <c r="D296" i="2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G283" i="2" s="1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G257" i="2" s="1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D252" i="2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G245" i="2" s="1"/>
  <c r="E245" i="2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G238" i="2" s="1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E228" i="2"/>
  <c r="G228" i="2" s="1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G222" i="2" s="1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F214" i="2"/>
  <c r="E214" i="2"/>
  <c r="G214" i="2" s="1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E202" i="2"/>
  <c r="G202" i="2" s="1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G189" i="2" s="1"/>
  <c r="E189" i="2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G168" i="2" s="1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G167" i="2" s="1"/>
  <c r="E167" i="2"/>
  <c r="D167" i="2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G161" i="2" s="1"/>
  <c r="D161" i="2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G155" i="2" s="1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G148" i="2" s="1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G135" i="2" s="1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G130" i="2" s="1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G124" i="2" s="1"/>
  <c r="E124" i="2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G119" i="2" s="1"/>
  <c r="E119" i="2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G110" i="2" s="1"/>
  <c r="E110" i="2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E104" i="2"/>
  <c r="G104" i="2" s="1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G89" i="2" s="1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E83" i="2"/>
  <c r="G83" i="2" s="1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G82" i="2" s="1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G76" i="2" s="1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G68" i="2" s="1"/>
  <c r="D68" i="2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G56" i="2" s="1"/>
  <c r="D56" i="2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G52" i="2" s="1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G51" i="2" s="1"/>
  <c r="E51" i="2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G45" i="2" s="1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E38" i="2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G33" i="2" s="1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E17" i="2"/>
  <c r="G17" i="2" s="1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E8" i="2"/>
  <c r="G8" i="2" s="1"/>
  <c r="D8" i="2"/>
  <c r="G7" i="2"/>
  <c r="G6" i="2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G337" i="1" s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G336" i="1" s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G330" i="1" s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G308" i="1" s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G301" i="1" s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G297" i="1" s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G296" i="1" s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G290" i="1" s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G283" i="1" s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G258" i="1" s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G238" i="1" s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G229" i="1" s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G214" i="1" s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G202" i="1" s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G168" i="1" s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G167" i="1" s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G155" i="1" s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G148" i="1" s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G142" i="1" s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G130" i="1" s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G124" i="1" s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G104" i="1" s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G100" i="1" s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G99" i="1" s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G94" i="1" s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G89" i="1" s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G83" i="1" s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G76" i="1" s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G61" i="1" s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G56" i="1" s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G51" i="1" s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G38" i="1" s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G8" i="1" s="1"/>
  <c r="D8" i="1"/>
  <c r="G7" i="1"/>
  <c r="G6" i="1"/>
  <c r="G203" i="1" l="1"/>
  <c r="G330" i="2"/>
  <c r="G252" i="2"/>
  <c r="G99" i="2"/>
  <c r="G265" i="2"/>
  <c r="G17" i="1"/>
  <c r="G68" i="1"/>
  <c r="G119" i="1"/>
  <c r="G183" i="1"/>
  <c r="G189" i="1"/>
  <c r="G245" i="1"/>
  <c r="G273" i="1"/>
  <c r="G94" i="2"/>
  <c r="G177" i="2"/>
  <c r="G258" i="2"/>
  <c r="G25" i="2"/>
  <c r="G52" i="1"/>
  <c r="G196" i="1"/>
  <c r="G228" i="1"/>
  <c r="G38" i="2"/>
  <c r="G61" i="2"/>
  <c r="G100" i="2"/>
  <c r="G196" i="2"/>
  <c r="G273" i="2"/>
</calcChain>
</file>

<file path=xl/sharedStrings.xml><?xml version="1.0" encoding="utf-8"?>
<sst xmlns="http://schemas.openxmlformats.org/spreadsheetml/2006/main" count="2002" uniqueCount="608">
  <si>
    <t/>
  </si>
  <si>
    <t/>
  </si>
  <si>
    <t>MONTHLY OPERATING REVENUE FOR THE 4th Quarter Ended 30 June 2022 (Preliminary results)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</si>
  <si>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</si>
  <si>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</si>
  <si>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</si>
  <si>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</si>
  <si>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</si>
  <si>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</si>
  <si>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</si>
  <si>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</si>
  <si>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</si>
  <si>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</si>
  <si>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</si>
  <si>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</si>
  <si>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</si>
  <si>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</si>
  <si>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</si>
  <si>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</si>
  <si>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</si>
  <si>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</si>
  <si>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</si>
  <si>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</si>
  <si>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</si>
  <si>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</si>
  <si>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</si>
  <si>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</si>
  <si>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</si>
  <si>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</si>
  <si>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</si>
  <si>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</si>
  <si>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</si>
  <si>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</si>
  <si>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</si>
  <si>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</si>
  <si>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</si>
  <si>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</si>
  <si>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</si>
  <si>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</si>
  <si>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</si>
  <si>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</si>
  <si>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</si>
  <si>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</si>
  <si>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</si>
  <si>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</si>
  <si>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</si>
  <si>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</si>
  <si>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</si>
  <si>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</si>
  <si>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</si>
  <si>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</si>
  <si>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</si>
  <si>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</si>
  <si>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</si>
  <si>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</si>
  <si>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</si>
  <si>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</si>
  <si>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</si>
  <si>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</si>
  <si>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</si>
  <si>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</si>
  <si>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</si>
  <si>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</si>
  <si>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</si>
  <si>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</si>
  <si>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</si>
  <si>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</si>
  <si>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</si>
  <si>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</si>
  <si>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</si>
  <si>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</si>
  <si>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</si>
  <si>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</si>
  <si>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</si>
  <si>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</si>
  <si>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</si>
  <si>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</si>
  <si>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</si>
  <si>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</si>
  <si>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</si>
  <si>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</si>
  <si>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</si>
  <si>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</si>
  <si>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</si>
  <si>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</si>
  <si>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</si>
  <si>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</si>
  <si>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</si>
  <si>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</si>
  <si>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</si>
  <si>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</si>
  <si>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</si>
  <si>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</si>
  <si>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</si>
  <si>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</si>
  <si>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</si>
  <si>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</si>
  <si>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</si>
  <si>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</si>
  <si>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</si>
  <si>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</si>
  <si>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</si>
  <si>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</si>
  <si>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</si>
  <si>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</si>
  <si>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</si>
  <si>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</si>
  <si>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</si>
  <si>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</si>
  <si>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</si>
  <si>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</si>
  <si>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</si>
  <si>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</si>
  <si>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</si>
  <si>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</si>
  <si>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</si>
  <si>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</si>
  <si>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</si>
  <si>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</si>
  <si>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</si>
  <si>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</si>
  <si>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</si>
  <si>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</si>
  <si>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</si>
  <si>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</si>
  <si>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</si>
  <si>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</si>
  <si>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</si>
  <si>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</si>
  <si>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</si>
  <si>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</si>
  <si>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</si>
  <si>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</si>
  <si>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</si>
  <si>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</si>
  <si>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</si>
  <si>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</si>
  <si>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</si>
  <si>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</si>
  <si>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</si>
  <si>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</si>
  <si>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</si>
  <si>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</si>
  <si>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</si>
  <si>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</si>
  <si>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</si>
  <si>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</si>
  <si>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</si>
  <si>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</si>
  <si>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</si>
  <si>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</si>
  <si>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</si>
  <si>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</si>
  <si>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</si>
  <si>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</si>
  <si>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</si>
  <si>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</si>
  <si>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</si>
  <si>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</si>
  <si>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</si>
  <si>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</si>
  <si>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</si>
  <si>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</si>
  <si>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</si>
  <si>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</si>
  <si>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</si>
  <si>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</si>
  <si>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</si>
  <si>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</si>
  <si>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</si>
  <si>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</si>
  <si>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</si>
  <si>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</si>
  <si>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</si>
  <si>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</si>
  <si>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</si>
  <si>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</si>
  <si>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</si>
  <si>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</si>
  <si>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</si>
  <si>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</si>
  <si>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</si>
  <si>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</si>
  <si>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</si>
  <si>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</si>
  <si>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</si>
  <si>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</si>
  <si>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</si>
  <si>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</si>
  <si>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</si>
  <si>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</si>
  <si>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</si>
  <si>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</si>
  <si>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</si>
  <si>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</si>
  <si>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</si>
  <si>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</si>
  <si>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</si>
  <si>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</si>
  <si>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</si>
  <si>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</si>
  <si>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</si>
  <si>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</si>
  <si>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</si>
  <si>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</si>
  <si>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</si>
  <si>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</si>
  <si>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</si>
  <si>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</si>
  <si>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</si>
  <si>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</si>
  <si>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</si>
  <si>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</si>
  <si>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</si>
  <si>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</si>
  <si>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</si>
  <si>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</si>
  <si>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</si>
  <si>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</si>
  <si>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</si>
  <si>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</si>
  <si>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</si>
  <si>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</si>
  <si>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</si>
  <si>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</si>
  <si>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</si>
  <si>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</si>
  <si>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</si>
  <si>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</si>
  <si>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</si>
  <si>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</si>
  <si>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</si>
  <si>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</si>
  <si>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</si>
  <si>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</si>
  <si>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</si>
  <si>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</si>
  <si>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</si>
  <si>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</si>
  <si>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</si>
  <si>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</si>
  <si>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</si>
  <si>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</si>
  <si>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</si>
  <si>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</si>
  <si>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</si>
  <si>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</si>
  <si>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</si>
  <si>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</si>
  <si>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</si>
  <si>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</si>
  <si>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</si>
  <si>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</si>
  <si>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</si>
  <si>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</si>
  <si>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</si>
  <si>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</si>
  <si>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</si>
  <si>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</si>
  <si>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</si>
  <si>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</si>
  <si>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</si>
  <si>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</si>
  <si>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</si>
  <si>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</si>
  <si>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</si>
  <si>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</si>
  <si>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</si>
  <si>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</si>
  <si>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</si>
  <si>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</si>
  <si>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</si>
  <si>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</si>
  <si>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</si>
  <si>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</si>
  <si>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</si>
  <si>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</si>
  <si>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</si>
  <si>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</si>
  <si>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</si>
  <si>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</si>
  <si>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</si>
  <si>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</si>
  <si>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</si>
  <si>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</si>
  <si>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</si>
  <si>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</si>
  <si>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</si>
  <si>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</si>
  <si>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</si>
  <si>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</si>
  <si>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</si>
  <si>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</si>
  <si>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</si>
  <si>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</si>
  <si>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</si>
  <si>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</si>
  <si>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</si>
  <si>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</si>
  <si>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</si>
  <si>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</si>
  <si>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</si>
  <si>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</si>
  <si>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</si>
  <si>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</si>
  <si>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</si>
  <si>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</si>
  <si>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</si>
  <si>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</si>
  <si>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</si>
  <si>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</si>
  <si>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</si>
  <si>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</si>
  <si>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</si>
  <si>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</si>
  <si>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</si>
  <si>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</si>
  <si>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</si>
  <si>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</si>
  <si>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</si>
  <si>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</si>
  <si>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</si>
  <si>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</si>
  <si>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</si>
  <si>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</si>
  <si>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</si>
  <si>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</si>
  <si>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</si>
  <si>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</si>
  <si>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</si>
  <si>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</si>
  <si>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</si>
  <si>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</si>
  <si>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</si>
  <si>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</si>
  <si>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</si>
  <si>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</si>
  <si>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</si>
  <si>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</si>
  <si>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</si>
  <si>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</si>
  <si>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</si>
  <si>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</si>
  <si>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</si>
  <si>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</si>
  <si>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</si>
  <si>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</si>
  <si>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</si>
  <si>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</si>
  <si>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</si>
  <si>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</si>
  <si>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</si>
  <si>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</si>
  <si>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</si>
  <si>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</si>
  <si>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</si>
  <si>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</si>
  <si>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</si>
  <si>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</si>
  <si>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</si>
  <si>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</si>
  <si>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</si>
  <si>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</si>
  <si>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</si>
  <si>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</si>
  <si>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</si>
  <si>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</si>
  <si>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</si>
  <si>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</si>
  <si>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</si>
  <si>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</si>
  <si>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</si>
  <si>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</si>
  <si>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</si>
  <si>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</si>
  <si>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</si>
  <si>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</si>
  <si>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</si>
  <si>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</si>
  <si>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</si>
  <si>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</si>
  <si>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</si>
  <si>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</si>
  <si>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</si>
  <si>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</si>
  <si>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</si>
  <si>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</si>
  <si>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</si>
  <si>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</si>
  <si>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</si>
  <si>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</si>
  <si>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</si>
  <si>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</si>
  <si>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</si>
  <si>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</si>
  <si>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</si>
  <si>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</si>
  <si>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</si>
  <si>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</si>
  <si>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</si>
  <si>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</si>
  <si>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</si>
  <si>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</si>
  <si>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</si>
  <si>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</si>
  <si>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</si>
  <si>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</si>
  <si>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</si>
  <si>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</si>
  <si>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</si>
  <si>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</si>
  <si>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</si>
  <si>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</si>
  <si>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</si>
  <si>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</si>
  <si>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</si>
  <si>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</si>
  <si>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</si>
  <si>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</si>
  <si>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</si>
  <si>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</si>
  <si>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</si>
  <si>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</si>
  <si>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</si>
  <si>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</si>
  <si>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</si>
  <si>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</si>
  <si>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</si>
  <si>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</si>
  <si>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</si>
  <si>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</si>
  <si>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</si>
  <si>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</si>
  <si>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</si>
  <si>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</si>
  <si>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</si>
  <si>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</si>
  <si>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</si>
  <si>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</si>
  <si>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</si>
  <si>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</si>
  <si>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</si>
  <si>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</si>
  <si>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</si>
  <si>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</si>
  <si>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</si>
  <si>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</si>
  <si>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</si>
  <si>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</si>
  <si>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</si>
  <si>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</si>
  <si>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</si>
  <si>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</si>
  <si>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</si>
  <si>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</si>
  <si>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</si>
  <si>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</si>
  <si>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</si>
  <si>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</si>
  <si>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</si>
  <si>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</si>
  <si>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</si>
  <si>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</si>
  <si>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</si>
  <si>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</si>
  <si>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</si>
  <si>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</si>
  <si>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</si>
  <si>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</si>
  <si>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</si>
  <si>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</si>
  <si>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</si>
  <si>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</si>
  <si>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</si>
  <si>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</si>
  <si>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</si>
  <si>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</si>
  <si>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</si>
  <si>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</si>
  <si>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</si>
  <si>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</si>
  <si>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</si>
  <si>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</si>
  <si>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</si>
  <si>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</si>
  <si>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</si>
  <si>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</si>
  <si>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</si>
  <si>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</si>
  <si>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</si>
  <si>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</si>
  <si>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</si>
  <si>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</si>
  <si>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</si>
  <si>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</si>
  <si>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</si>
  <si>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</si>
  <si>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</si>
  <si>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</si>
  <si>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</si>
  <si>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</si>
  <si>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</si>
  <si>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</si>
  <si>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</si>
  <si>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</si>
  <si>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</si>
  <si>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</si>
  <si>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</si>
  <si>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</si>
  <si>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</si>
  <si>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</si>
  <si>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</si>
  <si>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</si>
  <si>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</si>
  <si>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</si>
  <si>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</si>
  <si>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</si>
  <si>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</si>
  <si>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</si>
  <si>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</si>
  <si>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</si>
  <si>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</si>
  <si>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</si>
  <si>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</si>
  <si>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</si>
  <si>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</si>
  <si>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</si>
  <si>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</si>
  <si>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</si>
  <si>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</si>
  <si>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</si>
  <si>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</si>
  <si>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</si>
  <si>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</si>
  <si>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</si>
  <si>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</si>
  <si>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</si>
  <si>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</si>
  <si>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</si>
  <si>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</si>
  <si>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</si>
  <si>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</si>
  <si>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</si>
  <si>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</si>
  <si>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</si>
  <si>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</si>
  <si>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</si>
  <si>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</si>
  <si>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</si>
  <si>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</si>
  <si>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</si>
  <si>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</si>
  <si>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</si>
  <si>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</si>
  <si>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</si>
  <si>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</si>
  <si>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</si>
  <si>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</si>
  <si>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</si>
  <si>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</si>
  <si>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</si>
  <si>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</si>
  <si>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</si>
  <si>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</si>
  <si>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</si>
  <si>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</si>
  <si>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</si>
  <si>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</si>
  <si>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</si>
  <si>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</si>
  <si>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</si>
  <si>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</si>
  <si>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</si>
  <si>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</si>
  <si>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</si>
  <si>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</si>
  <si>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</si>
  <si>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</si>
  <si>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</si>
  <si>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</si>
  <si>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</si>
  <si>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</si>
  <si>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</si>
  <si>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</si>
  <si>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</si>
  <si>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</si>
  <si>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</si>
  <si>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</si>
  <si>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</si>
  <si>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</si>
  <si>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</si>
  <si>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</si>
  <si>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</si>
  <si>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</si>
  <si>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REVENUE FOR THE 4th Quarter Ended 30 June 2022 (Preliminary results)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</si>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</sst>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4" fontId="0" fillId="0" borderId="0" xfId="0" applyNumberFormat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4.45" customHeight="1" x14ac:dyDescent="0.3">
      <c r="A4" s="10"/>
      <c r="B4" s="11" t="s">
        <v>607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14</v>
      </c>
      <c r="B6" s="16" t="s">
        <v>15</v>
      </c>
      <c r="C6" s="17" t="s">
        <v>16</v>
      </c>
      <c r="D6" s="26">
        <v>8234111627</v>
      </c>
      <c r="E6" s="27">
        <v>8324855314</v>
      </c>
      <c r="F6" s="27">
        <v>8211046763</v>
      </c>
      <c r="G6" s="36">
        <f>IF(($E6       =0),0,($F6       /$E6       ))</f>
        <v>0.98632906558644851</v>
      </c>
      <c r="H6" s="26">
        <v>1068818864</v>
      </c>
      <c r="I6" s="27">
        <v>491471512</v>
      </c>
      <c r="J6" s="27">
        <v>777269224</v>
      </c>
      <c r="K6" s="26">
        <v>2337559600</v>
      </c>
      <c r="L6" s="26">
        <v>576199731</v>
      </c>
      <c r="M6" s="27">
        <v>547214118</v>
      </c>
      <c r="N6" s="27">
        <v>1076044959</v>
      </c>
      <c r="O6" s="26">
        <v>2199458808</v>
      </c>
      <c r="P6" s="26">
        <v>582470102</v>
      </c>
      <c r="Q6" s="27">
        <v>535128176</v>
      </c>
      <c r="R6" s="27">
        <v>1029592113</v>
      </c>
      <c r="S6" s="26">
        <v>2147190391</v>
      </c>
      <c r="T6" s="26">
        <v>518322335</v>
      </c>
      <c r="U6" s="27">
        <v>484256611</v>
      </c>
      <c r="V6" s="27">
        <v>524259018</v>
      </c>
      <c r="W6" s="42">
        <v>1526837964</v>
      </c>
    </row>
    <row r="7" spans="1:23" x14ac:dyDescent="0.2">
      <c r="A7" s="15" t="s">
        <v>14</v>
      </c>
      <c r="B7" s="16" t="s">
        <v>17</v>
      </c>
      <c r="C7" s="17" t="s">
        <v>18</v>
      </c>
      <c r="D7" s="26">
        <v>12835947880</v>
      </c>
      <c r="E7" s="27">
        <v>13894594710</v>
      </c>
      <c r="F7" s="27">
        <v>9014226565</v>
      </c>
      <c r="G7" s="36">
        <f>IF(($E7       =0),0,($F7       /$E7       ))</f>
        <v>0.64875779057538263</v>
      </c>
      <c r="H7" s="26">
        <v>262415068</v>
      </c>
      <c r="I7" s="27">
        <v>700367880</v>
      </c>
      <c r="J7" s="27">
        <v>512159826</v>
      </c>
      <c r="K7" s="26">
        <v>1474942774</v>
      </c>
      <c r="L7" s="26">
        <v>826478037</v>
      </c>
      <c r="M7" s="27">
        <v>815873614</v>
      </c>
      <c r="N7" s="27">
        <v>964115989</v>
      </c>
      <c r="O7" s="26">
        <v>2606467640</v>
      </c>
      <c r="P7" s="26">
        <v>919474930</v>
      </c>
      <c r="Q7" s="27">
        <v>650373969</v>
      </c>
      <c r="R7" s="27">
        <v>1084760557</v>
      </c>
      <c r="S7" s="26">
        <v>2654609456</v>
      </c>
      <c r="T7" s="26">
        <v>986886146</v>
      </c>
      <c r="U7" s="27">
        <v>642947392</v>
      </c>
      <c r="V7" s="27">
        <v>648373157</v>
      </c>
      <c r="W7" s="42">
        <v>2278206695</v>
      </c>
    </row>
    <row r="8" spans="1:23" ht="16.5" x14ac:dyDescent="0.3">
      <c r="A8" s="18" t="s">
        <v>0</v>
      </c>
      <c r="B8" s="19" t="s">
        <v>19</v>
      </c>
      <c r="C8" s="20" t="s">
        <v>0</v>
      </c>
      <c r="D8" s="28">
        <f>SUM(D6:D7)</f>
        <v>21070059507</v>
      </c>
      <c r="E8" s="29">
        <f>SUM(E6:E7)</f>
        <v>22219450024</v>
      </c>
      <c r="F8" s="29">
        <f>SUM(F6:F7)</f>
        <v>17225273328</v>
      </c>
      <c r="G8" s="37">
        <f>IF(($E8       =0),0,($F8       /$E8       ))</f>
        <v>0.77523400936541564</v>
      </c>
      <c r="H8" s="28">
        <f t="shared" ref="H8:W8" si="0">SUM(H6:H7)</f>
        <v>1331233932</v>
      </c>
      <c r="I8" s="29">
        <f t="shared" si="0"/>
        <v>1191839392</v>
      </c>
      <c r="J8" s="29">
        <f t="shared" si="0"/>
        <v>1289429050</v>
      </c>
      <c r="K8" s="28">
        <f t="shared" si="0"/>
        <v>3812502374</v>
      </c>
      <c r="L8" s="28">
        <f t="shared" si="0"/>
        <v>1402677768</v>
      </c>
      <c r="M8" s="29">
        <f t="shared" si="0"/>
        <v>1363087732</v>
      </c>
      <c r="N8" s="29">
        <f t="shared" si="0"/>
        <v>2040160948</v>
      </c>
      <c r="O8" s="28">
        <f t="shared" si="0"/>
        <v>4805926448</v>
      </c>
      <c r="P8" s="28">
        <f t="shared" si="0"/>
        <v>1501945032</v>
      </c>
      <c r="Q8" s="29">
        <f t="shared" si="0"/>
        <v>1185502145</v>
      </c>
      <c r="R8" s="29">
        <f t="shared" si="0"/>
        <v>2114352670</v>
      </c>
      <c r="S8" s="28">
        <f t="shared" si="0"/>
        <v>4801799847</v>
      </c>
      <c r="T8" s="28">
        <f t="shared" si="0"/>
        <v>1505208481</v>
      </c>
      <c r="U8" s="29">
        <f t="shared" si="0"/>
        <v>1127204003</v>
      </c>
      <c r="V8" s="29">
        <f t="shared" si="0"/>
        <v>1172632175</v>
      </c>
      <c r="W8" s="43">
        <f t="shared" si="0"/>
        <v>3805044659</v>
      </c>
    </row>
    <row r="9" spans="1:23" x14ac:dyDescent="0.2">
      <c r="A9" s="15" t="s">
        <v>20</v>
      </c>
      <c r="B9" s="16" t="s">
        <v>21</v>
      </c>
      <c r="C9" s="17" t="s">
        <v>22</v>
      </c>
      <c r="D9" s="26">
        <v>539403470</v>
      </c>
      <c r="E9" s="27">
        <v>539740200</v>
      </c>
      <c r="F9" s="27">
        <v>403325434</v>
      </c>
      <c r="G9" s="36">
        <f>IF(($E9       =0),0,($F9       /$E9       ))</f>
        <v>0.74725846620281389</v>
      </c>
      <c r="H9" s="26">
        <v>115364612</v>
      </c>
      <c r="I9" s="27">
        <v>21563854</v>
      </c>
      <c r="J9" s="27">
        <v>22367941</v>
      </c>
      <c r="K9" s="26">
        <v>159296407</v>
      </c>
      <c r="L9" s="26">
        <v>21000221</v>
      </c>
      <c r="M9" s="27">
        <v>20633562</v>
      </c>
      <c r="N9" s="27">
        <v>52225599</v>
      </c>
      <c r="O9" s="26">
        <v>93859382</v>
      </c>
      <c r="P9" s="26">
        <v>22688399</v>
      </c>
      <c r="Q9" s="27">
        <v>23044725</v>
      </c>
      <c r="R9" s="27">
        <v>42518992</v>
      </c>
      <c r="S9" s="26">
        <v>88252116</v>
      </c>
      <c r="T9" s="26">
        <v>26718651</v>
      </c>
      <c r="U9" s="27">
        <v>16452574</v>
      </c>
      <c r="V9" s="27">
        <v>18746304</v>
      </c>
      <c r="W9" s="42">
        <v>61917529</v>
      </c>
    </row>
    <row r="10" spans="1:23" x14ac:dyDescent="0.2">
      <c r="A10" s="15" t="s">
        <v>20</v>
      </c>
      <c r="B10" s="16" t="s">
        <v>23</v>
      </c>
      <c r="C10" s="17" t="s">
        <v>24</v>
      </c>
      <c r="D10" s="26">
        <v>279938823</v>
      </c>
      <c r="E10" s="27">
        <v>277070551</v>
      </c>
      <c r="F10" s="27">
        <v>257646025</v>
      </c>
      <c r="G10" s="36">
        <f t="shared" ref="G10:G52" si="1">IF(($E10      =0),0,($F10      /$E10      ))</f>
        <v>0.92989321337149256</v>
      </c>
      <c r="H10" s="26">
        <v>56294610</v>
      </c>
      <c r="I10" s="27">
        <v>14803025</v>
      </c>
      <c r="J10" s="27">
        <v>14742261</v>
      </c>
      <c r="K10" s="26">
        <v>85839896</v>
      </c>
      <c r="L10" s="26">
        <v>17069513</v>
      </c>
      <c r="M10" s="27">
        <v>19771926</v>
      </c>
      <c r="N10" s="27">
        <v>33791293</v>
      </c>
      <c r="O10" s="26">
        <v>70632732</v>
      </c>
      <c r="P10" s="26">
        <v>14015066</v>
      </c>
      <c r="Q10" s="27">
        <v>14153769</v>
      </c>
      <c r="R10" s="27">
        <v>28490174</v>
      </c>
      <c r="S10" s="26">
        <v>56659009</v>
      </c>
      <c r="T10" s="26">
        <v>15470778</v>
      </c>
      <c r="U10" s="27">
        <v>14060199</v>
      </c>
      <c r="V10" s="27">
        <v>14983411</v>
      </c>
      <c r="W10" s="42">
        <v>44514388</v>
      </c>
    </row>
    <row r="11" spans="1:23" x14ac:dyDescent="0.2">
      <c r="A11" s="15" t="s">
        <v>20</v>
      </c>
      <c r="B11" s="16" t="s">
        <v>25</v>
      </c>
      <c r="C11" s="17" t="s">
        <v>26</v>
      </c>
      <c r="D11" s="26">
        <v>607680636</v>
      </c>
      <c r="E11" s="27">
        <v>607580636</v>
      </c>
      <c r="F11" s="27">
        <v>556443010</v>
      </c>
      <c r="G11" s="36">
        <f t="shared" si="1"/>
        <v>0.91583400956181893</v>
      </c>
      <c r="H11" s="26">
        <v>140512249</v>
      </c>
      <c r="I11" s="27">
        <v>28629487</v>
      </c>
      <c r="J11" s="27">
        <v>29801377</v>
      </c>
      <c r="K11" s="26">
        <v>198943113</v>
      </c>
      <c r="L11" s="26">
        <v>38899469</v>
      </c>
      <c r="M11" s="27">
        <v>33289611</v>
      </c>
      <c r="N11" s="27">
        <v>59613605</v>
      </c>
      <c r="O11" s="26">
        <v>131802685</v>
      </c>
      <c r="P11" s="26">
        <v>32392222</v>
      </c>
      <c r="Q11" s="27">
        <v>31703847</v>
      </c>
      <c r="R11" s="27">
        <v>89839071</v>
      </c>
      <c r="S11" s="26">
        <v>153935140</v>
      </c>
      <c r="T11" s="26">
        <v>32477485</v>
      </c>
      <c r="U11" s="27">
        <v>35399649</v>
      </c>
      <c r="V11" s="27">
        <v>3884938</v>
      </c>
      <c r="W11" s="42">
        <v>71762072</v>
      </c>
    </row>
    <row r="12" spans="1:23" x14ac:dyDescent="0.2">
      <c r="A12" s="15" t="s">
        <v>20</v>
      </c>
      <c r="B12" s="16" t="s">
        <v>27</v>
      </c>
      <c r="C12" s="17" t="s">
        <v>28</v>
      </c>
      <c r="D12" s="26">
        <v>469239356</v>
      </c>
      <c r="E12" s="27">
        <v>449417164</v>
      </c>
      <c r="F12" s="27">
        <v>452452279</v>
      </c>
      <c r="G12" s="36">
        <f t="shared" si="1"/>
        <v>1.0067534470045296</v>
      </c>
      <c r="H12" s="26">
        <v>79670409</v>
      </c>
      <c r="I12" s="27">
        <v>30403825</v>
      </c>
      <c r="J12" s="27">
        <v>27579009</v>
      </c>
      <c r="K12" s="26">
        <v>137653243</v>
      </c>
      <c r="L12" s="26">
        <v>27556103</v>
      </c>
      <c r="M12" s="27">
        <v>28093129</v>
      </c>
      <c r="N12" s="27">
        <v>67193461</v>
      </c>
      <c r="O12" s="26">
        <v>122842693</v>
      </c>
      <c r="P12" s="26">
        <v>32577315</v>
      </c>
      <c r="Q12" s="27">
        <v>21255130</v>
      </c>
      <c r="R12" s="27">
        <v>61701982</v>
      </c>
      <c r="S12" s="26">
        <v>115534427</v>
      </c>
      <c r="T12" s="26">
        <v>18881092</v>
      </c>
      <c r="U12" s="27">
        <v>27275940</v>
      </c>
      <c r="V12" s="27">
        <v>30264884</v>
      </c>
      <c r="W12" s="42">
        <v>76421916</v>
      </c>
    </row>
    <row r="13" spans="1:23" x14ac:dyDescent="0.2">
      <c r="A13" s="15" t="s">
        <v>20</v>
      </c>
      <c r="B13" s="16" t="s">
        <v>29</v>
      </c>
      <c r="C13" s="17" t="s">
        <v>30</v>
      </c>
      <c r="D13" s="26">
        <v>218598031</v>
      </c>
      <c r="E13" s="27">
        <v>234241221</v>
      </c>
      <c r="F13" s="27">
        <v>217851769</v>
      </c>
      <c r="G13" s="36">
        <f t="shared" si="1"/>
        <v>0.93003173425227326</v>
      </c>
      <c r="H13" s="26">
        <v>113314185</v>
      </c>
      <c r="I13" s="27">
        <v>803652</v>
      </c>
      <c r="J13" s="27">
        <v>4789089</v>
      </c>
      <c r="K13" s="26">
        <v>118906926</v>
      </c>
      <c r="L13" s="26">
        <v>-64866</v>
      </c>
      <c r="M13" s="27">
        <v>14160129</v>
      </c>
      <c r="N13" s="27">
        <v>-850093</v>
      </c>
      <c r="O13" s="26">
        <v>13245170</v>
      </c>
      <c r="P13" s="26">
        <v>39077130</v>
      </c>
      <c r="Q13" s="27">
        <v>3285959</v>
      </c>
      <c r="R13" s="27">
        <v>28851092</v>
      </c>
      <c r="S13" s="26">
        <v>71214181</v>
      </c>
      <c r="T13" s="26">
        <v>2759565</v>
      </c>
      <c r="U13" s="27">
        <v>-405558</v>
      </c>
      <c r="V13" s="27">
        <v>12131485</v>
      </c>
      <c r="W13" s="42">
        <v>14485492</v>
      </c>
    </row>
    <row r="14" spans="1:23" x14ac:dyDescent="0.2">
      <c r="A14" s="15" t="s">
        <v>20</v>
      </c>
      <c r="B14" s="16" t="s">
        <v>31</v>
      </c>
      <c r="C14" s="17" t="s">
        <v>32</v>
      </c>
      <c r="D14" s="26">
        <v>965399876</v>
      </c>
      <c r="E14" s="27">
        <v>973162545</v>
      </c>
      <c r="F14" s="27">
        <v>931819692</v>
      </c>
      <c r="G14" s="36">
        <f t="shared" si="1"/>
        <v>0.95751701171359815</v>
      </c>
      <c r="H14" s="26">
        <v>198352274</v>
      </c>
      <c r="I14" s="27">
        <v>46019250</v>
      </c>
      <c r="J14" s="27">
        <v>66099155</v>
      </c>
      <c r="K14" s="26">
        <v>310470679</v>
      </c>
      <c r="L14" s="26">
        <v>77805639</v>
      </c>
      <c r="M14" s="27">
        <v>59734422</v>
      </c>
      <c r="N14" s="27">
        <v>109465417</v>
      </c>
      <c r="O14" s="26">
        <v>247005478</v>
      </c>
      <c r="P14" s="26">
        <v>65532537</v>
      </c>
      <c r="Q14" s="27">
        <v>64341740</v>
      </c>
      <c r="R14" s="27">
        <v>100196050</v>
      </c>
      <c r="S14" s="26">
        <v>230070327</v>
      </c>
      <c r="T14" s="26">
        <v>53346472</v>
      </c>
      <c r="U14" s="27">
        <v>32361663</v>
      </c>
      <c r="V14" s="27">
        <v>58565073</v>
      </c>
      <c r="W14" s="42">
        <v>144273208</v>
      </c>
    </row>
    <row r="15" spans="1:23" x14ac:dyDescent="0.2">
      <c r="A15" s="15" t="s">
        <v>20</v>
      </c>
      <c r="B15" s="16" t="s">
        <v>33</v>
      </c>
      <c r="C15" s="17" t="s">
        <v>34</v>
      </c>
      <c r="D15" s="26">
        <v>150786458</v>
      </c>
      <c r="E15" s="27">
        <v>158988102</v>
      </c>
      <c r="F15" s="27">
        <v>135313297</v>
      </c>
      <c r="G15" s="36">
        <f t="shared" si="1"/>
        <v>0.85109071243582746</v>
      </c>
      <c r="H15" s="26">
        <v>47146560</v>
      </c>
      <c r="I15" s="27">
        <v>5790557</v>
      </c>
      <c r="J15" s="27">
        <v>5273054</v>
      </c>
      <c r="K15" s="26">
        <v>58210171</v>
      </c>
      <c r="L15" s="26">
        <v>11480380</v>
      </c>
      <c r="M15" s="27">
        <v>4793162</v>
      </c>
      <c r="N15" s="27">
        <v>16804732</v>
      </c>
      <c r="O15" s="26">
        <v>33078274</v>
      </c>
      <c r="P15" s="26">
        <v>5084989</v>
      </c>
      <c r="Q15" s="27">
        <v>11068429</v>
      </c>
      <c r="R15" s="27">
        <v>25666973</v>
      </c>
      <c r="S15" s="26">
        <v>41820391</v>
      </c>
      <c r="T15" s="26">
        <v>-6039021</v>
      </c>
      <c r="U15" s="27">
        <v>5056961</v>
      </c>
      <c r="V15" s="27">
        <v>3186521</v>
      </c>
      <c r="W15" s="42">
        <v>2204461</v>
      </c>
    </row>
    <row r="16" spans="1:23" x14ac:dyDescent="0.2">
      <c r="A16" s="15" t="s">
        <v>35</v>
      </c>
      <c r="B16" s="16" t="s">
        <v>36</v>
      </c>
      <c r="C16" s="17" t="s">
        <v>37</v>
      </c>
      <c r="D16" s="26">
        <v>148005552</v>
      </c>
      <c r="E16" s="27">
        <v>165673552</v>
      </c>
      <c r="F16" s="27">
        <v>107114065</v>
      </c>
      <c r="G16" s="36">
        <f t="shared" si="1"/>
        <v>0.64653690167758338</v>
      </c>
      <c r="H16" s="26">
        <v>6335688</v>
      </c>
      <c r="I16" s="27">
        <v>6586193</v>
      </c>
      <c r="J16" s="27">
        <v>8044146</v>
      </c>
      <c r="K16" s="26">
        <v>20966027</v>
      </c>
      <c r="L16" s="26">
        <v>1501328</v>
      </c>
      <c r="M16" s="27">
        <v>10032004</v>
      </c>
      <c r="N16" s="27">
        <v>9140996</v>
      </c>
      <c r="O16" s="26">
        <v>20674328</v>
      </c>
      <c r="P16" s="26">
        <v>1310362</v>
      </c>
      <c r="Q16" s="27">
        <v>1240934</v>
      </c>
      <c r="R16" s="27">
        <v>9601818</v>
      </c>
      <c r="S16" s="26">
        <v>12153114</v>
      </c>
      <c r="T16" s="26">
        <v>39354383</v>
      </c>
      <c r="U16" s="27">
        <v>12499970</v>
      </c>
      <c r="V16" s="27">
        <v>1466243</v>
      </c>
      <c r="W16" s="42">
        <v>53320596</v>
      </c>
    </row>
    <row r="17" spans="1:23" ht="16.5" x14ac:dyDescent="0.3">
      <c r="A17" s="18" t="s">
        <v>0</v>
      </c>
      <c r="B17" s="19" t="s">
        <v>38</v>
      </c>
      <c r="C17" s="20" t="s">
        <v>0</v>
      </c>
      <c r="D17" s="28">
        <f>SUM(D9:D16)</f>
        <v>3379052202</v>
      </c>
      <c r="E17" s="29">
        <f>SUM(E9:E16)</f>
        <v>3405873971</v>
      </c>
      <c r="F17" s="29">
        <f>SUM(F9:F16)</f>
        <v>3061965571</v>
      </c>
      <c r="G17" s="37">
        <f t="shared" si="1"/>
        <v>0.89902491902863191</v>
      </c>
      <c r="H17" s="28">
        <f t="shared" ref="H17:W17" si="2">SUM(H9:H16)</f>
        <v>756990587</v>
      </c>
      <c r="I17" s="29">
        <f t="shared" si="2"/>
        <v>154599843</v>
      </c>
      <c r="J17" s="29">
        <f t="shared" si="2"/>
        <v>178696032</v>
      </c>
      <c r="K17" s="28">
        <f t="shared" si="2"/>
        <v>1090286462</v>
      </c>
      <c r="L17" s="28">
        <f t="shared" si="2"/>
        <v>195247787</v>
      </c>
      <c r="M17" s="29">
        <f t="shared" si="2"/>
        <v>190507945</v>
      </c>
      <c r="N17" s="29">
        <f t="shared" si="2"/>
        <v>347385010</v>
      </c>
      <c r="O17" s="28">
        <f t="shared" si="2"/>
        <v>733140742</v>
      </c>
      <c r="P17" s="28">
        <f t="shared" si="2"/>
        <v>212678020</v>
      </c>
      <c r="Q17" s="29">
        <f t="shared" si="2"/>
        <v>170094533</v>
      </c>
      <c r="R17" s="29">
        <f t="shared" si="2"/>
        <v>386866152</v>
      </c>
      <c r="S17" s="28">
        <f t="shared" si="2"/>
        <v>769638705</v>
      </c>
      <c r="T17" s="28">
        <f t="shared" si="2"/>
        <v>182969405</v>
      </c>
      <c r="U17" s="29">
        <f t="shared" si="2"/>
        <v>142701398</v>
      </c>
      <c r="V17" s="29">
        <f t="shared" si="2"/>
        <v>143228859</v>
      </c>
      <c r="W17" s="43">
        <f t="shared" si="2"/>
        <v>468899662</v>
      </c>
    </row>
    <row r="18" spans="1:23" x14ac:dyDescent="0.2">
      <c r="A18" s="15" t="s">
        <v>20</v>
      </c>
      <c r="B18" s="16" t="s">
        <v>39</v>
      </c>
      <c r="C18" s="17" t="s">
        <v>40</v>
      </c>
      <c r="D18" s="26">
        <v>307047000</v>
      </c>
      <c r="E18" s="27">
        <v>319998107</v>
      </c>
      <c r="F18" s="27">
        <v>328375167</v>
      </c>
      <c r="G18" s="36">
        <f t="shared" si="1"/>
        <v>1.026178467361996</v>
      </c>
      <c r="H18" s="26">
        <v>116357205</v>
      </c>
      <c r="I18" s="27">
        <v>2964076</v>
      </c>
      <c r="J18" s="27">
        <v>8687487</v>
      </c>
      <c r="K18" s="26">
        <v>128008768</v>
      </c>
      <c r="L18" s="26">
        <v>2397687</v>
      </c>
      <c r="M18" s="27">
        <v>2365925</v>
      </c>
      <c r="N18" s="27">
        <v>93880113</v>
      </c>
      <c r="O18" s="26">
        <v>98643725</v>
      </c>
      <c r="P18" s="26">
        <v>4896108</v>
      </c>
      <c r="Q18" s="27">
        <v>10749812</v>
      </c>
      <c r="R18" s="27">
        <v>77714092</v>
      </c>
      <c r="S18" s="26">
        <v>93360012</v>
      </c>
      <c r="T18" s="26">
        <v>3382277</v>
      </c>
      <c r="U18" s="27">
        <v>5692402</v>
      </c>
      <c r="V18" s="27">
        <v>-712017</v>
      </c>
      <c r="W18" s="42">
        <v>8362662</v>
      </c>
    </row>
    <row r="19" spans="1:23" x14ac:dyDescent="0.2">
      <c r="A19" s="15" t="s">
        <v>20</v>
      </c>
      <c r="B19" s="16" t="s">
        <v>41</v>
      </c>
      <c r="C19" s="17" t="s">
        <v>42</v>
      </c>
      <c r="D19" s="26">
        <v>395302627</v>
      </c>
      <c r="E19" s="27">
        <v>417967830</v>
      </c>
      <c r="F19" s="27">
        <v>398399218</v>
      </c>
      <c r="G19" s="36">
        <f t="shared" si="1"/>
        <v>0.95318153552631069</v>
      </c>
      <c r="H19" s="26">
        <v>139830284</v>
      </c>
      <c r="I19" s="27">
        <v>5685047</v>
      </c>
      <c r="J19" s="27">
        <v>8778524</v>
      </c>
      <c r="K19" s="26">
        <v>154293855</v>
      </c>
      <c r="L19" s="26">
        <v>8103138</v>
      </c>
      <c r="M19" s="27">
        <v>8170139</v>
      </c>
      <c r="N19" s="27">
        <v>100504482</v>
      </c>
      <c r="O19" s="26">
        <v>116777759</v>
      </c>
      <c r="P19" s="26">
        <v>9804991</v>
      </c>
      <c r="Q19" s="27">
        <v>9312828</v>
      </c>
      <c r="R19" s="27">
        <v>79569958</v>
      </c>
      <c r="S19" s="26">
        <v>98687777</v>
      </c>
      <c r="T19" s="26">
        <v>8294604</v>
      </c>
      <c r="U19" s="27">
        <v>8320935</v>
      </c>
      <c r="V19" s="27">
        <v>12024288</v>
      </c>
      <c r="W19" s="42">
        <v>28639827</v>
      </c>
    </row>
    <row r="20" spans="1:23" x14ac:dyDescent="0.2">
      <c r="A20" s="15" t="s">
        <v>20</v>
      </c>
      <c r="B20" s="16" t="s">
        <v>43</v>
      </c>
      <c r="C20" s="17" t="s">
        <v>44</v>
      </c>
      <c r="D20" s="26">
        <v>111365059</v>
      </c>
      <c r="E20" s="27">
        <v>116886419</v>
      </c>
      <c r="F20" s="27">
        <v>222489145</v>
      </c>
      <c r="G20" s="36">
        <f t="shared" si="1"/>
        <v>1.9034644649349726</v>
      </c>
      <c r="H20" s="26">
        <v>26635938</v>
      </c>
      <c r="I20" s="27">
        <v>4246632</v>
      </c>
      <c r="J20" s="27">
        <v>6131532</v>
      </c>
      <c r="K20" s="26">
        <v>37014102</v>
      </c>
      <c r="L20" s="26">
        <v>5112301</v>
      </c>
      <c r="M20" s="27">
        <v>5669048</v>
      </c>
      <c r="N20" s="27">
        <v>21755734</v>
      </c>
      <c r="O20" s="26">
        <v>32537083</v>
      </c>
      <c r="P20" s="26">
        <v>5506857</v>
      </c>
      <c r="Q20" s="27">
        <v>9217610</v>
      </c>
      <c r="R20" s="27">
        <v>12008372</v>
      </c>
      <c r="S20" s="26">
        <v>26732839</v>
      </c>
      <c r="T20" s="26">
        <v>5320595</v>
      </c>
      <c r="U20" s="27">
        <v>4937987</v>
      </c>
      <c r="V20" s="27">
        <v>115946539</v>
      </c>
      <c r="W20" s="42">
        <v>126205121</v>
      </c>
    </row>
    <row r="21" spans="1:23" x14ac:dyDescent="0.2">
      <c r="A21" s="15" t="s">
        <v>20</v>
      </c>
      <c r="B21" s="16" t="s">
        <v>45</v>
      </c>
      <c r="C21" s="17" t="s">
        <v>46</v>
      </c>
      <c r="D21" s="26">
        <v>222201586</v>
      </c>
      <c r="E21" s="27">
        <v>223244956</v>
      </c>
      <c r="F21" s="27">
        <v>210016627</v>
      </c>
      <c r="G21" s="36">
        <f t="shared" si="1"/>
        <v>0.94074522785634629</v>
      </c>
      <c r="H21" s="26">
        <v>7845965</v>
      </c>
      <c r="I21" s="27">
        <v>7621690</v>
      </c>
      <c r="J21" s="27">
        <v>59487939</v>
      </c>
      <c r="K21" s="26">
        <v>74955594</v>
      </c>
      <c r="L21" s="26">
        <v>7537801</v>
      </c>
      <c r="M21" s="27">
        <v>9630866</v>
      </c>
      <c r="N21" s="27">
        <v>45568027</v>
      </c>
      <c r="O21" s="26">
        <v>62736694</v>
      </c>
      <c r="P21" s="26">
        <v>6753348</v>
      </c>
      <c r="Q21" s="27">
        <v>6821105</v>
      </c>
      <c r="R21" s="27">
        <v>35533023</v>
      </c>
      <c r="S21" s="26">
        <v>49107476</v>
      </c>
      <c r="T21" s="26">
        <v>7522994</v>
      </c>
      <c r="U21" s="27">
        <v>8722716</v>
      </c>
      <c r="V21" s="27">
        <v>6971153</v>
      </c>
      <c r="W21" s="42">
        <v>23216863</v>
      </c>
    </row>
    <row r="22" spans="1:23" x14ac:dyDescent="0.2">
      <c r="A22" s="15" t="s">
        <v>20</v>
      </c>
      <c r="B22" s="16" t="s">
        <v>47</v>
      </c>
      <c r="C22" s="17" t="s">
        <v>48</v>
      </c>
      <c r="D22" s="26">
        <v>160958299</v>
      </c>
      <c r="E22" s="27">
        <v>161758298</v>
      </c>
      <c r="F22" s="27">
        <v>138931825</v>
      </c>
      <c r="G22" s="36">
        <f t="shared" si="1"/>
        <v>0.85888530429517751</v>
      </c>
      <c r="H22" s="26">
        <v>59683125</v>
      </c>
      <c r="I22" s="27">
        <v>1226838</v>
      </c>
      <c r="J22" s="27">
        <v>1536521</v>
      </c>
      <c r="K22" s="26">
        <v>62446484</v>
      </c>
      <c r="L22" s="26">
        <v>11716324</v>
      </c>
      <c r="M22" s="27">
        <v>2124597</v>
      </c>
      <c r="N22" s="27">
        <v>24942752</v>
      </c>
      <c r="O22" s="26">
        <v>38783673</v>
      </c>
      <c r="P22" s="26">
        <v>1780544</v>
      </c>
      <c r="Q22" s="27">
        <v>1337463</v>
      </c>
      <c r="R22" s="27">
        <v>28124128</v>
      </c>
      <c r="S22" s="26">
        <v>31242135</v>
      </c>
      <c r="T22" s="26">
        <v>1121730</v>
      </c>
      <c r="U22" s="27">
        <v>1972233</v>
      </c>
      <c r="V22" s="27">
        <v>3365570</v>
      </c>
      <c r="W22" s="42">
        <v>6459533</v>
      </c>
    </row>
    <row r="23" spans="1:23" x14ac:dyDescent="0.2">
      <c r="A23" s="15" t="s">
        <v>20</v>
      </c>
      <c r="B23" s="16" t="s">
        <v>49</v>
      </c>
      <c r="C23" s="17" t="s">
        <v>50</v>
      </c>
      <c r="D23" s="26">
        <v>414344408</v>
      </c>
      <c r="E23" s="27">
        <v>414344408</v>
      </c>
      <c r="F23" s="27">
        <v>412257452</v>
      </c>
      <c r="G23" s="36">
        <f t="shared" si="1"/>
        <v>0.99496323358127714</v>
      </c>
      <c r="H23" s="26">
        <v>142823645</v>
      </c>
      <c r="I23" s="27">
        <v>12700184</v>
      </c>
      <c r="J23" s="27">
        <v>13078258</v>
      </c>
      <c r="K23" s="26">
        <v>168602087</v>
      </c>
      <c r="L23" s="26">
        <v>14860027</v>
      </c>
      <c r="M23" s="27">
        <v>14096696</v>
      </c>
      <c r="N23" s="27">
        <v>77216465</v>
      </c>
      <c r="O23" s="26">
        <v>106173188</v>
      </c>
      <c r="P23" s="26">
        <v>13783708</v>
      </c>
      <c r="Q23" s="27">
        <v>14204649</v>
      </c>
      <c r="R23" s="27">
        <v>62594337</v>
      </c>
      <c r="S23" s="26">
        <v>90582694</v>
      </c>
      <c r="T23" s="26">
        <v>14314387</v>
      </c>
      <c r="U23" s="27">
        <v>16935997</v>
      </c>
      <c r="V23" s="27">
        <v>15649099</v>
      </c>
      <c r="W23" s="42">
        <v>46899483</v>
      </c>
    </row>
    <row r="24" spans="1:23" x14ac:dyDescent="0.2">
      <c r="A24" s="15" t="s">
        <v>35</v>
      </c>
      <c r="B24" s="16" t="s">
        <v>51</v>
      </c>
      <c r="C24" s="17" t="s">
        <v>52</v>
      </c>
      <c r="D24" s="26">
        <v>1756428084</v>
      </c>
      <c r="E24" s="27">
        <v>1793749002</v>
      </c>
      <c r="F24" s="27">
        <v>1920066173</v>
      </c>
      <c r="G24" s="36">
        <f t="shared" si="1"/>
        <v>1.0704207616891541</v>
      </c>
      <c r="H24" s="26">
        <v>448510719</v>
      </c>
      <c r="I24" s="27">
        <v>50928035</v>
      </c>
      <c r="J24" s="27">
        <v>38683490</v>
      </c>
      <c r="K24" s="26">
        <v>538122244</v>
      </c>
      <c r="L24" s="26">
        <v>128085702</v>
      </c>
      <c r="M24" s="27">
        <v>62521255</v>
      </c>
      <c r="N24" s="27">
        <v>381876614</v>
      </c>
      <c r="O24" s="26">
        <v>572483571</v>
      </c>
      <c r="P24" s="26">
        <v>58182102</v>
      </c>
      <c r="Q24" s="27">
        <v>40356846</v>
      </c>
      <c r="R24" s="27">
        <v>256014955</v>
      </c>
      <c r="S24" s="26">
        <v>354553903</v>
      </c>
      <c r="T24" s="26">
        <v>134585791</v>
      </c>
      <c r="U24" s="27">
        <v>51895761</v>
      </c>
      <c r="V24" s="27">
        <v>268424903</v>
      </c>
      <c r="W24" s="42">
        <v>454906455</v>
      </c>
    </row>
    <row r="25" spans="1:23" ht="16.5" x14ac:dyDescent="0.3">
      <c r="A25" s="18" t="s">
        <v>0</v>
      </c>
      <c r="B25" s="19" t="s">
        <v>53</v>
      </c>
      <c r="C25" s="20" t="s">
        <v>0</v>
      </c>
      <c r="D25" s="28">
        <f>SUM(D18:D24)</f>
        <v>3367647063</v>
      </c>
      <c r="E25" s="29">
        <f>SUM(E18:E24)</f>
        <v>3447949020</v>
      </c>
      <c r="F25" s="29">
        <f>SUM(F18:F24)</f>
        <v>3630535607</v>
      </c>
      <c r="G25" s="37">
        <f t="shared" si="1"/>
        <v>1.0529551295395894</v>
      </c>
      <c r="H25" s="28">
        <f t="shared" ref="H25:W25" si="3">SUM(H18:H24)</f>
        <v>941686881</v>
      </c>
      <c r="I25" s="29">
        <f t="shared" si="3"/>
        <v>85372502</v>
      </c>
      <c r="J25" s="29">
        <f t="shared" si="3"/>
        <v>136383751</v>
      </c>
      <c r="K25" s="28">
        <f t="shared" si="3"/>
        <v>1163443134</v>
      </c>
      <c r="L25" s="28">
        <f t="shared" si="3"/>
        <v>177812980</v>
      </c>
      <c r="M25" s="29">
        <f t="shared" si="3"/>
        <v>104578526</v>
      </c>
      <c r="N25" s="29">
        <f t="shared" si="3"/>
        <v>745744187</v>
      </c>
      <c r="O25" s="28">
        <f t="shared" si="3"/>
        <v>1028135693</v>
      </c>
      <c r="P25" s="28">
        <f t="shared" si="3"/>
        <v>100707658</v>
      </c>
      <c r="Q25" s="29">
        <f t="shared" si="3"/>
        <v>92000313</v>
      </c>
      <c r="R25" s="29">
        <f t="shared" si="3"/>
        <v>551558865</v>
      </c>
      <c r="S25" s="28">
        <f t="shared" si="3"/>
        <v>744266836</v>
      </c>
      <c r="T25" s="28">
        <f t="shared" si="3"/>
        <v>174542378</v>
      </c>
      <c r="U25" s="29">
        <f t="shared" si="3"/>
        <v>98478031</v>
      </c>
      <c r="V25" s="29">
        <f t="shared" si="3"/>
        <v>421669535</v>
      </c>
      <c r="W25" s="43">
        <f t="shared" si="3"/>
        <v>694689944</v>
      </c>
    </row>
    <row r="26" spans="1:23" x14ac:dyDescent="0.2">
      <c r="A26" s="15" t="s">
        <v>20</v>
      </c>
      <c r="B26" s="16" t="s">
        <v>54</v>
      </c>
      <c r="C26" s="17" t="s">
        <v>55</v>
      </c>
      <c r="D26" s="26">
        <v>332058751</v>
      </c>
      <c r="E26" s="27">
        <v>330216718</v>
      </c>
      <c r="F26" s="27">
        <v>211760067</v>
      </c>
      <c r="G26" s="36">
        <f t="shared" si="1"/>
        <v>0.64127603315347592</v>
      </c>
      <c r="H26" s="26">
        <v>71648998</v>
      </c>
      <c r="I26" s="27">
        <v>14286201</v>
      </c>
      <c r="J26" s="27">
        <v>13913484</v>
      </c>
      <c r="K26" s="26">
        <v>99848683</v>
      </c>
      <c r="L26" s="26">
        <v>19459209</v>
      </c>
      <c r="M26" s="27">
        <v>12293465</v>
      </c>
      <c r="N26" s="27">
        <v>10360141</v>
      </c>
      <c r="O26" s="26">
        <v>42112815</v>
      </c>
      <c r="P26" s="26">
        <v>12871331</v>
      </c>
      <c r="Q26" s="27">
        <v>9337437</v>
      </c>
      <c r="R26" s="27">
        <v>24904851</v>
      </c>
      <c r="S26" s="26">
        <v>47113619</v>
      </c>
      <c r="T26" s="26">
        <v>11982699</v>
      </c>
      <c r="U26" s="27">
        <v>10702251</v>
      </c>
      <c r="V26" s="27">
        <v>0</v>
      </c>
      <c r="W26" s="42">
        <v>22684950</v>
      </c>
    </row>
    <row r="27" spans="1:23" x14ac:dyDescent="0.2">
      <c r="A27" s="15" t="s">
        <v>20</v>
      </c>
      <c r="B27" s="16" t="s">
        <v>56</v>
      </c>
      <c r="C27" s="17" t="s">
        <v>57</v>
      </c>
      <c r="D27" s="26">
        <v>217254679</v>
      </c>
      <c r="E27" s="27">
        <v>217150165</v>
      </c>
      <c r="F27" s="27">
        <v>194436565</v>
      </c>
      <c r="G27" s="36">
        <f t="shared" si="1"/>
        <v>0.89540141496093273</v>
      </c>
      <c r="H27" s="26">
        <v>72719467</v>
      </c>
      <c r="I27" s="27">
        <v>2531539</v>
      </c>
      <c r="J27" s="27">
        <v>2168291</v>
      </c>
      <c r="K27" s="26">
        <v>77419297</v>
      </c>
      <c r="L27" s="26">
        <v>1984739</v>
      </c>
      <c r="M27" s="27">
        <v>1630917</v>
      </c>
      <c r="N27" s="27">
        <v>57719548</v>
      </c>
      <c r="O27" s="26">
        <v>61335204</v>
      </c>
      <c r="P27" s="26">
        <v>3056139</v>
      </c>
      <c r="Q27" s="27">
        <v>3893837</v>
      </c>
      <c r="R27" s="27">
        <v>44056358</v>
      </c>
      <c r="S27" s="26">
        <v>51006334</v>
      </c>
      <c r="T27" s="26">
        <v>2053126</v>
      </c>
      <c r="U27" s="27">
        <v>143399</v>
      </c>
      <c r="V27" s="27">
        <v>2479205</v>
      </c>
      <c r="W27" s="42">
        <v>4675730</v>
      </c>
    </row>
    <row r="28" spans="1:23" x14ac:dyDescent="0.2">
      <c r="A28" s="15" t="s">
        <v>20</v>
      </c>
      <c r="B28" s="16" t="s">
        <v>58</v>
      </c>
      <c r="C28" s="17" t="s">
        <v>59</v>
      </c>
      <c r="D28" s="26">
        <v>190531512</v>
      </c>
      <c r="E28" s="27">
        <v>194404013</v>
      </c>
      <c r="F28" s="27">
        <v>188795674</v>
      </c>
      <c r="G28" s="36">
        <f t="shared" si="1"/>
        <v>0.97115111507497531</v>
      </c>
      <c r="H28" s="26">
        <v>57862601</v>
      </c>
      <c r="I28" s="27">
        <v>352461</v>
      </c>
      <c r="J28" s="27">
        <v>5681599</v>
      </c>
      <c r="K28" s="26">
        <v>63896661</v>
      </c>
      <c r="L28" s="26">
        <v>4770613</v>
      </c>
      <c r="M28" s="27">
        <v>4568307</v>
      </c>
      <c r="N28" s="27">
        <v>47295949</v>
      </c>
      <c r="O28" s="26">
        <v>56634869</v>
      </c>
      <c r="P28" s="26">
        <v>4317872</v>
      </c>
      <c r="Q28" s="27">
        <v>4450435</v>
      </c>
      <c r="R28" s="27">
        <v>38689247</v>
      </c>
      <c r="S28" s="26">
        <v>47457554</v>
      </c>
      <c r="T28" s="26">
        <v>4418057</v>
      </c>
      <c r="U28" s="27">
        <v>4473926</v>
      </c>
      <c r="V28" s="27">
        <v>11914607</v>
      </c>
      <c r="W28" s="42">
        <v>20806590</v>
      </c>
    </row>
    <row r="29" spans="1:23" x14ac:dyDescent="0.2">
      <c r="A29" s="15" t="s">
        <v>20</v>
      </c>
      <c r="B29" s="16" t="s">
        <v>60</v>
      </c>
      <c r="C29" s="17" t="s">
        <v>61</v>
      </c>
      <c r="D29" s="26">
        <v>201932536</v>
      </c>
      <c r="E29" s="27">
        <v>227794776</v>
      </c>
      <c r="F29" s="27">
        <v>190287985</v>
      </c>
      <c r="G29" s="36">
        <f t="shared" si="1"/>
        <v>0.83534832686417704</v>
      </c>
      <c r="H29" s="26">
        <v>67926802</v>
      </c>
      <c r="I29" s="27">
        <v>4020092</v>
      </c>
      <c r="J29" s="27">
        <v>7872373</v>
      </c>
      <c r="K29" s="26">
        <v>79819267</v>
      </c>
      <c r="L29" s="26">
        <v>844098</v>
      </c>
      <c r="M29" s="27">
        <v>862874</v>
      </c>
      <c r="N29" s="27">
        <v>61477449</v>
      </c>
      <c r="O29" s="26">
        <v>63184421</v>
      </c>
      <c r="P29" s="26">
        <v>-934434</v>
      </c>
      <c r="Q29" s="27">
        <v>2146826</v>
      </c>
      <c r="R29" s="27">
        <v>45781492</v>
      </c>
      <c r="S29" s="26">
        <v>46993884</v>
      </c>
      <c r="T29" s="26">
        <v>1774436</v>
      </c>
      <c r="U29" s="27">
        <v>-2130302</v>
      </c>
      <c r="V29" s="27">
        <v>646279</v>
      </c>
      <c r="W29" s="42">
        <v>290413</v>
      </c>
    </row>
    <row r="30" spans="1:23" x14ac:dyDescent="0.2">
      <c r="A30" s="15" t="s">
        <v>20</v>
      </c>
      <c r="B30" s="16" t="s">
        <v>62</v>
      </c>
      <c r="C30" s="17" t="s">
        <v>63</v>
      </c>
      <c r="D30" s="26">
        <v>118215515</v>
      </c>
      <c r="E30" s="27">
        <v>118215596</v>
      </c>
      <c r="F30" s="27">
        <v>104497952</v>
      </c>
      <c r="G30" s="36">
        <f t="shared" si="1"/>
        <v>0.88396079312580722</v>
      </c>
      <c r="H30" s="26">
        <v>35833623</v>
      </c>
      <c r="I30" s="27">
        <v>3454505</v>
      </c>
      <c r="J30" s="27">
        <v>3341299</v>
      </c>
      <c r="K30" s="26">
        <v>42629427</v>
      </c>
      <c r="L30" s="26">
        <v>2937418</v>
      </c>
      <c r="M30" s="27">
        <v>2495176</v>
      </c>
      <c r="N30" s="27">
        <v>19003627</v>
      </c>
      <c r="O30" s="26">
        <v>24436221</v>
      </c>
      <c r="P30" s="26">
        <v>3038325</v>
      </c>
      <c r="Q30" s="27">
        <v>2867250</v>
      </c>
      <c r="R30" s="27">
        <v>21543759</v>
      </c>
      <c r="S30" s="26">
        <v>27449334</v>
      </c>
      <c r="T30" s="26">
        <v>2994075</v>
      </c>
      <c r="U30" s="27">
        <v>2557371</v>
      </c>
      <c r="V30" s="27">
        <v>4431524</v>
      </c>
      <c r="W30" s="42">
        <v>9982970</v>
      </c>
    </row>
    <row r="31" spans="1:23" x14ac:dyDescent="0.2">
      <c r="A31" s="15" t="s">
        <v>20</v>
      </c>
      <c r="B31" s="16" t="s">
        <v>64</v>
      </c>
      <c r="C31" s="17" t="s">
        <v>65</v>
      </c>
      <c r="D31" s="26">
        <v>878708522</v>
      </c>
      <c r="E31" s="27">
        <v>872523526</v>
      </c>
      <c r="F31" s="27">
        <v>746861621</v>
      </c>
      <c r="G31" s="36">
        <f t="shared" si="1"/>
        <v>0.85597877735619932</v>
      </c>
      <c r="H31" s="26">
        <v>164910252</v>
      </c>
      <c r="I31" s="27">
        <v>35960904</v>
      </c>
      <c r="J31" s="27">
        <v>35764674</v>
      </c>
      <c r="K31" s="26">
        <v>236635830</v>
      </c>
      <c r="L31" s="26">
        <v>35243035</v>
      </c>
      <c r="M31" s="27">
        <v>34153644</v>
      </c>
      <c r="N31" s="27">
        <v>99555988</v>
      </c>
      <c r="O31" s="26">
        <v>168952667</v>
      </c>
      <c r="P31" s="26">
        <v>118853522</v>
      </c>
      <c r="Q31" s="27">
        <v>33161586</v>
      </c>
      <c r="R31" s="27">
        <v>32768588</v>
      </c>
      <c r="S31" s="26">
        <v>184783696</v>
      </c>
      <c r="T31" s="26">
        <v>80021540</v>
      </c>
      <c r="U31" s="27">
        <v>39048033</v>
      </c>
      <c r="V31" s="27">
        <v>37419855</v>
      </c>
      <c r="W31" s="42">
        <v>156489428</v>
      </c>
    </row>
    <row r="32" spans="1:23" x14ac:dyDescent="0.2">
      <c r="A32" s="15" t="s">
        <v>35</v>
      </c>
      <c r="B32" s="16" t="s">
        <v>66</v>
      </c>
      <c r="C32" s="17" t="s">
        <v>67</v>
      </c>
      <c r="D32" s="26">
        <v>1200195775</v>
      </c>
      <c r="E32" s="27">
        <v>1388887564</v>
      </c>
      <c r="F32" s="27">
        <v>1009936492</v>
      </c>
      <c r="G32" s="36">
        <f t="shared" si="1"/>
        <v>0.72715496788766698</v>
      </c>
      <c r="H32" s="26">
        <v>291316550</v>
      </c>
      <c r="I32" s="27">
        <v>46565856</v>
      </c>
      <c r="J32" s="27">
        <v>42372934</v>
      </c>
      <c r="K32" s="26">
        <v>380255340</v>
      </c>
      <c r="L32" s="26">
        <v>6757040</v>
      </c>
      <c r="M32" s="27">
        <v>40544334</v>
      </c>
      <c r="N32" s="27">
        <v>250513453</v>
      </c>
      <c r="O32" s="26">
        <v>297814827</v>
      </c>
      <c r="P32" s="26">
        <v>37419586</v>
      </c>
      <c r="Q32" s="27">
        <v>39382407</v>
      </c>
      <c r="R32" s="27">
        <v>45406064</v>
      </c>
      <c r="S32" s="26">
        <v>122208057</v>
      </c>
      <c r="T32" s="26">
        <v>57186179</v>
      </c>
      <c r="U32" s="27">
        <v>72777461</v>
      </c>
      <c r="V32" s="27">
        <v>79694628</v>
      </c>
      <c r="W32" s="42">
        <v>209658268</v>
      </c>
    </row>
    <row r="33" spans="1:23" ht="16.5" x14ac:dyDescent="0.3">
      <c r="A33" s="18" t="s">
        <v>0</v>
      </c>
      <c r="B33" s="19" t="s">
        <v>68</v>
      </c>
      <c r="C33" s="20" t="s">
        <v>0</v>
      </c>
      <c r="D33" s="28">
        <f>SUM(D26:D32)</f>
        <v>3138897290</v>
      </c>
      <c r="E33" s="29">
        <f>SUM(E26:E32)</f>
        <v>3349192358</v>
      </c>
      <c r="F33" s="29">
        <f>SUM(F26:F32)</f>
        <v>2646576356</v>
      </c>
      <c r="G33" s="37">
        <f t="shared" si="1"/>
        <v>0.79021330312016669</v>
      </c>
      <c r="H33" s="28">
        <f t="shared" ref="H33:W33" si="4">SUM(H26:H32)</f>
        <v>762218293</v>
      </c>
      <c r="I33" s="29">
        <f t="shared" si="4"/>
        <v>107171558</v>
      </c>
      <c r="J33" s="29">
        <f t="shared" si="4"/>
        <v>111114654</v>
      </c>
      <c r="K33" s="28">
        <f t="shared" si="4"/>
        <v>980504505</v>
      </c>
      <c r="L33" s="28">
        <f t="shared" si="4"/>
        <v>71996152</v>
      </c>
      <c r="M33" s="29">
        <f t="shared" si="4"/>
        <v>96548717</v>
      </c>
      <c r="N33" s="29">
        <f t="shared" si="4"/>
        <v>545926155</v>
      </c>
      <c r="O33" s="28">
        <f t="shared" si="4"/>
        <v>714471024</v>
      </c>
      <c r="P33" s="28">
        <f t="shared" si="4"/>
        <v>178622341</v>
      </c>
      <c r="Q33" s="29">
        <f t="shared" si="4"/>
        <v>95239778</v>
      </c>
      <c r="R33" s="29">
        <f t="shared" si="4"/>
        <v>253150359</v>
      </c>
      <c r="S33" s="28">
        <f t="shared" si="4"/>
        <v>527012478</v>
      </c>
      <c r="T33" s="28">
        <f t="shared" si="4"/>
        <v>160430112</v>
      </c>
      <c r="U33" s="29">
        <f t="shared" si="4"/>
        <v>127572139</v>
      </c>
      <c r="V33" s="29">
        <f t="shared" si="4"/>
        <v>136586098</v>
      </c>
      <c r="W33" s="43">
        <f t="shared" si="4"/>
        <v>424588349</v>
      </c>
    </row>
    <row r="34" spans="1:23" x14ac:dyDescent="0.2">
      <c r="A34" s="15" t="s">
        <v>20</v>
      </c>
      <c r="B34" s="16" t="s">
        <v>69</v>
      </c>
      <c r="C34" s="17" t="s">
        <v>70</v>
      </c>
      <c r="D34" s="26">
        <v>324150430</v>
      </c>
      <c r="E34" s="27">
        <v>340820016</v>
      </c>
      <c r="F34" s="27">
        <v>261130220</v>
      </c>
      <c r="G34" s="36">
        <f t="shared" si="1"/>
        <v>0.76618217164804081</v>
      </c>
      <c r="H34" s="26">
        <v>76841370</v>
      </c>
      <c r="I34" s="27">
        <v>8174081</v>
      </c>
      <c r="J34" s="27">
        <v>8392464</v>
      </c>
      <c r="K34" s="26">
        <v>93407915</v>
      </c>
      <c r="L34" s="26">
        <v>7996515</v>
      </c>
      <c r="M34" s="27">
        <v>7885648</v>
      </c>
      <c r="N34" s="27">
        <v>63595778</v>
      </c>
      <c r="O34" s="26">
        <v>79477941</v>
      </c>
      <c r="P34" s="26">
        <v>6397491</v>
      </c>
      <c r="Q34" s="27">
        <v>7146634</v>
      </c>
      <c r="R34" s="27">
        <v>49890766</v>
      </c>
      <c r="S34" s="26">
        <v>63434891</v>
      </c>
      <c r="T34" s="26">
        <v>7096816</v>
      </c>
      <c r="U34" s="27">
        <v>9481549</v>
      </c>
      <c r="V34" s="27">
        <v>8231108</v>
      </c>
      <c r="W34" s="42">
        <v>24809473</v>
      </c>
    </row>
    <row r="35" spans="1:23" x14ac:dyDescent="0.2">
      <c r="A35" s="15" t="s">
        <v>20</v>
      </c>
      <c r="B35" s="16" t="s">
        <v>71</v>
      </c>
      <c r="C35" s="17" t="s">
        <v>72</v>
      </c>
      <c r="D35" s="26">
        <v>272791472</v>
      </c>
      <c r="E35" s="27">
        <v>287797551</v>
      </c>
      <c r="F35" s="27">
        <v>282328515</v>
      </c>
      <c r="G35" s="36">
        <f t="shared" si="1"/>
        <v>0.98099693350066064</v>
      </c>
      <c r="H35" s="26">
        <v>85330130</v>
      </c>
      <c r="I35" s="27">
        <v>9631948</v>
      </c>
      <c r="J35" s="27">
        <v>8830367</v>
      </c>
      <c r="K35" s="26">
        <v>103792445</v>
      </c>
      <c r="L35" s="26">
        <v>9251954</v>
      </c>
      <c r="M35" s="27">
        <v>8999178</v>
      </c>
      <c r="N35" s="27">
        <v>47295136</v>
      </c>
      <c r="O35" s="26">
        <v>65546268</v>
      </c>
      <c r="P35" s="26">
        <v>11332011</v>
      </c>
      <c r="Q35" s="27">
        <v>6209299</v>
      </c>
      <c r="R35" s="27">
        <v>48009711</v>
      </c>
      <c r="S35" s="26">
        <v>65551021</v>
      </c>
      <c r="T35" s="26">
        <v>10636060</v>
      </c>
      <c r="U35" s="27">
        <v>7548036</v>
      </c>
      <c r="V35" s="27">
        <v>29254685</v>
      </c>
      <c r="W35" s="42">
        <v>47438781</v>
      </c>
    </row>
    <row r="36" spans="1:23" x14ac:dyDescent="0.2">
      <c r="A36" s="15" t="s">
        <v>20</v>
      </c>
      <c r="B36" s="16" t="s">
        <v>73</v>
      </c>
      <c r="C36" s="17" t="s">
        <v>74</v>
      </c>
      <c r="D36" s="26">
        <v>274037042</v>
      </c>
      <c r="E36" s="27">
        <v>350852521</v>
      </c>
      <c r="F36" s="27">
        <v>335973478</v>
      </c>
      <c r="G36" s="36">
        <f t="shared" si="1"/>
        <v>0.95759174550722415</v>
      </c>
      <c r="H36" s="26">
        <v>58199071</v>
      </c>
      <c r="I36" s="27">
        <v>21255438</v>
      </c>
      <c r="J36" s="27">
        <v>14400430</v>
      </c>
      <c r="K36" s="26">
        <v>93854939</v>
      </c>
      <c r="L36" s="26">
        <v>22176661</v>
      </c>
      <c r="M36" s="27">
        <v>24744939</v>
      </c>
      <c r="N36" s="27">
        <v>43480437</v>
      </c>
      <c r="O36" s="26">
        <v>90402037</v>
      </c>
      <c r="P36" s="26">
        <v>17580733</v>
      </c>
      <c r="Q36" s="27">
        <v>27423793</v>
      </c>
      <c r="R36" s="27">
        <v>26986786</v>
      </c>
      <c r="S36" s="26">
        <v>71991312</v>
      </c>
      <c r="T36" s="26">
        <v>26006120</v>
      </c>
      <c r="U36" s="27">
        <v>27069112</v>
      </c>
      <c r="V36" s="27">
        <v>26649958</v>
      </c>
      <c r="W36" s="42">
        <v>79725190</v>
      </c>
    </row>
    <row r="37" spans="1:23" x14ac:dyDescent="0.2">
      <c r="A37" s="15" t="s">
        <v>35</v>
      </c>
      <c r="B37" s="16" t="s">
        <v>75</v>
      </c>
      <c r="C37" s="17" t="s">
        <v>76</v>
      </c>
      <c r="D37" s="26">
        <v>652316769</v>
      </c>
      <c r="E37" s="27">
        <v>647864911</v>
      </c>
      <c r="F37" s="27">
        <v>410925446</v>
      </c>
      <c r="G37" s="36">
        <f t="shared" si="1"/>
        <v>0.63427643482917384</v>
      </c>
      <c r="H37" s="26">
        <v>126300791</v>
      </c>
      <c r="I37" s="27">
        <v>4023392</v>
      </c>
      <c r="J37" s="27">
        <v>2550652</v>
      </c>
      <c r="K37" s="26">
        <v>132874835</v>
      </c>
      <c r="L37" s="26">
        <v>1665426</v>
      </c>
      <c r="M37" s="27">
        <v>2242009</v>
      </c>
      <c r="N37" s="27">
        <v>98511396</v>
      </c>
      <c r="O37" s="26">
        <v>102418831</v>
      </c>
      <c r="P37" s="26">
        <v>19036524</v>
      </c>
      <c r="Q37" s="27">
        <v>22828439</v>
      </c>
      <c r="R37" s="27">
        <v>94071290</v>
      </c>
      <c r="S37" s="26">
        <v>135936253</v>
      </c>
      <c r="T37" s="26">
        <v>18432732</v>
      </c>
      <c r="U37" s="27">
        <v>21173865</v>
      </c>
      <c r="V37" s="27">
        <v>88930</v>
      </c>
      <c r="W37" s="42">
        <v>39695527</v>
      </c>
    </row>
    <row r="38" spans="1:23" ht="16.5" x14ac:dyDescent="0.3">
      <c r="A38" s="18" t="s">
        <v>0</v>
      </c>
      <c r="B38" s="19" t="s">
        <v>77</v>
      </c>
      <c r="C38" s="20" t="s">
        <v>0</v>
      </c>
      <c r="D38" s="28">
        <f>SUM(D34:D37)</f>
        <v>1523295713</v>
      </c>
      <c r="E38" s="29">
        <f>SUM(E34:E37)</f>
        <v>1627334999</v>
      </c>
      <c r="F38" s="29">
        <f>SUM(F34:F37)</f>
        <v>1290357659</v>
      </c>
      <c r="G38" s="37">
        <f t="shared" si="1"/>
        <v>0.79292687725202671</v>
      </c>
      <c r="H38" s="28">
        <f t="shared" ref="H38:W38" si="5">SUM(H34:H37)</f>
        <v>346671362</v>
      </c>
      <c r="I38" s="29">
        <f t="shared" si="5"/>
        <v>43084859</v>
      </c>
      <c r="J38" s="29">
        <f t="shared" si="5"/>
        <v>34173913</v>
      </c>
      <c r="K38" s="28">
        <f t="shared" si="5"/>
        <v>423930134</v>
      </c>
      <c r="L38" s="28">
        <f t="shared" si="5"/>
        <v>41090556</v>
      </c>
      <c r="M38" s="29">
        <f t="shared" si="5"/>
        <v>43871774</v>
      </c>
      <c r="N38" s="29">
        <f t="shared" si="5"/>
        <v>252882747</v>
      </c>
      <c r="O38" s="28">
        <f t="shared" si="5"/>
        <v>337845077</v>
      </c>
      <c r="P38" s="28">
        <f t="shared" si="5"/>
        <v>54346759</v>
      </c>
      <c r="Q38" s="29">
        <f t="shared" si="5"/>
        <v>63608165</v>
      </c>
      <c r="R38" s="29">
        <f t="shared" si="5"/>
        <v>218958553</v>
      </c>
      <c r="S38" s="28">
        <f t="shared" si="5"/>
        <v>336913477</v>
      </c>
      <c r="T38" s="28">
        <f t="shared" si="5"/>
        <v>62171728</v>
      </c>
      <c r="U38" s="29">
        <f t="shared" si="5"/>
        <v>65272562</v>
      </c>
      <c r="V38" s="29">
        <f t="shared" si="5"/>
        <v>64224681</v>
      </c>
      <c r="W38" s="43">
        <f t="shared" si="5"/>
        <v>191668971</v>
      </c>
    </row>
    <row r="39" spans="1:23" x14ac:dyDescent="0.2">
      <c r="A39" s="15" t="s">
        <v>20</v>
      </c>
      <c r="B39" s="16" t="s">
        <v>78</v>
      </c>
      <c r="C39" s="17" t="s">
        <v>79</v>
      </c>
      <c r="D39" s="26">
        <v>378347160</v>
      </c>
      <c r="E39" s="27">
        <v>516273890</v>
      </c>
      <c r="F39" s="27">
        <v>338943724</v>
      </c>
      <c r="G39" s="36">
        <f t="shared" si="1"/>
        <v>0.6565192053388561</v>
      </c>
      <c r="H39" s="26">
        <v>156743299</v>
      </c>
      <c r="I39" s="27">
        <v>1868084</v>
      </c>
      <c r="J39" s="27">
        <v>1071107</v>
      </c>
      <c r="K39" s="26">
        <v>159682490</v>
      </c>
      <c r="L39" s="26">
        <v>373270</v>
      </c>
      <c r="M39" s="27">
        <v>3722621</v>
      </c>
      <c r="N39" s="27">
        <v>2227560</v>
      </c>
      <c r="O39" s="26">
        <v>6323451</v>
      </c>
      <c r="P39" s="26">
        <v>1006474</v>
      </c>
      <c r="Q39" s="27">
        <v>96073915</v>
      </c>
      <c r="R39" s="27">
        <v>72557306</v>
      </c>
      <c r="S39" s="26">
        <v>169637695</v>
      </c>
      <c r="T39" s="26">
        <v>905318</v>
      </c>
      <c r="U39" s="27">
        <v>2223267</v>
      </c>
      <c r="V39" s="27">
        <v>171503</v>
      </c>
      <c r="W39" s="42">
        <v>3300088</v>
      </c>
    </row>
    <row r="40" spans="1:23" x14ac:dyDescent="0.2">
      <c r="A40" s="15" t="s">
        <v>20</v>
      </c>
      <c r="B40" s="16" t="s">
        <v>80</v>
      </c>
      <c r="C40" s="17" t="s">
        <v>81</v>
      </c>
      <c r="D40" s="26">
        <v>222290108</v>
      </c>
      <c r="E40" s="27">
        <v>232728408</v>
      </c>
      <c r="F40" s="27">
        <v>170032743</v>
      </c>
      <c r="G40" s="36">
        <f t="shared" si="1"/>
        <v>0.73060587859132353</v>
      </c>
      <c r="H40" s="26">
        <v>76502128</v>
      </c>
      <c r="I40" s="27">
        <v>1219241</v>
      </c>
      <c r="J40" s="27">
        <v>1701568</v>
      </c>
      <c r="K40" s="26">
        <v>79422937</v>
      </c>
      <c r="L40" s="26">
        <v>442302</v>
      </c>
      <c r="M40" s="27">
        <v>1329553</v>
      </c>
      <c r="N40" s="27">
        <v>0</v>
      </c>
      <c r="O40" s="26">
        <v>1771855</v>
      </c>
      <c r="P40" s="26">
        <v>48510911</v>
      </c>
      <c r="Q40" s="27">
        <v>-151510</v>
      </c>
      <c r="R40" s="27">
        <v>41399743</v>
      </c>
      <c r="S40" s="26">
        <v>89759144</v>
      </c>
      <c r="T40" s="26">
        <v>1046076</v>
      </c>
      <c r="U40" s="27">
        <v>-5948696</v>
      </c>
      <c r="V40" s="27">
        <v>3981427</v>
      </c>
      <c r="W40" s="42">
        <v>-921193</v>
      </c>
    </row>
    <row r="41" spans="1:23" x14ac:dyDescent="0.2">
      <c r="A41" s="15" t="s">
        <v>20</v>
      </c>
      <c r="B41" s="16" t="s">
        <v>82</v>
      </c>
      <c r="C41" s="17" t="s">
        <v>83</v>
      </c>
      <c r="D41" s="26">
        <v>355832053</v>
      </c>
      <c r="E41" s="27">
        <v>358940121</v>
      </c>
      <c r="F41" s="27">
        <v>583964235</v>
      </c>
      <c r="G41" s="36">
        <f t="shared" si="1"/>
        <v>1.6269126821852271</v>
      </c>
      <c r="H41" s="26">
        <v>127743493</v>
      </c>
      <c r="I41" s="27">
        <v>149557895</v>
      </c>
      <c r="J41" s="27">
        <v>151119983</v>
      </c>
      <c r="K41" s="26">
        <v>428421371</v>
      </c>
      <c r="L41" s="26">
        <v>28570114</v>
      </c>
      <c r="M41" s="27">
        <v>5158056</v>
      </c>
      <c r="N41" s="27">
        <v>108830941</v>
      </c>
      <c r="O41" s="26">
        <v>142559111</v>
      </c>
      <c r="P41" s="26">
        <v>2656881</v>
      </c>
      <c r="Q41" s="27">
        <v>7572561</v>
      </c>
      <c r="R41" s="27">
        <v>85750902</v>
      </c>
      <c r="S41" s="26">
        <v>95980344</v>
      </c>
      <c r="T41" s="26">
        <v>5151350</v>
      </c>
      <c r="U41" s="27">
        <v>17288915</v>
      </c>
      <c r="V41" s="27">
        <v>-105436856</v>
      </c>
      <c r="W41" s="42">
        <v>-82996591</v>
      </c>
    </row>
    <row r="42" spans="1:23" x14ac:dyDescent="0.2">
      <c r="A42" s="15" t="s">
        <v>20</v>
      </c>
      <c r="B42" s="16" t="s">
        <v>84</v>
      </c>
      <c r="C42" s="17" t="s">
        <v>85</v>
      </c>
      <c r="D42" s="26">
        <v>241404943</v>
      </c>
      <c r="E42" s="27">
        <v>250419930</v>
      </c>
      <c r="F42" s="27">
        <v>251804967</v>
      </c>
      <c r="G42" s="36">
        <f t="shared" si="1"/>
        <v>1.0055308577076911</v>
      </c>
      <c r="H42" s="26">
        <v>118131576</v>
      </c>
      <c r="I42" s="27">
        <v>1715355</v>
      </c>
      <c r="J42" s="27">
        <v>2186757</v>
      </c>
      <c r="K42" s="26">
        <v>122033688</v>
      </c>
      <c r="L42" s="26">
        <v>1312378</v>
      </c>
      <c r="M42" s="27">
        <v>1129909</v>
      </c>
      <c r="N42" s="27">
        <v>68599068</v>
      </c>
      <c r="O42" s="26">
        <v>71041355</v>
      </c>
      <c r="P42" s="26">
        <v>1097364</v>
      </c>
      <c r="Q42" s="27">
        <v>1989398</v>
      </c>
      <c r="R42" s="27">
        <v>51421681</v>
      </c>
      <c r="S42" s="26">
        <v>54508443</v>
      </c>
      <c r="T42" s="26">
        <v>1155492</v>
      </c>
      <c r="U42" s="27">
        <v>1210278</v>
      </c>
      <c r="V42" s="27">
        <v>1855711</v>
      </c>
      <c r="W42" s="42">
        <v>4221481</v>
      </c>
    </row>
    <row r="43" spans="1:23" x14ac:dyDescent="0.2">
      <c r="A43" s="15" t="s">
        <v>20</v>
      </c>
      <c r="B43" s="16" t="s">
        <v>86</v>
      </c>
      <c r="C43" s="17" t="s">
        <v>87</v>
      </c>
      <c r="D43" s="26">
        <v>1480172550</v>
      </c>
      <c r="E43" s="27">
        <v>1430283965</v>
      </c>
      <c r="F43" s="27">
        <v>1352237824</v>
      </c>
      <c r="G43" s="36">
        <f t="shared" si="1"/>
        <v>0.94543311474515479</v>
      </c>
      <c r="H43" s="26">
        <v>514973461</v>
      </c>
      <c r="I43" s="27">
        <v>65763187</v>
      </c>
      <c r="J43" s="27">
        <v>55572629</v>
      </c>
      <c r="K43" s="26">
        <v>636309277</v>
      </c>
      <c r="L43" s="26">
        <v>69501444</v>
      </c>
      <c r="M43" s="27">
        <v>52009854</v>
      </c>
      <c r="N43" s="27">
        <v>169571845</v>
      </c>
      <c r="O43" s="26">
        <v>291083143</v>
      </c>
      <c r="P43" s="26">
        <v>56645390</v>
      </c>
      <c r="Q43" s="27">
        <v>61658308</v>
      </c>
      <c r="R43" s="27">
        <v>137947889</v>
      </c>
      <c r="S43" s="26">
        <v>256251587</v>
      </c>
      <c r="T43" s="26">
        <v>21112249</v>
      </c>
      <c r="U43" s="27">
        <v>76633051</v>
      </c>
      <c r="V43" s="27">
        <v>70848517</v>
      </c>
      <c r="W43" s="42">
        <v>168593817</v>
      </c>
    </row>
    <row r="44" spans="1:23" x14ac:dyDescent="0.2">
      <c r="A44" s="15" t="s">
        <v>35</v>
      </c>
      <c r="B44" s="16" t="s">
        <v>88</v>
      </c>
      <c r="C44" s="17" t="s">
        <v>89</v>
      </c>
      <c r="D44" s="26">
        <v>1759672944</v>
      </c>
      <c r="E44" s="27">
        <v>1578972944</v>
      </c>
      <c r="F44" s="27">
        <v>1108025395</v>
      </c>
      <c r="G44" s="36">
        <f t="shared" si="1"/>
        <v>0.70173805017396174</v>
      </c>
      <c r="H44" s="26">
        <v>28102100</v>
      </c>
      <c r="I44" s="27">
        <v>44316112</v>
      </c>
      <c r="J44" s="27">
        <v>26690292</v>
      </c>
      <c r="K44" s="26">
        <v>99108504</v>
      </c>
      <c r="L44" s="26">
        <v>29308856</v>
      </c>
      <c r="M44" s="27">
        <v>26958726</v>
      </c>
      <c r="N44" s="27">
        <v>228097280</v>
      </c>
      <c r="O44" s="26">
        <v>284364862</v>
      </c>
      <c r="P44" s="26">
        <v>33285214</v>
      </c>
      <c r="Q44" s="27">
        <v>146815943</v>
      </c>
      <c r="R44" s="27">
        <v>422277560</v>
      </c>
      <c r="S44" s="26">
        <v>602378717</v>
      </c>
      <c r="T44" s="26">
        <v>73238270</v>
      </c>
      <c r="U44" s="27">
        <v>24095854</v>
      </c>
      <c r="V44" s="27">
        <v>24839188</v>
      </c>
      <c r="W44" s="42">
        <v>122173312</v>
      </c>
    </row>
    <row r="45" spans="1:23" ht="16.5" x14ac:dyDescent="0.3">
      <c r="A45" s="18" t="s">
        <v>0</v>
      </c>
      <c r="B45" s="19" t="s">
        <v>90</v>
      </c>
      <c r="C45" s="20" t="s">
        <v>0</v>
      </c>
      <c r="D45" s="28">
        <f>SUM(D39:D44)</f>
        <v>4437719758</v>
      </c>
      <c r="E45" s="29">
        <f>SUM(E39:E44)</f>
        <v>4367619258</v>
      </c>
      <c r="F45" s="29">
        <f>SUM(F39:F44)</f>
        <v>3805008888</v>
      </c>
      <c r="G45" s="37">
        <f t="shared" si="1"/>
        <v>0.87118603139010153</v>
      </c>
      <c r="H45" s="28">
        <f t="shared" ref="H45:W45" si="6">SUM(H39:H44)</f>
        <v>1022196057</v>
      </c>
      <c r="I45" s="29">
        <f t="shared" si="6"/>
        <v>264439874</v>
      </c>
      <c r="J45" s="29">
        <f t="shared" si="6"/>
        <v>238342336</v>
      </c>
      <c r="K45" s="28">
        <f t="shared" si="6"/>
        <v>1524978267</v>
      </c>
      <c r="L45" s="28">
        <f t="shared" si="6"/>
        <v>129508364</v>
      </c>
      <c r="M45" s="29">
        <f t="shared" si="6"/>
        <v>90308719</v>
      </c>
      <c r="N45" s="29">
        <f t="shared" si="6"/>
        <v>577326694</v>
      </c>
      <c r="O45" s="28">
        <f t="shared" si="6"/>
        <v>797143777</v>
      </c>
      <c r="P45" s="28">
        <f t="shared" si="6"/>
        <v>143202234</v>
      </c>
      <c r="Q45" s="29">
        <f t="shared" si="6"/>
        <v>313958615</v>
      </c>
      <c r="R45" s="29">
        <f t="shared" si="6"/>
        <v>811355081</v>
      </c>
      <c r="S45" s="28">
        <f t="shared" si="6"/>
        <v>1268515930</v>
      </c>
      <c r="T45" s="28">
        <f t="shared" si="6"/>
        <v>102608755</v>
      </c>
      <c r="U45" s="29">
        <f t="shared" si="6"/>
        <v>115502669</v>
      </c>
      <c r="V45" s="29">
        <f t="shared" si="6"/>
        <v>-3740510</v>
      </c>
      <c r="W45" s="43">
        <f t="shared" si="6"/>
        <v>214370914</v>
      </c>
    </row>
    <row r="46" spans="1:23" x14ac:dyDescent="0.2">
      <c r="A46" s="15" t="s">
        <v>20</v>
      </c>
      <c r="B46" s="16" t="s">
        <v>91</v>
      </c>
      <c r="C46" s="17" t="s">
        <v>92</v>
      </c>
      <c r="D46" s="26">
        <v>427747152</v>
      </c>
      <c r="E46" s="27">
        <v>429970863</v>
      </c>
      <c r="F46" s="27">
        <v>418213301</v>
      </c>
      <c r="G46" s="36">
        <f t="shared" si="1"/>
        <v>0.97265497964684178</v>
      </c>
      <c r="H46" s="26">
        <v>148801646</v>
      </c>
      <c r="I46" s="27">
        <v>10543376</v>
      </c>
      <c r="J46" s="27">
        <v>9997557</v>
      </c>
      <c r="K46" s="26">
        <v>169342579</v>
      </c>
      <c r="L46" s="26">
        <v>12574294</v>
      </c>
      <c r="M46" s="27">
        <v>1457053</v>
      </c>
      <c r="N46" s="27">
        <v>104751595</v>
      </c>
      <c r="O46" s="26">
        <v>118782942</v>
      </c>
      <c r="P46" s="26">
        <v>11156619</v>
      </c>
      <c r="Q46" s="27">
        <v>8746701</v>
      </c>
      <c r="R46" s="27">
        <v>76058094</v>
      </c>
      <c r="S46" s="26">
        <v>95961414</v>
      </c>
      <c r="T46" s="26">
        <v>9530698</v>
      </c>
      <c r="U46" s="27">
        <v>9885359</v>
      </c>
      <c r="V46" s="27">
        <v>14710309</v>
      </c>
      <c r="W46" s="42">
        <v>34126366</v>
      </c>
    </row>
    <row r="47" spans="1:23" x14ac:dyDescent="0.2">
      <c r="A47" s="15" t="s">
        <v>20</v>
      </c>
      <c r="B47" s="16" t="s">
        <v>93</v>
      </c>
      <c r="C47" s="17" t="s">
        <v>94</v>
      </c>
      <c r="D47" s="26">
        <v>340021434</v>
      </c>
      <c r="E47" s="27">
        <v>343521434</v>
      </c>
      <c r="F47" s="27">
        <v>316335001</v>
      </c>
      <c r="G47" s="36">
        <f t="shared" si="1"/>
        <v>0.92085957291386944</v>
      </c>
      <c r="H47" s="26">
        <v>147360112</v>
      </c>
      <c r="I47" s="27">
        <v>8442022</v>
      </c>
      <c r="J47" s="27">
        <v>3340158</v>
      </c>
      <c r="K47" s="26">
        <v>159142292</v>
      </c>
      <c r="L47" s="26">
        <v>24946821</v>
      </c>
      <c r="M47" s="27">
        <v>-14001036</v>
      </c>
      <c r="N47" s="27">
        <v>93618932</v>
      </c>
      <c r="O47" s="26">
        <v>104564717</v>
      </c>
      <c r="P47" s="26">
        <v>-2054053</v>
      </c>
      <c r="Q47" s="27">
        <v>7793120</v>
      </c>
      <c r="R47" s="27">
        <v>62885291</v>
      </c>
      <c r="S47" s="26">
        <v>68624358</v>
      </c>
      <c r="T47" s="26">
        <v>3122588</v>
      </c>
      <c r="U47" s="27">
        <v>-24771289</v>
      </c>
      <c r="V47" s="27">
        <v>5652335</v>
      </c>
      <c r="W47" s="42">
        <v>-15996366</v>
      </c>
    </row>
    <row r="48" spans="1:23" x14ac:dyDescent="0.2">
      <c r="A48" s="15" t="s">
        <v>20</v>
      </c>
      <c r="B48" s="16" t="s">
        <v>95</v>
      </c>
      <c r="C48" s="17" t="s">
        <v>96</v>
      </c>
      <c r="D48" s="26">
        <v>390032443</v>
      </c>
      <c r="E48" s="27">
        <v>388074870</v>
      </c>
      <c r="F48" s="27">
        <v>381899065</v>
      </c>
      <c r="G48" s="36">
        <f t="shared" si="1"/>
        <v>0.98408604762271779</v>
      </c>
      <c r="H48" s="26">
        <v>140497942</v>
      </c>
      <c r="I48" s="27">
        <v>6332944</v>
      </c>
      <c r="J48" s="27">
        <v>6473128</v>
      </c>
      <c r="K48" s="26">
        <v>153304014</v>
      </c>
      <c r="L48" s="26">
        <v>12134621</v>
      </c>
      <c r="M48" s="27">
        <v>11800769</v>
      </c>
      <c r="N48" s="27">
        <v>103294187</v>
      </c>
      <c r="O48" s="26">
        <v>127229577</v>
      </c>
      <c r="P48" s="26">
        <v>5568197</v>
      </c>
      <c r="Q48" s="27">
        <v>8591203</v>
      </c>
      <c r="R48" s="27">
        <v>66160783</v>
      </c>
      <c r="S48" s="26">
        <v>80320183</v>
      </c>
      <c r="T48" s="26">
        <v>8056429</v>
      </c>
      <c r="U48" s="27">
        <v>5607066</v>
      </c>
      <c r="V48" s="27">
        <v>7381796</v>
      </c>
      <c r="W48" s="42">
        <v>21045291</v>
      </c>
    </row>
    <row r="49" spans="1:23" x14ac:dyDescent="0.2">
      <c r="A49" s="15" t="s">
        <v>20</v>
      </c>
      <c r="B49" s="16" t="s">
        <v>97</v>
      </c>
      <c r="C49" s="17" t="s">
        <v>98</v>
      </c>
      <c r="D49" s="26">
        <v>238351799</v>
      </c>
      <c r="E49" s="27">
        <v>242470685</v>
      </c>
      <c r="F49" s="27">
        <v>125572194</v>
      </c>
      <c r="G49" s="36">
        <f t="shared" si="1"/>
        <v>0.51788608589941498</v>
      </c>
      <c r="H49" s="26">
        <v>57263471</v>
      </c>
      <c r="I49" s="27">
        <v>2344063</v>
      </c>
      <c r="J49" s="27">
        <v>2495569</v>
      </c>
      <c r="K49" s="26">
        <v>62103103</v>
      </c>
      <c r="L49" s="26">
        <v>2209327</v>
      </c>
      <c r="M49" s="27">
        <v>2187910</v>
      </c>
      <c r="N49" s="27">
        <v>46767525</v>
      </c>
      <c r="O49" s="26">
        <v>51164762</v>
      </c>
      <c r="P49" s="26">
        <v>1856276</v>
      </c>
      <c r="Q49" s="27">
        <v>1723252</v>
      </c>
      <c r="R49" s="27">
        <v>1516293</v>
      </c>
      <c r="S49" s="26">
        <v>5095821</v>
      </c>
      <c r="T49" s="26">
        <v>2438494</v>
      </c>
      <c r="U49" s="27">
        <v>2002702</v>
      </c>
      <c r="V49" s="27">
        <v>2767312</v>
      </c>
      <c r="W49" s="42">
        <v>7208508</v>
      </c>
    </row>
    <row r="50" spans="1:23" x14ac:dyDescent="0.2">
      <c r="A50" s="15" t="s">
        <v>35</v>
      </c>
      <c r="B50" s="16" t="s">
        <v>99</v>
      </c>
      <c r="C50" s="17" t="s">
        <v>100</v>
      </c>
      <c r="D50" s="26">
        <v>789096035</v>
      </c>
      <c r="E50" s="27">
        <v>810481656</v>
      </c>
      <c r="F50" s="27">
        <v>704314181</v>
      </c>
      <c r="G50" s="36">
        <f t="shared" si="1"/>
        <v>0.86900693653700656</v>
      </c>
      <c r="H50" s="26">
        <v>262368237</v>
      </c>
      <c r="I50" s="27">
        <v>6683330</v>
      </c>
      <c r="J50" s="27">
        <v>5212250</v>
      </c>
      <c r="K50" s="26">
        <v>274263817</v>
      </c>
      <c r="L50" s="26">
        <v>7998238</v>
      </c>
      <c r="M50" s="27">
        <v>7573343</v>
      </c>
      <c r="N50" s="27">
        <v>215711736</v>
      </c>
      <c r="O50" s="26">
        <v>231283317</v>
      </c>
      <c r="P50" s="26">
        <v>5380319</v>
      </c>
      <c r="Q50" s="27">
        <v>6625831</v>
      </c>
      <c r="R50" s="27">
        <v>159554471</v>
      </c>
      <c r="S50" s="26">
        <v>171560621</v>
      </c>
      <c r="T50" s="26">
        <v>7618436</v>
      </c>
      <c r="U50" s="27">
        <v>6825185</v>
      </c>
      <c r="V50" s="27">
        <v>12762805</v>
      </c>
      <c r="W50" s="42">
        <v>27206426</v>
      </c>
    </row>
    <row r="51" spans="1:23" ht="16.5" x14ac:dyDescent="0.3">
      <c r="A51" s="18" t="s">
        <v>0</v>
      </c>
      <c r="B51" s="19" t="s">
        <v>101</v>
      </c>
      <c r="C51" s="20" t="s">
        <v>0</v>
      </c>
      <c r="D51" s="28">
        <f>SUM(D46:D50)</f>
        <v>2185248863</v>
      </c>
      <c r="E51" s="29">
        <f>SUM(E46:E50)</f>
        <v>2214519508</v>
      </c>
      <c r="F51" s="29">
        <f>SUM(F46:F50)</f>
        <v>1946333742</v>
      </c>
      <c r="G51" s="37">
        <f t="shared" si="1"/>
        <v>0.87889663422192799</v>
      </c>
      <c r="H51" s="28">
        <f t="shared" ref="H51:W51" si="7">SUM(H46:H50)</f>
        <v>756291408</v>
      </c>
      <c r="I51" s="29">
        <f t="shared" si="7"/>
        <v>34345735</v>
      </c>
      <c r="J51" s="29">
        <f t="shared" si="7"/>
        <v>27518662</v>
      </c>
      <c r="K51" s="28">
        <f t="shared" si="7"/>
        <v>818155805</v>
      </c>
      <c r="L51" s="28">
        <f t="shared" si="7"/>
        <v>59863301</v>
      </c>
      <c r="M51" s="29">
        <f t="shared" si="7"/>
        <v>9018039</v>
      </c>
      <c r="N51" s="29">
        <f t="shared" si="7"/>
        <v>564143975</v>
      </c>
      <c r="O51" s="28">
        <f t="shared" si="7"/>
        <v>633025315</v>
      </c>
      <c r="P51" s="28">
        <f t="shared" si="7"/>
        <v>21907358</v>
      </c>
      <c r="Q51" s="29">
        <f t="shared" si="7"/>
        <v>33480107</v>
      </c>
      <c r="R51" s="29">
        <f t="shared" si="7"/>
        <v>366174932</v>
      </c>
      <c r="S51" s="28">
        <f t="shared" si="7"/>
        <v>421562397</v>
      </c>
      <c r="T51" s="28">
        <f t="shared" si="7"/>
        <v>30766645</v>
      </c>
      <c r="U51" s="29">
        <f t="shared" si="7"/>
        <v>-450977</v>
      </c>
      <c r="V51" s="29">
        <f t="shared" si="7"/>
        <v>43274557</v>
      </c>
      <c r="W51" s="43">
        <f t="shared" si="7"/>
        <v>73590225</v>
      </c>
    </row>
    <row r="52" spans="1:23" ht="16.5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39101920396</v>
      </c>
      <c r="E52" s="29">
        <f>SUM(E6:E7,E9:E16,E18:E24,E26:E32,E34:E37,E39:E44,E46:E50)</f>
        <v>40631939138</v>
      </c>
      <c r="F52" s="29">
        <f>SUM(F6:F7,F9:F16,F18:F24,F26:F32,F34:F37,F39:F44,F46:F50)</f>
        <v>33606051151</v>
      </c>
      <c r="G52" s="37">
        <f t="shared" si="1"/>
        <v>0.82708460053708799</v>
      </c>
      <c r="H52" s="28">
        <f t="shared" ref="H52:W52" si="8">SUM(H6:H7,H9:H16,H18:H24,H26:H32,H34:H37,H39:H44,H46:H50)</f>
        <v>5917288520</v>
      </c>
      <c r="I52" s="29">
        <f t="shared" si="8"/>
        <v>1880853763</v>
      </c>
      <c r="J52" s="29">
        <f t="shared" si="8"/>
        <v>2015658398</v>
      </c>
      <c r="K52" s="28">
        <f t="shared" si="8"/>
        <v>9813800681</v>
      </c>
      <c r="L52" s="28">
        <f t="shared" si="8"/>
        <v>2078196908</v>
      </c>
      <c r="M52" s="29">
        <f t="shared" si="8"/>
        <v>1897921452</v>
      </c>
      <c r="N52" s="29">
        <f t="shared" si="8"/>
        <v>5073569716</v>
      </c>
      <c r="O52" s="28">
        <f t="shared" si="8"/>
        <v>9049688076</v>
      </c>
      <c r="P52" s="28">
        <f t="shared" si="8"/>
        <v>2213409402</v>
      </c>
      <c r="Q52" s="29">
        <f t="shared" si="8"/>
        <v>1953883656</v>
      </c>
      <c r="R52" s="29">
        <f t="shared" si="8"/>
        <v>4702416612</v>
      </c>
      <c r="S52" s="28">
        <f t="shared" si="8"/>
        <v>8869709670</v>
      </c>
      <c r="T52" s="28">
        <f t="shared" si="8"/>
        <v>2218697504</v>
      </c>
      <c r="U52" s="29">
        <f t="shared" si="8"/>
        <v>1676279825</v>
      </c>
      <c r="V52" s="29">
        <f t="shared" si="8"/>
        <v>1977875395</v>
      </c>
      <c r="W52" s="43">
        <f t="shared" si="8"/>
        <v>5872852724</v>
      </c>
    </row>
    <row r="53" spans="1:23" ht="14.45" customHeight="1" x14ac:dyDescent="0.3">
      <c r="A53" s="10"/>
      <c r="B53" s="11" t="s">
        <v>607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14</v>
      </c>
      <c r="B55" s="16" t="s">
        <v>104</v>
      </c>
      <c r="C55" s="17" t="s">
        <v>105</v>
      </c>
      <c r="D55" s="26">
        <v>8073600625</v>
      </c>
      <c r="E55" s="27">
        <v>7980003278</v>
      </c>
      <c r="F55" s="27">
        <v>7386700475</v>
      </c>
      <c r="G55" s="36">
        <f t="shared" ref="G55:G83" si="9">IF(($E55      =0),0,($F55      /$E55      ))</f>
        <v>0.92565130836027709</v>
      </c>
      <c r="H55" s="26">
        <v>1052513542</v>
      </c>
      <c r="I55" s="27">
        <v>567439744</v>
      </c>
      <c r="J55" s="27">
        <v>-56207136</v>
      </c>
      <c r="K55" s="26">
        <v>1563746150</v>
      </c>
      <c r="L55" s="26">
        <v>1227302518</v>
      </c>
      <c r="M55" s="27">
        <v>593279157</v>
      </c>
      <c r="N55" s="27">
        <v>853880580</v>
      </c>
      <c r="O55" s="26">
        <v>2674462255</v>
      </c>
      <c r="P55" s="26">
        <v>-67137559</v>
      </c>
      <c r="Q55" s="27">
        <v>483497943</v>
      </c>
      <c r="R55" s="27">
        <v>1460899782</v>
      </c>
      <c r="S55" s="26">
        <v>1877260166</v>
      </c>
      <c r="T55" s="26">
        <v>502546939</v>
      </c>
      <c r="U55" s="27">
        <v>455752198</v>
      </c>
      <c r="V55" s="27">
        <v>312932767</v>
      </c>
      <c r="W55" s="42">
        <v>1271231904</v>
      </c>
    </row>
    <row r="56" spans="1:23" ht="16.5" x14ac:dyDescent="0.3">
      <c r="A56" s="18" t="s">
        <v>0</v>
      </c>
      <c r="B56" s="19" t="s">
        <v>19</v>
      </c>
      <c r="C56" s="20" t="s">
        <v>0</v>
      </c>
      <c r="D56" s="28">
        <f>D55</f>
        <v>8073600625</v>
      </c>
      <c r="E56" s="29">
        <f>E55</f>
        <v>7980003278</v>
      </c>
      <c r="F56" s="29">
        <f>F55</f>
        <v>7386700475</v>
      </c>
      <c r="G56" s="37">
        <f t="shared" si="9"/>
        <v>0.92565130836027709</v>
      </c>
      <c r="H56" s="28">
        <f t="shared" ref="H56:W56" si="10">H55</f>
        <v>1052513542</v>
      </c>
      <c r="I56" s="29">
        <f t="shared" si="10"/>
        <v>567439744</v>
      </c>
      <c r="J56" s="29">
        <f t="shared" si="10"/>
        <v>-56207136</v>
      </c>
      <c r="K56" s="28">
        <f t="shared" si="10"/>
        <v>1563746150</v>
      </c>
      <c r="L56" s="28">
        <f t="shared" si="10"/>
        <v>1227302518</v>
      </c>
      <c r="M56" s="29">
        <f t="shared" si="10"/>
        <v>593279157</v>
      </c>
      <c r="N56" s="29">
        <f t="shared" si="10"/>
        <v>853880580</v>
      </c>
      <c r="O56" s="28">
        <f t="shared" si="10"/>
        <v>2674462255</v>
      </c>
      <c r="P56" s="28">
        <f t="shared" si="10"/>
        <v>-67137559</v>
      </c>
      <c r="Q56" s="29">
        <f t="shared" si="10"/>
        <v>483497943</v>
      </c>
      <c r="R56" s="29">
        <f t="shared" si="10"/>
        <v>1460899782</v>
      </c>
      <c r="S56" s="28">
        <f t="shared" si="10"/>
        <v>1877260166</v>
      </c>
      <c r="T56" s="28">
        <f t="shared" si="10"/>
        <v>502546939</v>
      </c>
      <c r="U56" s="29">
        <f t="shared" si="10"/>
        <v>455752198</v>
      </c>
      <c r="V56" s="29">
        <f t="shared" si="10"/>
        <v>312932767</v>
      </c>
      <c r="W56" s="43">
        <f t="shared" si="10"/>
        <v>1271231904</v>
      </c>
    </row>
    <row r="57" spans="1:23" x14ac:dyDescent="0.2">
      <c r="A57" s="15" t="s">
        <v>20</v>
      </c>
      <c r="B57" s="16" t="s">
        <v>106</v>
      </c>
      <c r="C57" s="17" t="s">
        <v>107</v>
      </c>
      <c r="D57" s="26">
        <v>170335431</v>
      </c>
      <c r="E57" s="27">
        <v>179859759</v>
      </c>
      <c r="F57" s="27">
        <v>140313446</v>
      </c>
      <c r="G57" s="36">
        <f t="shared" si="9"/>
        <v>0.78012695435669965</v>
      </c>
      <c r="H57" s="26">
        <v>7548386</v>
      </c>
      <c r="I57" s="27">
        <v>8866360</v>
      </c>
      <c r="J57" s="27">
        <v>9510455</v>
      </c>
      <c r="K57" s="26">
        <v>25925201</v>
      </c>
      <c r="L57" s="26">
        <v>8178690</v>
      </c>
      <c r="M57" s="27">
        <v>7024588</v>
      </c>
      <c r="N57" s="27">
        <v>20848573</v>
      </c>
      <c r="O57" s="26">
        <v>36051851</v>
      </c>
      <c r="P57" s="26">
        <v>14130448</v>
      </c>
      <c r="Q57" s="27">
        <v>6173221</v>
      </c>
      <c r="R57" s="27">
        <v>8074511</v>
      </c>
      <c r="S57" s="26">
        <v>28378180</v>
      </c>
      <c r="T57" s="26">
        <v>10320078</v>
      </c>
      <c r="U57" s="27">
        <v>8571170</v>
      </c>
      <c r="V57" s="27">
        <v>31066966</v>
      </c>
      <c r="W57" s="42">
        <v>49958214</v>
      </c>
    </row>
    <row r="58" spans="1:23" x14ac:dyDescent="0.2">
      <c r="A58" s="15" t="s">
        <v>20</v>
      </c>
      <c r="B58" s="16" t="s">
        <v>108</v>
      </c>
      <c r="C58" s="17" t="s">
        <v>109</v>
      </c>
      <c r="D58" s="26">
        <v>333865392</v>
      </c>
      <c r="E58" s="27">
        <v>323948192</v>
      </c>
      <c r="F58" s="27">
        <v>316365451</v>
      </c>
      <c r="G58" s="36">
        <f t="shared" si="9"/>
        <v>0.97659273554457748</v>
      </c>
      <c r="H58" s="26">
        <v>45345846</v>
      </c>
      <c r="I58" s="27">
        <v>31320656</v>
      </c>
      <c r="J58" s="27">
        <v>0</v>
      </c>
      <c r="K58" s="26">
        <v>76666502</v>
      </c>
      <c r="L58" s="26">
        <v>80760753</v>
      </c>
      <c r="M58" s="27">
        <v>80760753</v>
      </c>
      <c r="N58" s="27">
        <v>0</v>
      </c>
      <c r="O58" s="26">
        <v>161521506</v>
      </c>
      <c r="P58" s="26">
        <v>-10871001</v>
      </c>
      <c r="Q58" s="27">
        <v>54271915</v>
      </c>
      <c r="R58" s="27">
        <v>-117405453</v>
      </c>
      <c r="S58" s="26">
        <v>-74004539</v>
      </c>
      <c r="T58" s="26">
        <v>141379996</v>
      </c>
      <c r="U58" s="27">
        <v>5400993</v>
      </c>
      <c r="V58" s="27">
        <v>5400993</v>
      </c>
      <c r="W58" s="42">
        <v>152181982</v>
      </c>
    </row>
    <row r="59" spans="1:23" x14ac:dyDescent="0.2">
      <c r="A59" s="15" t="s">
        <v>20</v>
      </c>
      <c r="B59" s="16" t="s">
        <v>110</v>
      </c>
      <c r="C59" s="17" t="s">
        <v>111</v>
      </c>
      <c r="D59" s="26">
        <v>233544473</v>
      </c>
      <c r="E59" s="27">
        <v>204594474</v>
      </c>
      <c r="F59" s="27">
        <v>123822143</v>
      </c>
      <c r="G59" s="36">
        <f t="shared" si="9"/>
        <v>0.60520766069175458</v>
      </c>
      <c r="H59" s="26">
        <v>57065160</v>
      </c>
      <c r="I59" s="27">
        <v>6061122</v>
      </c>
      <c r="J59" s="27">
        <v>0</v>
      </c>
      <c r="K59" s="26">
        <v>63126282</v>
      </c>
      <c r="L59" s="26">
        <v>9384132</v>
      </c>
      <c r="M59" s="27">
        <v>13872479</v>
      </c>
      <c r="N59" s="27">
        <v>8221215</v>
      </c>
      <c r="O59" s="26">
        <v>31477826</v>
      </c>
      <c r="P59" s="26">
        <v>7051699</v>
      </c>
      <c r="Q59" s="27">
        <v>41360646</v>
      </c>
      <c r="R59" s="27">
        <v>0</v>
      </c>
      <c r="S59" s="26">
        <v>48412345</v>
      </c>
      <c r="T59" s="26">
        <v>-26944192</v>
      </c>
      <c r="U59" s="27">
        <v>30361011</v>
      </c>
      <c r="V59" s="27">
        <v>-22611129</v>
      </c>
      <c r="W59" s="42">
        <v>-19194310</v>
      </c>
    </row>
    <row r="60" spans="1:23" x14ac:dyDescent="0.2">
      <c r="A60" s="15" t="s">
        <v>35</v>
      </c>
      <c r="B60" s="16" t="s">
        <v>112</v>
      </c>
      <c r="C60" s="17" t="s">
        <v>113</v>
      </c>
      <c r="D60" s="26">
        <v>63471183</v>
      </c>
      <c r="E60" s="27">
        <v>63284598</v>
      </c>
      <c r="F60" s="27">
        <v>53318813</v>
      </c>
      <c r="G60" s="36">
        <f t="shared" si="9"/>
        <v>0.84252432163668012</v>
      </c>
      <c r="H60" s="26">
        <v>20272326</v>
      </c>
      <c r="I60" s="27">
        <v>247649</v>
      </c>
      <c r="J60" s="27">
        <v>655748</v>
      </c>
      <c r="K60" s="26">
        <v>21175723</v>
      </c>
      <c r="L60" s="26">
        <v>745576</v>
      </c>
      <c r="M60" s="27">
        <v>1281849</v>
      </c>
      <c r="N60" s="27">
        <v>16224194</v>
      </c>
      <c r="O60" s="26">
        <v>18251619</v>
      </c>
      <c r="P60" s="26">
        <v>616209</v>
      </c>
      <c r="Q60" s="27">
        <v>250615</v>
      </c>
      <c r="R60" s="27">
        <v>12028267</v>
      </c>
      <c r="S60" s="26">
        <v>12895091</v>
      </c>
      <c r="T60" s="26">
        <v>312327</v>
      </c>
      <c r="U60" s="27">
        <v>412886</v>
      </c>
      <c r="V60" s="27">
        <v>271167</v>
      </c>
      <c r="W60" s="42">
        <v>996380</v>
      </c>
    </row>
    <row r="61" spans="1:23" ht="16.5" x14ac:dyDescent="0.3">
      <c r="A61" s="18" t="s">
        <v>0</v>
      </c>
      <c r="B61" s="19" t="s">
        <v>114</v>
      </c>
      <c r="C61" s="20" t="s">
        <v>0</v>
      </c>
      <c r="D61" s="28">
        <f>SUM(D57:D60)</f>
        <v>801216479</v>
      </c>
      <c r="E61" s="29">
        <f>SUM(E57:E60)</f>
        <v>771687023</v>
      </c>
      <c r="F61" s="29">
        <f>SUM(F57:F60)</f>
        <v>633819853</v>
      </c>
      <c r="G61" s="37">
        <f t="shared" si="9"/>
        <v>0.82134315351834031</v>
      </c>
      <c r="H61" s="28">
        <f t="shared" ref="H61:W61" si="11">SUM(H57:H60)</f>
        <v>130231718</v>
      </c>
      <c r="I61" s="29">
        <f t="shared" si="11"/>
        <v>46495787</v>
      </c>
      <c r="J61" s="29">
        <f t="shared" si="11"/>
        <v>10166203</v>
      </c>
      <c r="K61" s="28">
        <f t="shared" si="11"/>
        <v>186893708</v>
      </c>
      <c r="L61" s="28">
        <f t="shared" si="11"/>
        <v>99069151</v>
      </c>
      <c r="M61" s="29">
        <f t="shared" si="11"/>
        <v>102939669</v>
      </c>
      <c r="N61" s="29">
        <f t="shared" si="11"/>
        <v>45293982</v>
      </c>
      <c r="O61" s="28">
        <f t="shared" si="11"/>
        <v>247302802</v>
      </c>
      <c r="P61" s="28">
        <f t="shared" si="11"/>
        <v>10927355</v>
      </c>
      <c r="Q61" s="29">
        <f t="shared" si="11"/>
        <v>102056397</v>
      </c>
      <c r="R61" s="29">
        <f t="shared" si="11"/>
        <v>-97302675</v>
      </c>
      <c r="S61" s="28">
        <f t="shared" si="11"/>
        <v>15681077</v>
      </c>
      <c r="T61" s="28">
        <f t="shared" si="11"/>
        <v>125068209</v>
      </c>
      <c r="U61" s="29">
        <f t="shared" si="11"/>
        <v>44746060</v>
      </c>
      <c r="V61" s="29">
        <f t="shared" si="11"/>
        <v>14127997</v>
      </c>
      <c r="W61" s="43">
        <f t="shared" si="11"/>
        <v>183942266</v>
      </c>
    </row>
    <row r="62" spans="1:23" x14ac:dyDescent="0.2">
      <c r="A62" s="15" t="s">
        <v>20</v>
      </c>
      <c r="B62" s="16" t="s">
        <v>115</v>
      </c>
      <c r="C62" s="17" t="s">
        <v>116</v>
      </c>
      <c r="D62" s="26">
        <v>326771133</v>
      </c>
      <c r="E62" s="27">
        <v>327070943</v>
      </c>
      <c r="F62" s="27">
        <v>176233515</v>
      </c>
      <c r="G62" s="36">
        <f t="shared" si="9"/>
        <v>0.5388235145058422</v>
      </c>
      <c r="H62" s="26">
        <v>17535586</v>
      </c>
      <c r="I62" s="27">
        <v>16816556</v>
      </c>
      <c r="J62" s="27">
        <v>14885709</v>
      </c>
      <c r="K62" s="26">
        <v>49237851</v>
      </c>
      <c r="L62" s="26">
        <v>14934492</v>
      </c>
      <c r="M62" s="27">
        <v>15905002</v>
      </c>
      <c r="N62" s="27">
        <v>12836155</v>
      </c>
      <c r="O62" s="26">
        <v>43675649</v>
      </c>
      <c r="P62" s="26">
        <v>14049019</v>
      </c>
      <c r="Q62" s="27">
        <v>16085833</v>
      </c>
      <c r="R62" s="27">
        <v>13060516</v>
      </c>
      <c r="S62" s="26">
        <v>43195368</v>
      </c>
      <c r="T62" s="26">
        <v>12468687</v>
      </c>
      <c r="U62" s="27">
        <v>12798560</v>
      </c>
      <c r="V62" s="27">
        <v>14857400</v>
      </c>
      <c r="W62" s="42">
        <v>40124647</v>
      </c>
    </row>
    <row r="63" spans="1:23" x14ac:dyDescent="0.2">
      <c r="A63" s="15" t="s">
        <v>20</v>
      </c>
      <c r="B63" s="16" t="s">
        <v>117</v>
      </c>
      <c r="C63" s="17" t="s">
        <v>118</v>
      </c>
      <c r="D63" s="26">
        <v>135702571</v>
      </c>
      <c r="E63" s="27">
        <v>136083490</v>
      </c>
      <c r="F63" s="27">
        <v>57008369</v>
      </c>
      <c r="G63" s="36">
        <f t="shared" si="9"/>
        <v>0.41892200883442954</v>
      </c>
      <c r="H63" s="26">
        <v>5924212</v>
      </c>
      <c r="I63" s="27">
        <v>789821</v>
      </c>
      <c r="J63" s="27">
        <v>916330</v>
      </c>
      <c r="K63" s="26">
        <v>7630363</v>
      </c>
      <c r="L63" s="26">
        <v>844982</v>
      </c>
      <c r="M63" s="27">
        <v>6272089</v>
      </c>
      <c r="N63" s="27">
        <v>5671614</v>
      </c>
      <c r="O63" s="26">
        <v>12788685</v>
      </c>
      <c r="P63" s="26">
        <v>-614090</v>
      </c>
      <c r="Q63" s="27">
        <v>5766146</v>
      </c>
      <c r="R63" s="27">
        <v>5564292</v>
      </c>
      <c r="S63" s="26">
        <v>10716348</v>
      </c>
      <c r="T63" s="26">
        <v>6262610</v>
      </c>
      <c r="U63" s="27">
        <v>6489051</v>
      </c>
      <c r="V63" s="27">
        <v>13121312</v>
      </c>
      <c r="W63" s="42">
        <v>25872973</v>
      </c>
    </row>
    <row r="64" spans="1:23" x14ac:dyDescent="0.2">
      <c r="A64" s="15" t="s">
        <v>20</v>
      </c>
      <c r="B64" s="16" t="s">
        <v>119</v>
      </c>
      <c r="C64" s="17" t="s">
        <v>120</v>
      </c>
      <c r="D64" s="26">
        <v>174795910</v>
      </c>
      <c r="E64" s="27">
        <v>180618087</v>
      </c>
      <c r="F64" s="27">
        <v>182339764</v>
      </c>
      <c r="G64" s="36">
        <f t="shared" si="9"/>
        <v>1.0095321405989646</v>
      </c>
      <c r="H64" s="26">
        <v>58441459</v>
      </c>
      <c r="I64" s="27">
        <v>7577496</v>
      </c>
      <c r="J64" s="27">
        <v>6807989</v>
      </c>
      <c r="K64" s="26">
        <v>72826944</v>
      </c>
      <c r="L64" s="26">
        <v>6708933</v>
      </c>
      <c r="M64" s="27">
        <v>6192737</v>
      </c>
      <c r="N64" s="27">
        <v>33075903</v>
      </c>
      <c r="O64" s="26">
        <v>45977573</v>
      </c>
      <c r="P64" s="26">
        <v>7487120</v>
      </c>
      <c r="Q64" s="27">
        <v>6818349</v>
      </c>
      <c r="R64" s="27">
        <v>26130002</v>
      </c>
      <c r="S64" s="26">
        <v>40435471</v>
      </c>
      <c r="T64" s="26">
        <v>6065005</v>
      </c>
      <c r="U64" s="27">
        <v>6181911</v>
      </c>
      <c r="V64" s="27">
        <v>10852860</v>
      </c>
      <c r="W64" s="42">
        <v>23099776</v>
      </c>
    </row>
    <row r="65" spans="1:23" x14ac:dyDescent="0.2">
      <c r="A65" s="15" t="s">
        <v>20</v>
      </c>
      <c r="B65" s="16" t="s">
        <v>121</v>
      </c>
      <c r="C65" s="17" t="s">
        <v>122</v>
      </c>
      <c r="D65" s="26">
        <v>3527316852</v>
      </c>
      <c r="E65" s="27">
        <v>3427216852</v>
      </c>
      <c r="F65" s="27">
        <v>2749495250</v>
      </c>
      <c r="G65" s="36">
        <f t="shared" si="9"/>
        <v>0.8022530726048146</v>
      </c>
      <c r="H65" s="26">
        <v>422448539</v>
      </c>
      <c r="I65" s="27">
        <v>193215784</v>
      </c>
      <c r="J65" s="27">
        <v>206777728</v>
      </c>
      <c r="K65" s="26">
        <v>822442051</v>
      </c>
      <c r="L65" s="26">
        <v>192250375</v>
      </c>
      <c r="M65" s="27">
        <v>176115948</v>
      </c>
      <c r="N65" s="27">
        <v>179522936</v>
      </c>
      <c r="O65" s="26">
        <v>547889259</v>
      </c>
      <c r="P65" s="26">
        <v>274744421</v>
      </c>
      <c r="Q65" s="27">
        <v>74688174</v>
      </c>
      <c r="R65" s="27">
        <v>422206004</v>
      </c>
      <c r="S65" s="26">
        <v>771638599</v>
      </c>
      <c r="T65" s="26">
        <v>223173315</v>
      </c>
      <c r="U65" s="27">
        <v>176490632</v>
      </c>
      <c r="V65" s="27">
        <v>207861394</v>
      </c>
      <c r="W65" s="42">
        <v>607525341</v>
      </c>
    </row>
    <row r="66" spans="1:23" x14ac:dyDescent="0.2">
      <c r="A66" s="15" t="s">
        <v>20</v>
      </c>
      <c r="B66" s="16" t="s">
        <v>123</v>
      </c>
      <c r="C66" s="17" t="s">
        <v>124</v>
      </c>
      <c r="D66" s="26">
        <v>540927599</v>
      </c>
      <c r="E66" s="27">
        <v>530740863</v>
      </c>
      <c r="F66" s="27">
        <v>379337533</v>
      </c>
      <c r="G66" s="36">
        <f t="shared" si="9"/>
        <v>0.71473210269848775</v>
      </c>
      <c r="H66" s="26">
        <v>82212007</v>
      </c>
      <c r="I66" s="27">
        <v>0</v>
      </c>
      <c r="J66" s="27">
        <v>20273072</v>
      </c>
      <c r="K66" s="26">
        <v>102485079</v>
      </c>
      <c r="L66" s="26">
        <v>22056593</v>
      </c>
      <c r="M66" s="27">
        <v>25530161</v>
      </c>
      <c r="N66" s="27">
        <v>67182675</v>
      </c>
      <c r="O66" s="26">
        <v>114769429</v>
      </c>
      <c r="P66" s="26">
        <v>27712543</v>
      </c>
      <c r="Q66" s="27">
        <v>23820924</v>
      </c>
      <c r="R66" s="27">
        <v>55323993</v>
      </c>
      <c r="S66" s="26">
        <v>106857460</v>
      </c>
      <c r="T66" s="26">
        <v>26717565</v>
      </c>
      <c r="U66" s="27">
        <v>29112198</v>
      </c>
      <c r="V66" s="27">
        <v>-604198</v>
      </c>
      <c r="W66" s="42">
        <v>55225565</v>
      </c>
    </row>
    <row r="67" spans="1:23" x14ac:dyDescent="0.2">
      <c r="A67" s="15" t="s">
        <v>35</v>
      </c>
      <c r="B67" s="16" t="s">
        <v>125</v>
      </c>
      <c r="C67" s="17" t="s">
        <v>126</v>
      </c>
      <c r="D67" s="26">
        <v>147955000</v>
      </c>
      <c r="E67" s="27">
        <v>149343956</v>
      </c>
      <c r="F67" s="27">
        <v>145318053</v>
      </c>
      <c r="G67" s="36">
        <f t="shared" si="9"/>
        <v>0.97304274570040183</v>
      </c>
      <c r="H67" s="26">
        <v>57669892</v>
      </c>
      <c r="I67" s="27">
        <v>197499</v>
      </c>
      <c r="J67" s="27">
        <v>241359</v>
      </c>
      <c r="K67" s="26">
        <v>58108750</v>
      </c>
      <c r="L67" s="26">
        <v>580284</v>
      </c>
      <c r="M67" s="27">
        <v>820374</v>
      </c>
      <c r="N67" s="27">
        <v>45807777</v>
      </c>
      <c r="O67" s="26">
        <v>47208435</v>
      </c>
      <c r="P67" s="26">
        <v>286736</v>
      </c>
      <c r="Q67" s="27">
        <v>405676</v>
      </c>
      <c r="R67" s="27">
        <v>37228454</v>
      </c>
      <c r="S67" s="26">
        <v>37920866</v>
      </c>
      <c r="T67" s="26">
        <v>272236</v>
      </c>
      <c r="U67" s="27">
        <v>339224</v>
      </c>
      <c r="V67" s="27">
        <v>1468542</v>
      </c>
      <c r="W67" s="42">
        <v>2080002</v>
      </c>
    </row>
    <row r="68" spans="1:23" ht="16.5" x14ac:dyDescent="0.3">
      <c r="A68" s="18" t="s">
        <v>0</v>
      </c>
      <c r="B68" s="19" t="s">
        <v>127</v>
      </c>
      <c r="C68" s="20" t="s">
        <v>0</v>
      </c>
      <c r="D68" s="28">
        <f>SUM(D62:D67)</f>
        <v>4853469065</v>
      </c>
      <c r="E68" s="29">
        <f>SUM(E62:E67)</f>
        <v>4751074191</v>
      </c>
      <c r="F68" s="29">
        <f>SUM(F62:F67)</f>
        <v>3689732484</v>
      </c>
      <c r="G68" s="37">
        <f t="shared" si="9"/>
        <v>0.77661015923293542</v>
      </c>
      <c r="H68" s="28">
        <f t="shared" ref="H68:W68" si="12">SUM(H62:H67)</f>
        <v>644231695</v>
      </c>
      <c r="I68" s="29">
        <f t="shared" si="12"/>
        <v>218597156</v>
      </c>
      <c r="J68" s="29">
        <f t="shared" si="12"/>
        <v>249902187</v>
      </c>
      <c r="K68" s="28">
        <f t="shared" si="12"/>
        <v>1112731038</v>
      </c>
      <c r="L68" s="28">
        <f t="shared" si="12"/>
        <v>237375659</v>
      </c>
      <c r="M68" s="29">
        <f t="shared" si="12"/>
        <v>230836311</v>
      </c>
      <c r="N68" s="29">
        <f t="shared" si="12"/>
        <v>344097060</v>
      </c>
      <c r="O68" s="28">
        <f t="shared" si="12"/>
        <v>812309030</v>
      </c>
      <c r="P68" s="28">
        <f t="shared" si="12"/>
        <v>323665749</v>
      </c>
      <c r="Q68" s="29">
        <f t="shared" si="12"/>
        <v>127585102</v>
      </c>
      <c r="R68" s="29">
        <f t="shared" si="12"/>
        <v>559513261</v>
      </c>
      <c r="S68" s="28">
        <f t="shared" si="12"/>
        <v>1010764112</v>
      </c>
      <c r="T68" s="28">
        <f t="shared" si="12"/>
        <v>274959418</v>
      </c>
      <c r="U68" s="29">
        <f t="shared" si="12"/>
        <v>231411576</v>
      </c>
      <c r="V68" s="29">
        <f t="shared" si="12"/>
        <v>247557310</v>
      </c>
      <c r="W68" s="43">
        <f t="shared" si="12"/>
        <v>753928304</v>
      </c>
    </row>
    <row r="69" spans="1:23" x14ac:dyDescent="0.2">
      <c r="A69" s="15" t="s">
        <v>20</v>
      </c>
      <c r="B69" s="16" t="s">
        <v>128</v>
      </c>
      <c r="C69" s="17" t="s">
        <v>129</v>
      </c>
      <c r="D69" s="26">
        <v>576399301</v>
      </c>
      <c r="E69" s="27">
        <v>577149435</v>
      </c>
      <c r="F69" s="27">
        <v>572294188</v>
      </c>
      <c r="G69" s="36">
        <f t="shared" si="9"/>
        <v>0.99158753919597964</v>
      </c>
      <c r="H69" s="26">
        <v>119126510</v>
      </c>
      <c r="I69" s="27">
        <v>31617774</v>
      </c>
      <c r="J69" s="27">
        <v>30223747</v>
      </c>
      <c r="K69" s="26">
        <v>180968031</v>
      </c>
      <c r="L69" s="26">
        <v>29307964</v>
      </c>
      <c r="M69" s="27">
        <v>29508620</v>
      </c>
      <c r="N69" s="27">
        <v>27353514</v>
      </c>
      <c r="O69" s="26">
        <v>86170098</v>
      </c>
      <c r="P69" s="26">
        <v>102815077</v>
      </c>
      <c r="Q69" s="27">
        <v>28234170</v>
      </c>
      <c r="R69" s="27">
        <v>82746584</v>
      </c>
      <c r="S69" s="26">
        <v>213795831</v>
      </c>
      <c r="T69" s="26">
        <v>29856026</v>
      </c>
      <c r="U69" s="27">
        <v>30278467</v>
      </c>
      <c r="V69" s="27">
        <v>31225735</v>
      </c>
      <c r="W69" s="42">
        <v>91360228</v>
      </c>
    </row>
    <row r="70" spans="1:23" x14ac:dyDescent="0.2">
      <c r="A70" s="15" t="s">
        <v>20</v>
      </c>
      <c r="B70" s="16" t="s">
        <v>130</v>
      </c>
      <c r="C70" s="17" t="s">
        <v>131</v>
      </c>
      <c r="D70" s="26">
        <v>863520558</v>
      </c>
      <c r="E70" s="27">
        <v>884024346</v>
      </c>
      <c r="F70" s="27">
        <v>814227767</v>
      </c>
      <c r="G70" s="36">
        <f t="shared" si="9"/>
        <v>0.92104676832056387</v>
      </c>
      <c r="H70" s="26">
        <v>140202161</v>
      </c>
      <c r="I70" s="27">
        <v>55056097</v>
      </c>
      <c r="J70" s="27">
        <v>58374181</v>
      </c>
      <c r="K70" s="26">
        <v>253632439</v>
      </c>
      <c r="L70" s="26">
        <v>50342541</v>
      </c>
      <c r="M70" s="27">
        <v>52425058</v>
      </c>
      <c r="N70" s="27">
        <v>48364556</v>
      </c>
      <c r="O70" s="26">
        <v>151132155</v>
      </c>
      <c r="P70" s="26">
        <v>109029270</v>
      </c>
      <c r="Q70" s="27">
        <v>48444498</v>
      </c>
      <c r="R70" s="27">
        <v>101074867</v>
      </c>
      <c r="S70" s="26">
        <v>258548635</v>
      </c>
      <c r="T70" s="26">
        <v>50194396</v>
      </c>
      <c r="U70" s="27">
        <v>49360006</v>
      </c>
      <c r="V70" s="27">
        <v>51360136</v>
      </c>
      <c r="W70" s="42">
        <v>150914538</v>
      </c>
    </row>
    <row r="71" spans="1:23" x14ac:dyDescent="0.2">
      <c r="A71" s="15" t="s">
        <v>20</v>
      </c>
      <c r="B71" s="16" t="s">
        <v>132</v>
      </c>
      <c r="C71" s="17" t="s">
        <v>133</v>
      </c>
      <c r="D71" s="26">
        <v>386788728</v>
      </c>
      <c r="E71" s="27">
        <v>417409311</v>
      </c>
      <c r="F71" s="27">
        <v>431633889</v>
      </c>
      <c r="G71" s="36">
        <f t="shared" si="9"/>
        <v>1.0340782479574349</v>
      </c>
      <c r="H71" s="26">
        <v>72271777</v>
      </c>
      <c r="I71" s="27">
        <v>31435337</v>
      </c>
      <c r="J71" s="27">
        <v>23990847</v>
      </c>
      <c r="K71" s="26">
        <v>127697961</v>
      </c>
      <c r="L71" s="26">
        <v>30489537</v>
      </c>
      <c r="M71" s="27">
        <v>26571595</v>
      </c>
      <c r="N71" s="27">
        <v>54759609</v>
      </c>
      <c r="O71" s="26">
        <v>111820741</v>
      </c>
      <c r="P71" s="26">
        <v>28873857</v>
      </c>
      <c r="Q71" s="27">
        <v>26791360</v>
      </c>
      <c r="R71" s="27">
        <v>52233437</v>
      </c>
      <c r="S71" s="26">
        <v>107898654</v>
      </c>
      <c r="T71" s="26">
        <v>26864829</v>
      </c>
      <c r="U71" s="27">
        <v>28523662</v>
      </c>
      <c r="V71" s="27">
        <v>28828042</v>
      </c>
      <c r="W71" s="42">
        <v>84216533</v>
      </c>
    </row>
    <row r="72" spans="1:23" x14ac:dyDescent="0.2">
      <c r="A72" s="15" t="s">
        <v>20</v>
      </c>
      <c r="B72" s="16" t="s">
        <v>134</v>
      </c>
      <c r="C72" s="17" t="s">
        <v>135</v>
      </c>
      <c r="D72" s="26">
        <v>1800467135</v>
      </c>
      <c r="E72" s="27">
        <v>1738286987</v>
      </c>
      <c r="F72" s="27">
        <v>1268779509</v>
      </c>
      <c r="G72" s="36">
        <f t="shared" si="9"/>
        <v>0.72990220745407908</v>
      </c>
      <c r="H72" s="26">
        <v>331724049</v>
      </c>
      <c r="I72" s="27">
        <v>47821774</v>
      </c>
      <c r="J72" s="27">
        <v>44339275</v>
      </c>
      <c r="K72" s="26">
        <v>423885098</v>
      </c>
      <c r="L72" s="26">
        <v>57225132</v>
      </c>
      <c r="M72" s="27">
        <v>46723591</v>
      </c>
      <c r="N72" s="27">
        <v>49155361</v>
      </c>
      <c r="O72" s="26">
        <v>153104084</v>
      </c>
      <c r="P72" s="26">
        <v>243025471</v>
      </c>
      <c r="Q72" s="27">
        <v>50029853</v>
      </c>
      <c r="R72" s="27">
        <v>218591771</v>
      </c>
      <c r="S72" s="26">
        <v>511647095</v>
      </c>
      <c r="T72" s="26">
        <v>52016268</v>
      </c>
      <c r="U72" s="27">
        <v>61574435</v>
      </c>
      <c r="V72" s="27">
        <v>66552529</v>
      </c>
      <c r="W72" s="42">
        <v>180143232</v>
      </c>
    </row>
    <row r="73" spans="1:23" x14ac:dyDescent="0.2">
      <c r="A73" s="15" t="s">
        <v>20</v>
      </c>
      <c r="B73" s="16" t="s">
        <v>136</v>
      </c>
      <c r="C73" s="17" t="s">
        <v>137</v>
      </c>
      <c r="D73" s="26">
        <v>167557274</v>
      </c>
      <c r="E73" s="27">
        <v>172822533</v>
      </c>
      <c r="F73" s="27">
        <v>142176367</v>
      </c>
      <c r="G73" s="36">
        <f t="shared" si="9"/>
        <v>0.82267262568128197</v>
      </c>
      <c r="H73" s="26">
        <v>11913940</v>
      </c>
      <c r="I73" s="27">
        <v>5854417</v>
      </c>
      <c r="J73" s="27">
        <v>5847063</v>
      </c>
      <c r="K73" s="26">
        <v>23615420</v>
      </c>
      <c r="L73" s="26">
        <v>6005959</v>
      </c>
      <c r="M73" s="27">
        <v>5781013</v>
      </c>
      <c r="N73" s="27">
        <v>29867109</v>
      </c>
      <c r="O73" s="26">
        <v>41654081</v>
      </c>
      <c r="P73" s="26">
        <v>6289556</v>
      </c>
      <c r="Q73" s="27">
        <v>5675251</v>
      </c>
      <c r="R73" s="27">
        <v>23352512</v>
      </c>
      <c r="S73" s="26">
        <v>35317319</v>
      </c>
      <c r="T73" s="26">
        <v>36081048</v>
      </c>
      <c r="U73" s="27">
        <v>5508499</v>
      </c>
      <c r="V73" s="27">
        <v>0</v>
      </c>
      <c r="W73" s="42">
        <v>41589547</v>
      </c>
    </row>
    <row r="74" spans="1:23" x14ac:dyDescent="0.2">
      <c r="A74" s="15" t="s">
        <v>20</v>
      </c>
      <c r="B74" s="16" t="s">
        <v>138</v>
      </c>
      <c r="C74" s="17" t="s">
        <v>139</v>
      </c>
      <c r="D74" s="26">
        <v>335413802</v>
      </c>
      <c r="E74" s="27">
        <v>335413803</v>
      </c>
      <c r="F74" s="27">
        <v>116094279</v>
      </c>
      <c r="G74" s="36">
        <f t="shared" si="9"/>
        <v>0.3461225446348134</v>
      </c>
      <c r="H74" s="26">
        <v>13398047</v>
      </c>
      <c r="I74" s="27">
        <v>77874</v>
      </c>
      <c r="J74" s="27">
        <v>-80191</v>
      </c>
      <c r="K74" s="26">
        <v>13395730</v>
      </c>
      <c r="L74" s="26">
        <v>-13230</v>
      </c>
      <c r="M74" s="27">
        <v>15778445</v>
      </c>
      <c r="N74" s="27">
        <v>27644</v>
      </c>
      <c r="O74" s="26">
        <v>15792859</v>
      </c>
      <c r="P74" s="26">
        <v>14544380</v>
      </c>
      <c r="Q74" s="27">
        <v>16063330</v>
      </c>
      <c r="R74" s="27">
        <v>15219861</v>
      </c>
      <c r="S74" s="26">
        <v>45827571</v>
      </c>
      <c r="T74" s="26">
        <v>15565496</v>
      </c>
      <c r="U74" s="27">
        <v>28757000</v>
      </c>
      <c r="V74" s="27">
        <v>-3244377</v>
      </c>
      <c r="W74" s="42">
        <v>41078119</v>
      </c>
    </row>
    <row r="75" spans="1:23" x14ac:dyDescent="0.2">
      <c r="A75" s="15" t="s">
        <v>35</v>
      </c>
      <c r="B75" s="16" t="s">
        <v>140</v>
      </c>
      <c r="C75" s="17" t="s">
        <v>141</v>
      </c>
      <c r="D75" s="26">
        <v>155228223</v>
      </c>
      <c r="E75" s="27">
        <v>171781190</v>
      </c>
      <c r="F75" s="27">
        <v>172115290</v>
      </c>
      <c r="G75" s="36">
        <f t="shared" si="9"/>
        <v>1.0019449160877276</v>
      </c>
      <c r="H75" s="26">
        <v>57980106</v>
      </c>
      <c r="I75" s="27">
        <v>7419075</v>
      </c>
      <c r="J75" s="27">
        <v>5936344</v>
      </c>
      <c r="K75" s="26">
        <v>71335525</v>
      </c>
      <c r="L75" s="26">
        <v>3004723</v>
      </c>
      <c r="M75" s="27">
        <v>3515102</v>
      </c>
      <c r="N75" s="27">
        <v>48864417</v>
      </c>
      <c r="O75" s="26">
        <v>55384242</v>
      </c>
      <c r="P75" s="26">
        <v>1066005</v>
      </c>
      <c r="Q75" s="27">
        <v>2115434</v>
      </c>
      <c r="R75" s="27">
        <v>37303578</v>
      </c>
      <c r="S75" s="26">
        <v>40485017</v>
      </c>
      <c r="T75" s="26">
        <v>2138929</v>
      </c>
      <c r="U75" s="27">
        <v>1191852</v>
      </c>
      <c r="V75" s="27">
        <v>1579725</v>
      </c>
      <c r="W75" s="42">
        <v>4910506</v>
      </c>
    </row>
    <row r="76" spans="1:23" ht="16.5" x14ac:dyDescent="0.3">
      <c r="A76" s="18" t="s">
        <v>0</v>
      </c>
      <c r="B76" s="19" t="s">
        <v>142</v>
      </c>
      <c r="C76" s="20" t="s">
        <v>0</v>
      </c>
      <c r="D76" s="28">
        <f>SUM(D69:D75)</f>
        <v>4285375021</v>
      </c>
      <c r="E76" s="29">
        <f>SUM(E69:E75)</f>
        <v>4296887605</v>
      </c>
      <c r="F76" s="29">
        <f>SUM(F69:F75)</f>
        <v>3517321289</v>
      </c>
      <c r="G76" s="37">
        <f t="shared" si="9"/>
        <v>0.81857418958483552</v>
      </c>
      <c r="H76" s="28">
        <f t="shared" ref="H76:W76" si="13">SUM(H69:H75)</f>
        <v>746616590</v>
      </c>
      <c r="I76" s="29">
        <f t="shared" si="13"/>
        <v>179282348</v>
      </c>
      <c r="J76" s="29">
        <f t="shared" si="13"/>
        <v>168631266</v>
      </c>
      <c r="K76" s="28">
        <f t="shared" si="13"/>
        <v>1094530204</v>
      </c>
      <c r="L76" s="28">
        <f t="shared" si="13"/>
        <v>176362626</v>
      </c>
      <c r="M76" s="29">
        <f t="shared" si="13"/>
        <v>180303424</v>
      </c>
      <c r="N76" s="29">
        <f t="shared" si="13"/>
        <v>258392210</v>
      </c>
      <c r="O76" s="28">
        <f t="shared" si="13"/>
        <v>615058260</v>
      </c>
      <c r="P76" s="28">
        <f t="shared" si="13"/>
        <v>505643616</v>
      </c>
      <c r="Q76" s="29">
        <f t="shared" si="13"/>
        <v>177353896</v>
      </c>
      <c r="R76" s="29">
        <f t="shared" si="13"/>
        <v>530522610</v>
      </c>
      <c r="S76" s="28">
        <f t="shared" si="13"/>
        <v>1213520122</v>
      </c>
      <c r="T76" s="28">
        <f t="shared" si="13"/>
        <v>212716992</v>
      </c>
      <c r="U76" s="29">
        <f t="shared" si="13"/>
        <v>205193921</v>
      </c>
      <c r="V76" s="29">
        <f t="shared" si="13"/>
        <v>176301790</v>
      </c>
      <c r="W76" s="43">
        <f t="shared" si="13"/>
        <v>594212703</v>
      </c>
    </row>
    <row r="77" spans="1:23" x14ac:dyDescent="0.2">
      <c r="A77" s="15" t="s">
        <v>20</v>
      </c>
      <c r="B77" s="16" t="s">
        <v>143</v>
      </c>
      <c r="C77" s="17" t="s">
        <v>144</v>
      </c>
      <c r="D77" s="26">
        <v>1019731831</v>
      </c>
      <c r="E77" s="27">
        <v>1040460396</v>
      </c>
      <c r="F77" s="27">
        <v>891119184</v>
      </c>
      <c r="G77" s="36">
        <f t="shared" si="9"/>
        <v>0.85646622151680629</v>
      </c>
      <c r="H77" s="26">
        <v>153245907</v>
      </c>
      <c r="I77" s="27">
        <v>56410493</v>
      </c>
      <c r="J77" s="27">
        <v>79239471</v>
      </c>
      <c r="K77" s="26">
        <v>288895871</v>
      </c>
      <c r="L77" s="26">
        <v>39952980</v>
      </c>
      <c r="M77" s="27">
        <v>73337939</v>
      </c>
      <c r="N77" s="27">
        <v>121037977</v>
      </c>
      <c r="O77" s="26">
        <v>234328896</v>
      </c>
      <c r="P77" s="26">
        <v>36893072</v>
      </c>
      <c r="Q77" s="27">
        <v>53070413</v>
      </c>
      <c r="R77" s="27">
        <v>109914664</v>
      </c>
      <c r="S77" s="26">
        <v>199878149</v>
      </c>
      <c r="T77" s="26">
        <v>54062865</v>
      </c>
      <c r="U77" s="27">
        <v>61214560</v>
      </c>
      <c r="V77" s="27">
        <v>52738843</v>
      </c>
      <c r="W77" s="42">
        <v>168016268</v>
      </c>
    </row>
    <row r="78" spans="1:23" x14ac:dyDescent="0.2">
      <c r="A78" s="15" t="s">
        <v>20</v>
      </c>
      <c r="B78" s="16" t="s">
        <v>145</v>
      </c>
      <c r="C78" s="17" t="s">
        <v>146</v>
      </c>
      <c r="D78" s="26">
        <v>882440145</v>
      </c>
      <c r="E78" s="27">
        <v>846535145</v>
      </c>
      <c r="F78" s="27">
        <v>811796572</v>
      </c>
      <c r="G78" s="36">
        <f t="shared" si="9"/>
        <v>0.95896381478644932</v>
      </c>
      <c r="H78" s="26">
        <v>140898190</v>
      </c>
      <c r="I78" s="27">
        <v>46786119</v>
      </c>
      <c r="J78" s="27">
        <v>46529979</v>
      </c>
      <c r="K78" s="26">
        <v>234214288</v>
      </c>
      <c r="L78" s="26">
        <v>46831142</v>
      </c>
      <c r="M78" s="27">
        <v>49104163</v>
      </c>
      <c r="N78" s="27">
        <v>84433551</v>
      </c>
      <c r="O78" s="26">
        <v>180368856</v>
      </c>
      <c r="P78" s="26">
        <v>63616827</v>
      </c>
      <c r="Q78" s="27">
        <v>49090227</v>
      </c>
      <c r="R78" s="27">
        <v>99004063</v>
      </c>
      <c r="S78" s="26">
        <v>211711117</v>
      </c>
      <c r="T78" s="26">
        <v>52941377</v>
      </c>
      <c r="U78" s="27">
        <v>47161379</v>
      </c>
      <c r="V78" s="27">
        <v>85399555</v>
      </c>
      <c r="W78" s="42">
        <v>185502311</v>
      </c>
    </row>
    <row r="79" spans="1:23" x14ac:dyDescent="0.2">
      <c r="A79" s="15" t="s">
        <v>20</v>
      </c>
      <c r="B79" s="16" t="s">
        <v>147</v>
      </c>
      <c r="C79" s="17" t="s">
        <v>148</v>
      </c>
      <c r="D79" s="26">
        <v>1500657430</v>
      </c>
      <c r="E79" s="27">
        <v>1543266295</v>
      </c>
      <c r="F79" s="27">
        <v>1410290239</v>
      </c>
      <c r="G79" s="36">
        <f t="shared" si="9"/>
        <v>0.91383466584423789</v>
      </c>
      <c r="H79" s="26">
        <v>185831097</v>
      </c>
      <c r="I79" s="27">
        <v>108635917</v>
      </c>
      <c r="J79" s="27">
        <v>123653458</v>
      </c>
      <c r="K79" s="26">
        <v>418120472</v>
      </c>
      <c r="L79" s="26">
        <v>100898596</v>
      </c>
      <c r="M79" s="27">
        <v>109580000</v>
      </c>
      <c r="N79" s="27">
        <v>159356453</v>
      </c>
      <c r="O79" s="26">
        <v>369835049</v>
      </c>
      <c r="P79" s="26">
        <v>106287802</v>
      </c>
      <c r="Q79" s="27">
        <v>94944580</v>
      </c>
      <c r="R79" s="27">
        <v>148178681</v>
      </c>
      <c r="S79" s="26">
        <v>349411063</v>
      </c>
      <c r="T79" s="26">
        <v>100494427</v>
      </c>
      <c r="U79" s="27">
        <v>55393812</v>
      </c>
      <c r="V79" s="27">
        <v>117035416</v>
      </c>
      <c r="W79" s="42">
        <v>272923655</v>
      </c>
    </row>
    <row r="80" spans="1:23" x14ac:dyDescent="0.2">
      <c r="A80" s="15" t="s">
        <v>20</v>
      </c>
      <c r="B80" s="16" t="s">
        <v>149</v>
      </c>
      <c r="C80" s="17" t="s">
        <v>150</v>
      </c>
      <c r="D80" s="26">
        <v>240785669</v>
      </c>
      <c r="E80" s="27">
        <v>256314822</v>
      </c>
      <c r="F80" s="27">
        <v>282129714</v>
      </c>
      <c r="G80" s="36">
        <f t="shared" si="9"/>
        <v>1.1007155645489748</v>
      </c>
      <c r="H80" s="26">
        <v>12330517</v>
      </c>
      <c r="I80" s="27">
        <v>56862315</v>
      </c>
      <c r="J80" s="27">
        <v>9135982</v>
      </c>
      <c r="K80" s="26">
        <v>78328814</v>
      </c>
      <c r="L80" s="26">
        <v>11575264</v>
      </c>
      <c r="M80" s="27">
        <v>10784721</v>
      </c>
      <c r="N80" s="27">
        <v>35272201</v>
      </c>
      <c r="O80" s="26">
        <v>57632186</v>
      </c>
      <c r="P80" s="26">
        <v>12573872</v>
      </c>
      <c r="Q80" s="27">
        <v>11942351</v>
      </c>
      <c r="R80" s="27">
        <v>46415235</v>
      </c>
      <c r="S80" s="26">
        <v>70931458</v>
      </c>
      <c r="T80" s="26">
        <v>46415235</v>
      </c>
      <c r="U80" s="27">
        <v>13155601</v>
      </c>
      <c r="V80" s="27">
        <v>15666420</v>
      </c>
      <c r="W80" s="42">
        <v>75237256</v>
      </c>
    </row>
    <row r="81" spans="1:23" x14ac:dyDescent="0.2">
      <c r="A81" s="15" t="s">
        <v>35</v>
      </c>
      <c r="B81" s="16" t="s">
        <v>151</v>
      </c>
      <c r="C81" s="17" t="s">
        <v>152</v>
      </c>
      <c r="D81" s="26">
        <v>177765000</v>
      </c>
      <c r="E81" s="27">
        <v>178522401</v>
      </c>
      <c r="F81" s="27">
        <v>186387425</v>
      </c>
      <c r="G81" s="36">
        <f t="shared" si="9"/>
        <v>1.0440562302318577</v>
      </c>
      <c r="H81" s="26">
        <v>68447887</v>
      </c>
      <c r="I81" s="27">
        <v>2426236</v>
      </c>
      <c r="J81" s="27">
        <v>209788</v>
      </c>
      <c r="K81" s="26">
        <v>71083911</v>
      </c>
      <c r="L81" s="26">
        <v>155646</v>
      </c>
      <c r="M81" s="27">
        <v>2205626</v>
      </c>
      <c r="N81" s="27">
        <v>53267463</v>
      </c>
      <c r="O81" s="26">
        <v>55628735</v>
      </c>
      <c r="P81" s="26">
        <v>1148187</v>
      </c>
      <c r="Q81" s="27">
        <v>1547787</v>
      </c>
      <c r="R81" s="27">
        <v>41119873</v>
      </c>
      <c r="S81" s="26">
        <v>43815847</v>
      </c>
      <c r="T81" s="26">
        <v>3944102</v>
      </c>
      <c r="U81" s="27">
        <v>181380</v>
      </c>
      <c r="V81" s="27">
        <v>11733450</v>
      </c>
      <c r="W81" s="42">
        <v>15858932</v>
      </c>
    </row>
    <row r="82" spans="1:23" ht="16.5" x14ac:dyDescent="0.3">
      <c r="A82" s="18" t="s">
        <v>0</v>
      </c>
      <c r="B82" s="19" t="s">
        <v>153</v>
      </c>
      <c r="C82" s="20" t="s">
        <v>0</v>
      </c>
      <c r="D82" s="28">
        <f>SUM(D77:D81)</f>
        <v>3821380075</v>
      </c>
      <c r="E82" s="29">
        <f>SUM(E77:E81)</f>
        <v>3865099059</v>
      </c>
      <c r="F82" s="29">
        <f>SUM(F77:F81)</f>
        <v>3581723134</v>
      </c>
      <c r="G82" s="37">
        <f t="shared" si="9"/>
        <v>0.92668339913820563</v>
      </c>
      <c r="H82" s="28">
        <f t="shared" ref="H82:W82" si="14">SUM(H77:H81)</f>
        <v>560753598</v>
      </c>
      <c r="I82" s="29">
        <f t="shared" si="14"/>
        <v>271121080</v>
      </c>
      <c r="J82" s="29">
        <f t="shared" si="14"/>
        <v>258768678</v>
      </c>
      <c r="K82" s="28">
        <f t="shared" si="14"/>
        <v>1090643356</v>
      </c>
      <c r="L82" s="28">
        <f t="shared" si="14"/>
        <v>199413628</v>
      </c>
      <c r="M82" s="29">
        <f t="shared" si="14"/>
        <v>245012449</v>
      </c>
      <c r="N82" s="29">
        <f t="shared" si="14"/>
        <v>453367645</v>
      </c>
      <c r="O82" s="28">
        <f t="shared" si="14"/>
        <v>897793722</v>
      </c>
      <c r="P82" s="28">
        <f t="shared" si="14"/>
        <v>220519760</v>
      </c>
      <c r="Q82" s="29">
        <f t="shared" si="14"/>
        <v>210595358</v>
      </c>
      <c r="R82" s="29">
        <f t="shared" si="14"/>
        <v>444632516</v>
      </c>
      <c r="S82" s="28">
        <f t="shared" si="14"/>
        <v>875747634</v>
      </c>
      <c r="T82" s="28">
        <f t="shared" si="14"/>
        <v>257858006</v>
      </c>
      <c r="U82" s="29">
        <f t="shared" si="14"/>
        <v>177106732</v>
      </c>
      <c r="V82" s="29">
        <f t="shared" si="14"/>
        <v>282573684</v>
      </c>
      <c r="W82" s="43">
        <f t="shared" si="14"/>
        <v>717538422</v>
      </c>
    </row>
    <row r="83" spans="1:23" ht="16.5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21835041265</v>
      </c>
      <c r="E83" s="29">
        <f>SUM(E55,E57:E60,E62:E67,E69:E75,E77:E81)</f>
        <v>21664751156</v>
      </c>
      <c r="F83" s="29">
        <f>SUM(F55,F57:F60,F62:F67,F69:F75,F77:F81)</f>
        <v>18809297235</v>
      </c>
      <c r="G83" s="37">
        <f t="shared" si="9"/>
        <v>0.86819816666995553</v>
      </c>
      <c r="H83" s="28">
        <f t="shared" ref="H83:W83" si="15">SUM(H55,H57:H60,H62:H67,H69:H75,H77:H81)</f>
        <v>3134347143</v>
      </c>
      <c r="I83" s="29">
        <f t="shared" si="15"/>
        <v>1282936115</v>
      </c>
      <c r="J83" s="29">
        <f t="shared" si="15"/>
        <v>631261198</v>
      </c>
      <c r="K83" s="28">
        <f t="shared" si="15"/>
        <v>5048544456</v>
      </c>
      <c r="L83" s="28">
        <f t="shared" si="15"/>
        <v>1939523582</v>
      </c>
      <c r="M83" s="29">
        <f t="shared" si="15"/>
        <v>1352371010</v>
      </c>
      <c r="N83" s="29">
        <f t="shared" si="15"/>
        <v>1955031477</v>
      </c>
      <c r="O83" s="28">
        <f t="shared" si="15"/>
        <v>5246926069</v>
      </c>
      <c r="P83" s="28">
        <f t="shared" si="15"/>
        <v>993618921</v>
      </c>
      <c r="Q83" s="29">
        <f t="shared" si="15"/>
        <v>1101088696</v>
      </c>
      <c r="R83" s="29">
        <f t="shared" si="15"/>
        <v>2898265494</v>
      </c>
      <c r="S83" s="28">
        <f t="shared" si="15"/>
        <v>4992973111</v>
      </c>
      <c r="T83" s="28">
        <f t="shared" si="15"/>
        <v>1373149564</v>
      </c>
      <c r="U83" s="29">
        <f t="shared" si="15"/>
        <v>1114210487</v>
      </c>
      <c r="V83" s="29">
        <f t="shared" si="15"/>
        <v>1033493548</v>
      </c>
      <c r="W83" s="43">
        <f t="shared" si="15"/>
        <v>3520853599</v>
      </c>
    </row>
    <row r="84" spans="1:23" ht="14.45" customHeight="1" x14ac:dyDescent="0.3">
      <c r="A84" s="10"/>
      <c r="B84" s="11" t="s">
        <v>607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14</v>
      </c>
      <c r="B86" s="16" t="s">
        <v>156</v>
      </c>
      <c r="C86" s="17" t="s">
        <v>157</v>
      </c>
      <c r="D86" s="26">
        <v>42935624454</v>
      </c>
      <c r="E86" s="27">
        <v>45405967550</v>
      </c>
      <c r="F86" s="27">
        <v>44009248327</v>
      </c>
      <c r="G86" s="36">
        <f t="shared" ref="G86:G99" si="16">IF(($E86      =0),0,($F86      /$E86      ))</f>
        <v>0.96923930270923164</v>
      </c>
      <c r="H86" s="26">
        <v>4959496455</v>
      </c>
      <c r="I86" s="27">
        <v>4219331828</v>
      </c>
      <c r="J86" s="27">
        <v>3635867944</v>
      </c>
      <c r="K86" s="26">
        <v>12814696227</v>
      </c>
      <c r="L86" s="26">
        <v>3013839457</v>
      </c>
      <c r="M86" s="27">
        <v>3033949845</v>
      </c>
      <c r="N86" s="27">
        <v>4884706504</v>
      </c>
      <c r="O86" s="26">
        <v>10932495806</v>
      </c>
      <c r="P86" s="26">
        <v>3044356193</v>
      </c>
      <c r="Q86" s="27">
        <v>2774193780</v>
      </c>
      <c r="R86" s="27">
        <v>4571875443</v>
      </c>
      <c r="S86" s="26">
        <v>10390425416</v>
      </c>
      <c r="T86" s="26">
        <v>3206618878</v>
      </c>
      <c r="U86" s="27">
        <v>2824816233</v>
      </c>
      <c r="V86" s="27">
        <v>3840195767</v>
      </c>
      <c r="W86" s="42">
        <v>9871630878</v>
      </c>
    </row>
    <row r="87" spans="1:23" x14ac:dyDescent="0.2">
      <c r="A87" s="15" t="s">
        <v>14</v>
      </c>
      <c r="B87" s="16" t="s">
        <v>158</v>
      </c>
      <c r="C87" s="17" t="s">
        <v>159</v>
      </c>
      <c r="D87" s="26">
        <v>65846785955</v>
      </c>
      <c r="E87" s="27">
        <v>65161603655</v>
      </c>
      <c r="F87" s="27">
        <v>68428530013</v>
      </c>
      <c r="G87" s="36">
        <f t="shared" si="16"/>
        <v>1.0501357574822259</v>
      </c>
      <c r="H87" s="26">
        <v>7081925171</v>
      </c>
      <c r="I87" s="27">
        <v>9492823714</v>
      </c>
      <c r="J87" s="27">
        <v>1967557180</v>
      </c>
      <c r="K87" s="26">
        <v>18542306065</v>
      </c>
      <c r="L87" s="26">
        <v>9953207881</v>
      </c>
      <c r="M87" s="27">
        <v>8693700</v>
      </c>
      <c r="N87" s="27">
        <v>7559471259</v>
      </c>
      <c r="O87" s="26">
        <v>17521372840</v>
      </c>
      <c r="P87" s="26">
        <v>4886012209</v>
      </c>
      <c r="Q87" s="27">
        <v>4878359788</v>
      </c>
      <c r="R87" s="27">
        <v>6691186514</v>
      </c>
      <c r="S87" s="26">
        <v>16455558511</v>
      </c>
      <c r="T87" s="26">
        <v>4870147540</v>
      </c>
      <c r="U87" s="27">
        <v>5831175229</v>
      </c>
      <c r="V87" s="27">
        <v>5207969828</v>
      </c>
      <c r="W87" s="42">
        <v>15909292597</v>
      </c>
    </row>
    <row r="88" spans="1:23" x14ac:dyDescent="0.2">
      <c r="A88" s="15" t="s">
        <v>14</v>
      </c>
      <c r="B88" s="16" t="s">
        <v>160</v>
      </c>
      <c r="C88" s="17" t="s">
        <v>161</v>
      </c>
      <c r="D88" s="26">
        <v>38994328591</v>
      </c>
      <c r="E88" s="27">
        <v>39350258658</v>
      </c>
      <c r="F88" s="27">
        <v>40928640809</v>
      </c>
      <c r="G88" s="36">
        <f t="shared" si="16"/>
        <v>1.0401110997698388</v>
      </c>
      <c r="H88" s="26">
        <v>4067746196</v>
      </c>
      <c r="I88" s="27">
        <v>3647505989</v>
      </c>
      <c r="J88" s="27">
        <v>3024205394</v>
      </c>
      <c r="K88" s="26">
        <v>10739457579</v>
      </c>
      <c r="L88" s="26">
        <v>2707136979</v>
      </c>
      <c r="M88" s="27">
        <v>2585108594</v>
      </c>
      <c r="N88" s="27">
        <v>2352935957</v>
      </c>
      <c r="O88" s="26">
        <v>7645181530</v>
      </c>
      <c r="P88" s="26">
        <v>4383041365</v>
      </c>
      <c r="Q88" s="27">
        <v>3632192067</v>
      </c>
      <c r="R88" s="27">
        <v>3632192067</v>
      </c>
      <c r="S88" s="26">
        <v>11647425499</v>
      </c>
      <c r="T88" s="26">
        <v>3632192067</v>
      </c>
      <c r="U88" s="27">
        <v>3632192067</v>
      </c>
      <c r="V88" s="27">
        <v>3632192067</v>
      </c>
      <c r="W88" s="42">
        <v>10896576201</v>
      </c>
    </row>
    <row r="89" spans="1:23" ht="16.5" x14ac:dyDescent="0.3">
      <c r="A89" s="18" t="s">
        <v>0</v>
      </c>
      <c r="B89" s="19" t="s">
        <v>19</v>
      </c>
      <c r="C89" s="20" t="s">
        <v>0</v>
      </c>
      <c r="D89" s="28">
        <f>SUM(D86:D88)</f>
        <v>147776739000</v>
      </c>
      <c r="E89" s="29">
        <f>SUM(E86:E88)</f>
        <v>149917829863</v>
      </c>
      <c r="F89" s="29">
        <f>SUM(F86:F88)</f>
        <v>153366419149</v>
      </c>
      <c r="G89" s="37">
        <f t="shared" si="16"/>
        <v>1.0230031964120041</v>
      </c>
      <c r="H89" s="28">
        <f t="shared" ref="H89:W89" si="17">SUM(H86:H88)</f>
        <v>16109167822</v>
      </c>
      <c r="I89" s="29">
        <f t="shared" si="17"/>
        <v>17359661531</v>
      </c>
      <c r="J89" s="29">
        <f t="shared" si="17"/>
        <v>8627630518</v>
      </c>
      <c r="K89" s="28">
        <f t="shared" si="17"/>
        <v>42096459871</v>
      </c>
      <c r="L89" s="28">
        <f t="shared" si="17"/>
        <v>15674184317</v>
      </c>
      <c r="M89" s="29">
        <f t="shared" si="17"/>
        <v>5627752139</v>
      </c>
      <c r="N89" s="29">
        <f t="shared" si="17"/>
        <v>14797113720</v>
      </c>
      <c r="O89" s="28">
        <f t="shared" si="17"/>
        <v>36099050176</v>
      </c>
      <c r="P89" s="28">
        <f t="shared" si="17"/>
        <v>12313409767</v>
      </c>
      <c r="Q89" s="29">
        <f t="shared" si="17"/>
        <v>11284745635</v>
      </c>
      <c r="R89" s="29">
        <f t="shared" si="17"/>
        <v>14895254024</v>
      </c>
      <c r="S89" s="28">
        <f t="shared" si="17"/>
        <v>38493409426</v>
      </c>
      <c r="T89" s="28">
        <f t="shared" si="17"/>
        <v>11708958485</v>
      </c>
      <c r="U89" s="29">
        <f t="shared" si="17"/>
        <v>12288183529</v>
      </c>
      <c r="V89" s="29">
        <f t="shared" si="17"/>
        <v>12680357662</v>
      </c>
      <c r="W89" s="43">
        <f t="shared" si="17"/>
        <v>36677499676</v>
      </c>
    </row>
    <row r="90" spans="1:23" x14ac:dyDescent="0.2">
      <c r="A90" s="15" t="s">
        <v>20</v>
      </c>
      <c r="B90" s="16" t="s">
        <v>162</v>
      </c>
      <c r="C90" s="17" t="s">
        <v>163</v>
      </c>
      <c r="D90" s="26">
        <v>6754320807</v>
      </c>
      <c r="E90" s="27">
        <v>6473286646</v>
      </c>
      <c r="F90" s="27">
        <v>6531780805</v>
      </c>
      <c r="G90" s="36">
        <f t="shared" si="16"/>
        <v>1.0090362380346845</v>
      </c>
      <c r="H90" s="26">
        <v>826430821</v>
      </c>
      <c r="I90" s="27">
        <v>613802680</v>
      </c>
      <c r="J90" s="27">
        <v>506393792</v>
      </c>
      <c r="K90" s="26">
        <v>1946627293</v>
      </c>
      <c r="L90" s="26">
        <v>399812330</v>
      </c>
      <c r="M90" s="27">
        <v>448265979</v>
      </c>
      <c r="N90" s="27">
        <v>664206002</v>
      </c>
      <c r="O90" s="26">
        <v>1512284311</v>
      </c>
      <c r="P90" s="26">
        <v>346725562</v>
      </c>
      <c r="Q90" s="27">
        <v>452817350</v>
      </c>
      <c r="R90" s="27">
        <v>640275202</v>
      </c>
      <c r="S90" s="26">
        <v>1439818114</v>
      </c>
      <c r="T90" s="26">
        <v>430554355</v>
      </c>
      <c r="U90" s="27">
        <v>548174049</v>
      </c>
      <c r="V90" s="27">
        <v>654322683</v>
      </c>
      <c r="W90" s="42">
        <v>1633051087</v>
      </c>
    </row>
    <row r="91" spans="1:23" x14ac:dyDescent="0.2">
      <c r="A91" s="15" t="s">
        <v>20</v>
      </c>
      <c r="B91" s="16" t="s">
        <v>164</v>
      </c>
      <c r="C91" s="17" t="s">
        <v>165</v>
      </c>
      <c r="D91" s="26">
        <v>1351122941</v>
      </c>
      <c r="E91" s="27">
        <v>1376743504</v>
      </c>
      <c r="F91" s="27">
        <v>1319793159</v>
      </c>
      <c r="G91" s="36">
        <f t="shared" si="16"/>
        <v>0.95863401945639393</v>
      </c>
      <c r="H91" s="26">
        <v>141090820</v>
      </c>
      <c r="I91" s="27">
        <v>107974177</v>
      </c>
      <c r="J91" s="27">
        <v>116963081</v>
      </c>
      <c r="K91" s="26">
        <v>366028078</v>
      </c>
      <c r="L91" s="26">
        <v>104238765</v>
      </c>
      <c r="M91" s="27">
        <v>98640851</v>
      </c>
      <c r="N91" s="27">
        <v>128073356</v>
      </c>
      <c r="O91" s="26">
        <v>330952972</v>
      </c>
      <c r="P91" s="26">
        <v>100299891</v>
      </c>
      <c r="Q91" s="27">
        <v>110712503</v>
      </c>
      <c r="R91" s="27">
        <v>137891980</v>
      </c>
      <c r="S91" s="26">
        <v>348904374</v>
      </c>
      <c r="T91" s="26">
        <v>90235216</v>
      </c>
      <c r="U91" s="27">
        <v>95110887</v>
      </c>
      <c r="V91" s="27">
        <v>88561632</v>
      </c>
      <c r="W91" s="42">
        <v>273907735</v>
      </c>
    </row>
    <row r="92" spans="1:23" x14ac:dyDescent="0.2">
      <c r="A92" s="15" t="s">
        <v>20</v>
      </c>
      <c r="B92" s="16" t="s">
        <v>166</v>
      </c>
      <c r="C92" s="17" t="s">
        <v>167</v>
      </c>
      <c r="D92" s="26">
        <v>1053362290</v>
      </c>
      <c r="E92" s="27">
        <v>1022736934</v>
      </c>
      <c r="F92" s="27">
        <v>1018125771</v>
      </c>
      <c r="G92" s="36">
        <f t="shared" si="16"/>
        <v>0.99549134988020294</v>
      </c>
      <c r="H92" s="26">
        <v>127414412</v>
      </c>
      <c r="I92" s="27">
        <v>73213882</v>
      </c>
      <c r="J92" s="27">
        <v>85536192</v>
      </c>
      <c r="K92" s="26">
        <v>286164486</v>
      </c>
      <c r="L92" s="26">
        <v>67714814</v>
      </c>
      <c r="M92" s="27">
        <v>66446607</v>
      </c>
      <c r="N92" s="27">
        <v>111481721</v>
      </c>
      <c r="O92" s="26">
        <v>245643142</v>
      </c>
      <c r="P92" s="26">
        <v>67887016</v>
      </c>
      <c r="Q92" s="27">
        <v>70264280</v>
      </c>
      <c r="R92" s="27">
        <v>101248726</v>
      </c>
      <c r="S92" s="26">
        <v>239400022</v>
      </c>
      <c r="T92" s="26">
        <v>70418049</v>
      </c>
      <c r="U92" s="27">
        <v>68790801</v>
      </c>
      <c r="V92" s="27">
        <v>107709271</v>
      </c>
      <c r="W92" s="42">
        <v>246918121</v>
      </c>
    </row>
    <row r="93" spans="1:23" x14ac:dyDescent="0.2">
      <c r="A93" s="15" t="s">
        <v>35</v>
      </c>
      <c r="B93" s="16" t="s">
        <v>168</v>
      </c>
      <c r="C93" s="17" t="s">
        <v>169</v>
      </c>
      <c r="D93" s="26">
        <v>389169404</v>
      </c>
      <c r="E93" s="27">
        <v>389041372</v>
      </c>
      <c r="F93" s="27">
        <v>375976026</v>
      </c>
      <c r="G93" s="36">
        <f t="shared" si="16"/>
        <v>0.96641656404604703</v>
      </c>
      <c r="H93" s="26">
        <v>121405798</v>
      </c>
      <c r="I93" s="27">
        <v>3945867</v>
      </c>
      <c r="J93" s="27">
        <v>10066217</v>
      </c>
      <c r="K93" s="26">
        <v>135417882</v>
      </c>
      <c r="L93" s="26">
        <v>9584480</v>
      </c>
      <c r="M93" s="27">
        <v>14630987</v>
      </c>
      <c r="N93" s="27">
        <v>93538170</v>
      </c>
      <c r="O93" s="26">
        <v>117753637</v>
      </c>
      <c r="P93" s="26">
        <v>8430712</v>
      </c>
      <c r="Q93" s="27">
        <v>1206887</v>
      </c>
      <c r="R93" s="27">
        <v>88659638</v>
      </c>
      <c r="S93" s="26">
        <v>98297237</v>
      </c>
      <c r="T93" s="26">
        <v>1956095</v>
      </c>
      <c r="U93" s="27">
        <v>7300003</v>
      </c>
      <c r="V93" s="27">
        <v>15251172</v>
      </c>
      <c r="W93" s="42">
        <v>24507270</v>
      </c>
    </row>
    <row r="94" spans="1:23" ht="16.5" x14ac:dyDescent="0.3">
      <c r="A94" s="18" t="s">
        <v>0</v>
      </c>
      <c r="B94" s="19" t="s">
        <v>170</v>
      </c>
      <c r="C94" s="20" t="s">
        <v>0</v>
      </c>
      <c r="D94" s="28">
        <f>SUM(D90:D93)</f>
        <v>9547975442</v>
      </c>
      <c r="E94" s="29">
        <f>SUM(E90:E93)</f>
        <v>9261808456</v>
      </c>
      <c r="F94" s="29">
        <f>SUM(F90:F93)</f>
        <v>9245675761</v>
      </c>
      <c r="G94" s="37">
        <f t="shared" si="16"/>
        <v>0.99825814849479544</v>
      </c>
      <c r="H94" s="28">
        <f t="shared" ref="H94:W94" si="18">SUM(H90:H93)</f>
        <v>1216341851</v>
      </c>
      <c r="I94" s="29">
        <f t="shared" si="18"/>
        <v>798936606</v>
      </c>
      <c r="J94" s="29">
        <f t="shared" si="18"/>
        <v>718959282</v>
      </c>
      <c r="K94" s="28">
        <f t="shared" si="18"/>
        <v>2734237739</v>
      </c>
      <c r="L94" s="28">
        <f t="shared" si="18"/>
        <v>581350389</v>
      </c>
      <c r="M94" s="29">
        <f t="shared" si="18"/>
        <v>627984424</v>
      </c>
      <c r="N94" s="29">
        <f t="shared" si="18"/>
        <v>997299249</v>
      </c>
      <c r="O94" s="28">
        <f t="shared" si="18"/>
        <v>2206634062</v>
      </c>
      <c r="P94" s="28">
        <f t="shared" si="18"/>
        <v>523343181</v>
      </c>
      <c r="Q94" s="29">
        <f t="shared" si="18"/>
        <v>635001020</v>
      </c>
      <c r="R94" s="29">
        <f t="shared" si="18"/>
        <v>968075546</v>
      </c>
      <c r="S94" s="28">
        <f t="shared" si="18"/>
        <v>2126419747</v>
      </c>
      <c r="T94" s="28">
        <f t="shared" si="18"/>
        <v>593163715</v>
      </c>
      <c r="U94" s="29">
        <f t="shared" si="18"/>
        <v>719375740</v>
      </c>
      <c r="V94" s="29">
        <f t="shared" si="18"/>
        <v>865844758</v>
      </c>
      <c r="W94" s="43">
        <f t="shared" si="18"/>
        <v>2178384213</v>
      </c>
    </row>
    <row r="95" spans="1:23" x14ac:dyDescent="0.2">
      <c r="A95" s="15" t="s">
        <v>20</v>
      </c>
      <c r="B95" s="16" t="s">
        <v>171</v>
      </c>
      <c r="C95" s="17" t="s">
        <v>172</v>
      </c>
      <c r="D95" s="26">
        <v>3156893888</v>
      </c>
      <c r="E95" s="27">
        <v>3126653043</v>
      </c>
      <c r="F95" s="27">
        <v>3102240170</v>
      </c>
      <c r="G95" s="36">
        <f t="shared" si="16"/>
        <v>0.99219201086137265</v>
      </c>
      <c r="H95" s="26">
        <v>392711443</v>
      </c>
      <c r="I95" s="27">
        <v>228239814</v>
      </c>
      <c r="J95" s="27">
        <v>227977714</v>
      </c>
      <c r="K95" s="26">
        <v>848928971</v>
      </c>
      <c r="L95" s="26">
        <v>227800865</v>
      </c>
      <c r="M95" s="27">
        <v>195639629</v>
      </c>
      <c r="N95" s="27">
        <v>372904419</v>
      </c>
      <c r="O95" s="26">
        <v>796344913</v>
      </c>
      <c r="P95" s="26">
        <v>242552389</v>
      </c>
      <c r="Q95" s="27">
        <v>205077880</v>
      </c>
      <c r="R95" s="27">
        <v>333244871</v>
      </c>
      <c r="S95" s="26">
        <v>780875140</v>
      </c>
      <c r="T95" s="26">
        <v>88201016</v>
      </c>
      <c r="U95" s="27">
        <v>349028001</v>
      </c>
      <c r="V95" s="27">
        <v>238862129</v>
      </c>
      <c r="W95" s="42">
        <v>676091146</v>
      </c>
    </row>
    <row r="96" spans="1:23" x14ac:dyDescent="0.2">
      <c r="A96" s="15" t="s">
        <v>20</v>
      </c>
      <c r="B96" s="16" t="s">
        <v>173</v>
      </c>
      <c r="C96" s="17" t="s">
        <v>174</v>
      </c>
      <c r="D96" s="26">
        <v>1934788304</v>
      </c>
      <c r="E96" s="27">
        <v>1968686145</v>
      </c>
      <c r="F96" s="27">
        <v>1688848980</v>
      </c>
      <c r="G96" s="36">
        <f t="shared" si="16"/>
        <v>0.85785587727595858</v>
      </c>
      <c r="H96" s="26">
        <v>228148573</v>
      </c>
      <c r="I96" s="27">
        <v>136206904</v>
      </c>
      <c r="J96" s="27">
        <v>134626030</v>
      </c>
      <c r="K96" s="26">
        <v>498981507</v>
      </c>
      <c r="L96" s="26">
        <v>132714243</v>
      </c>
      <c r="M96" s="27">
        <v>128586253</v>
      </c>
      <c r="N96" s="27">
        <v>200386960</v>
      </c>
      <c r="O96" s="26">
        <v>461687456</v>
      </c>
      <c r="P96" s="26">
        <v>137609552</v>
      </c>
      <c r="Q96" s="27">
        <v>130200163</v>
      </c>
      <c r="R96" s="27">
        <v>185866416</v>
      </c>
      <c r="S96" s="26">
        <v>453676131</v>
      </c>
      <c r="T96" s="26">
        <v>135572307</v>
      </c>
      <c r="U96" s="27">
        <v>138931579</v>
      </c>
      <c r="V96" s="27">
        <v>0</v>
      </c>
      <c r="W96" s="42">
        <v>274503886</v>
      </c>
    </row>
    <row r="97" spans="1:23" x14ac:dyDescent="0.2">
      <c r="A97" s="15" t="s">
        <v>20</v>
      </c>
      <c r="B97" s="16" t="s">
        <v>175</v>
      </c>
      <c r="C97" s="17" t="s">
        <v>176</v>
      </c>
      <c r="D97" s="26">
        <v>2186950955</v>
      </c>
      <c r="E97" s="27">
        <v>2187593955</v>
      </c>
      <c r="F97" s="27">
        <v>2107757021</v>
      </c>
      <c r="G97" s="36">
        <f t="shared" si="16"/>
        <v>0.96350468339084439</v>
      </c>
      <c r="H97" s="26">
        <v>327182243</v>
      </c>
      <c r="I97" s="27">
        <v>156821434</v>
      </c>
      <c r="J97" s="27">
        <v>141729690</v>
      </c>
      <c r="K97" s="26">
        <v>625733367</v>
      </c>
      <c r="L97" s="26">
        <v>122687835</v>
      </c>
      <c r="M97" s="27">
        <v>155725560</v>
      </c>
      <c r="N97" s="27">
        <v>239838457</v>
      </c>
      <c r="O97" s="26">
        <v>518251852</v>
      </c>
      <c r="P97" s="26">
        <v>134060741</v>
      </c>
      <c r="Q97" s="27">
        <v>142068900</v>
      </c>
      <c r="R97" s="27">
        <v>290474085</v>
      </c>
      <c r="S97" s="26">
        <v>566603726</v>
      </c>
      <c r="T97" s="26">
        <v>123711954</v>
      </c>
      <c r="U97" s="27">
        <v>139331734</v>
      </c>
      <c r="V97" s="27">
        <v>134124388</v>
      </c>
      <c r="W97" s="42">
        <v>397168076</v>
      </c>
    </row>
    <row r="98" spans="1:23" x14ac:dyDescent="0.2">
      <c r="A98" s="15" t="s">
        <v>35</v>
      </c>
      <c r="B98" s="16" t="s">
        <v>177</v>
      </c>
      <c r="C98" s="17" t="s">
        <v>178</v>
      </c>
      <c r="D98" s="26">
        <v>245622442</v>
      </c>
      <c r="E98" s="27">
        <v>249243209</v>
      </c>
      <c r="F98" s="27">
        <v>254725613</v>
      </c>
      <c r="G98" s="36">
        <f t="shared" si="16"/>
        <v>1.0219962021111677</v>
      </c>
      <c r="H98" s="26">
        <v>96997112</v>
      </c>
      <c r="I98" s="27">
        <v>1648682</v>
      </c>
      <c r="J98" s="27">
        <v>1384656</v>
      </c>
      <c r="K98" s="26">
        <v>100030450</v>
      </c>
      <c r="L98" s="26">
        <v>3044792</v>
      </c>
      <c r="M98" s="27">
        <v>488752</v>
      </c>
      <c r="N98" s="27">
        <v>75530254</v>
      </c>
      <c r="O98" s="26">
        <v>79063798</v>
      </c>
      <c r="P98" s="26">
        <v>7443177</v>
      </c>
      <c r="Q98" s="27">
        <v>6783941</v>
      </c>
      <c r="R98" s="27">
        <v>59438540</v>
      </c>
      <c r="S98" s="26">
        <v>73665658</v>
      </c>
      <c r="T98" s="26">
        <v>1217490</v>
      </c>
      <c r="U98" s="27">
        <v>530603</v>
      </c>
      <c r="V98" s="27">
        <v>217614</v>
      </c>
      <c r="W98" s="42">
        <v>1965707</v>
      </c>
    </row>
    <row r="99" spans="1:23" ht="16.5" x14ac:dyDescent="0.3">
      <c r="A99" s="18" t="s">
        <v>0</v>
      </c>
      <c r="B99" s="19" t="s">
        <v>179</v>
      </c>
      <c r="C99" s="20" t="s">
        <v>0</v>
      </c>
      <c r="D99" s="28">
        <f>SUM(D95:D98)</f>
        <v>7524255589</v>
      </c>
      <c r="E99" s="29">
        <f>SUM(E95:E98)</f>
        <v>7532176352</v>
      </c>
      <c r="F99" s="29">
        <f>SUM(F95:F98)</f>
        <v>7153571784</v>
      </c>
      <c r="G99" s="37">
        <f t="shared" si="16"/>
        <v>0.94973503668704329</v>
      </c>
      <c r="H99" s="28">
        <f t="shared" ref="H99:W99" si="19">SUM(H95:H98)</f>
        <v>1045039371</v>
      </c>
      <c r="I99" s="29">
        <f t="shared" si="19"/>
        <v>522916834</v>
      </c>
      <c r="J99" s="29">
        <f t="shared" si="19"/>
        <v>505718090</v>
      </c>
      <c r="K99" s="28">
        <f t="shared" si="19"/>
        <v>2073674295</v>
      </c>
      <c r="L99" s="28">
        <f t="shared" si="19"/>
        <v>486247735</v>
      </c>
      <c r="M99" s="29">
        <f t="shared" si="19"/>
        <v>480440194</v>
      </c>
      <c r="N99" s="29">
        <f t="shared" si="19"/>
        <v>888660090</v>
      </c>
      <c r="O99" s="28">
        <f t="shared" si="19"/>
        <v>1855348019</v>
      </c>
      <c r="P99" s="28">
        <f t="shared" si="19"/>
        <v>521665859</v>
      </c>
      <c r="Q99" s="29">
        <f t="shared" si="19"/>
        <v>484130884</v>
      </c>
      <c r="R99" s="29">
        <f t="shared" si="19"/>
        <v>869023912</v>
      </c>
      <c r="S99" s="28">
        <f t="shared" si="19"/>
        <v>1874820655</v>
      </c>
      <c r="T99" s="28">
        <f t="shared" si="19"/>
        <v>348702767</v>
      </c>
      <c r="U99" s="29">
        <f t="shared" si="19"/>
        <v>627821917</v>
      </c>
      <c r="V99" s="29">
        <f t="shared" si="19"/>
        <v>373204131</v>
      </c>
      <c r="W99" s="43">
        <f t="shared" si="19"/>
        <v>1349728815</v>
      </c>
    </row>
    <row r="100" spans="1:23" ht="16.5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164848970031</v>
      </c>
      <c r="E100" s="29">
        <f>SUM(E86:E88,E90:E93,E95:E98)</f>
        <v>166711814671</v>
      </c>
      <c r="F100" s="29">
        <f>SUM(F86:F88,F90:F93,F95:F98)</f>
        <v>169765666694</v>
      </c>
      <c r="G100" s="37">
        <f>IF(($E100     =0),0,($F100     /$E100     ))</f>
        <v>1.0183181499705145</v>
      </c>
      <c r="H100" s="28">
        <f t="shared" ref="H100:W100" si="20">SUM(H86:H88,H90:H93,H95:H98)</f>
        <v>18370549044</v>
      </c>
      <c r="I100" s="29">
        <f t="shared" si="20"/>
        <v>18681514971</v>
      </c>
      <c r="J100" s="29">
        <f t="shared" si="20"/>
        <v>9852307890</v>
      </c>
      <c r="K100" s="28">
        <f t="shared" si="20"/>
        <v>46904371905</v>
      </c>
      <c r="L100" s="28">
        <f t="shared" si="20"/>
        <v>16741782441</v>
      </c>
      <c r="M100" s="29">
        <f t="shared" si="20"/>
        <v>6736176757</v>
      </c>
      <c r="N100" s="29">
        <f t="shared" si="20"/>
        <v>16683073059</v>
      </c>
      <c r="O100" s="28">
        <f t="shared" si="20"/>
        <v>40161032257</v>
      </c>
      <c r="P100" s="28">
        <f t="shared" si="20"/>
        <v>13358418807</v>
      </c>
      <c r="Q100" s="29">
        <f t="shared" si="20"/>
        <v>12403877539</v>
      </c>
      <c r="R100" s="29">
        <f t="shared" si="20"/>
        <v>16732353482</v>
      </c>
      <c r="S100" s="28">
        <f t="shared" si="20"/>
        <v>42494649828</v>
      </c>
      <c r="T100" s="28">
        <f t="shared" si="20"/>
        <v>12650824967</v>
      </c>
      <c r="U100" s="29">
        <f t="shared" si="20"/>
        <v>13635381186</v>
      </c>
      <c r="V100" s="29">
        <f t="shared" si="20"/>
        <v>13919406551</v>
      </c>
      <c r="W100" s="43">
        <f t="shared" si="20"/>
        <v>40205612704</v>
      </c>
    </row>
    <row r="101" spans="1:23" ht="14.45" customHeight="1" x14ac:dyDescent="0.3">
      <c r="A101" s="10"/>
      <c r="B101" s="11" t="s">
        <v>607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14</v>
      </c>
      <c r="B103" s="16" t="s">
        <v>182</v>
      </c>
      <c r="C103" s="17" t="s">
        <v>183</v>
      </c>
      <c r="D103" s="26">
        <v>43656806610</v>
      </c>
      <c r="E103" s="27">
        <v>43357192102</v>
      </c>
      <c r="F103" s="27">
        <v>41305957836</v>
      </c>
      <c r="G103" s="36">
        <f t="shared" ref="G103:G134" si="21">IF(($E103     =0),0,($F103     /$E103     ))</f>
        <v>0.95268987297022445</v>
      </c>
      <c r="H103" s="26">
        <v>4626537177</v>
      </c>
      <c r="I103" s="27">
        <v>3548633873</v>
      </c>
      <c r="J103" s="27">
        <v>3290743109</v>
      </c>
      <c r="K103" s="26">
        <v>11465914159</v>
      </c>
      <c r="L103" s="26">
        <v>2840179796</v>
      </c>
      <c r="M103" s="27">
        <v>2992411911</v>
      </c>
      <c r="N103" s="27">
        <v>4957414667</v>
      </c>
      <c r="O103" s="26">
        <v>10790006374</v>
      </c>
      <c r="P103" s="26">
        <v>2895759619</v>
      </c>
      <c r="Q103" s="27">
        <v>2917289786</v>
      </c>
      <c r="R103" s="27">
        <v>4909514651</v>
      </c>
      <c r="S103" s="26">
        <v>10722564056</v>
      </c>
      <c r="T103" s="26">
        <v>2900183111</v>
      </c>
      <c r="U103" s="27">
        <v>2729573840</v>
      </c>
      <c r="V103" s="27">
        <v>2697716296</v>
      </c>
      <c r="W103" s="42">
        <v>8327473247</v>
      </c>
    </row>
    <row r="104" spans="1:23" ht="16.5" x14ac:dyDescent="0.3">
      <c r="A104" s="18" t="s">
        <v>0</v>
      </c>
      <c r="B104" s="19" t="s">
        <v>19</v>
      </c>
      <c r="C104" s="20" t="s">
        <v>0</v>
      </c>
      <c r="D104" s="28">
        <f>D103</f>
        <v>43656806610</v>
      </c>
      <c r="E104" s="29">
        <f>E103</f>
        <v>43357192102</v>
      </c>
      <c r="F104" s="29">
        <f>F103</f>
        <v>41305957836</v>
      </c>
      <c r="G104" s="37">
        <f t="shared" si="21"/>
        <v>0.95268987297022445</v>
      </c>
      <c r="H104" s="28">
        <f t="shared" ref="H104:W104" si="22">H103</f>
        <v>4626537177</v>
      </c>
      <c r="I104" s="29">
        <f t="shared" si="22"/>
        <v>3548633873</v>
      </c>
      <c r="J104" s="29">
        <f t="shared" si="22"/>
        <v>3290743109</v>
      </c>
      <c r="K104" s="28">
        <f t="shared" si="22"/>
        <v>11465914159</v>
      </c>
      <c r="L104" s="28">
        <f t="shared" si="22"/>
        <v>2840179796</v>
      </c>
      <c r="M104" s="29">
        <f t="shared" si="22"/>
        <v>2992411911</v>
      </c>
      <c r="N104" s="29">
        <f t="shared" si="22"/>
        <v>4957414667</v>
      </c>
      <c r="O104" s="28">
        <f t="shared" si="22"/>
        <v>10790006374</v>
      </c>
      <c r="P104" s="28">
        <f t="shared" si="22"/>
        <v>2895759619</v>
      </c>
      <c r="Q104" s="29">
        <f t="shared" si="22"/>
        <v>2917289786</v>
      </c>
      <c r="R104" s="29">
        <f t="shared" si="22"/>
        <v>4909514651</v>
      </c>
      <c r="S104" s="28">
        <f t="shared" si="22"/>
        <v>10722564056</v>
      </c>
      <c r="T104" s="28">
        <f t="shared" si="22"/>
        <v>2900183111</v>
      </c>
      <c r="U104" s="29">
        <f t="shared" si="22"/>
        <v>2729573840</v>
      </c>
      <c r="V104" s="29">
        <f t="shared" si="22"/>
        <v>2697716296</v>
      </c>
      <c r="W104" s="43">
        <f t="shared" si="22"/>
        <v>8327473247</v>
      </c>
    </row>
    <row r="105" spans="1:23" x14ac:dyDescent="0.2">
      <c r="A105" s="15" t="s">
        <v>20</v>
      </c>
      <c r="B105" s="16" t="s">
        <v>184</v>
      </c>
      <c r="C105" s="17" t="s">
        <v>185</v>
      </c>
      <c r="D105" s="26">
        <v>306073108</v>
      </c>
      <c r="E105" s="27">
        <v>313311899</v>
      </c>
      <c r="F105" s="27">
        <v>303444724</v>
      </c>
      <c r="G105" s="36">
        <f t="shared" si="21"/>
        <v>0.9685068615922563</v>
      </c>
      <c r="H105" s="26">
        <v>100542583</v>
      </c>
      <c r="I105" s="27">
        <v>8293466</v>
      </c>
      <c r="J105" s="27">
        <v>9293334</v>
      </c>
      <c r="K105" s="26">
        <v>118129383</v>
      </c>
      <c r="L105" s="26">
        <v>7702907</v>
      </c>
      <c r="M105" s="27">
        <v>11450957</v>
      </c>
      <c r="N105" s="27">
        <v>63597374</v>
      </c>
      <c r="O105" s="26">
        <v>82751238</v>
      </c>
      <c r="P105" s="26">
        <v>17853418</v>
      </c>
      <c r="Q105" s="27">
        <v>11301029</v>
      </c>
      <c r="R105" s="27">
        <v>51175404</v>
      </c>
      <c r="S105" s="26">
        <v>80329851</v>
      </c>
      <c r="T105" s="26">
        <v>10288612</v>
      </c>
      <c r="U105" s="27">
        <v>9796254</v>
      </c>
      <c r="V105" s="27">
        <v>2149386</v>
      </c>
      <c r="W105" s="42">
        <v>22234252</v>
      </c>
    </row>
    <row r="106" spans="1:23" x14ac:dyDescent="0.2">
      <c r="A106" s="15" t="s">
        <v>20</v>
      </c>
      <c r="B106" s="16" t="s">
        <v>186</v>
      </c>
      <c r="C106" s="17" t="s">
        <v>187</v>
      </c>
      <c r="D106" s="26">
        <v>189864259</v>
      </c>
      <c r="E106" s="27">
        <v>198894011</v>
      </c>
      <c r="F106" s="27">
        <v>179691777</v>
      </c>
      <c r="G106" s="36">
        <f t="shared" si="21"/>
        <v>0.90345494113445179</v>
      </c>
      <c r="H106" s="26">
        <v>68044133</v>
      </c>
      <c r="I106" s="27">
        <v>1324729</v>
      </c>
      <c r="J106" s="27">
        <v>1002761</v>
      </c>
      <c r="K106" s="26">
        <v>70371623</v>
      </c>
      <c r="L106" s="26">
        <v>10746529</v>
      </c>
      <c r="M106" s="27">
        <v>3181756</v>
      </c>
      <c r="N106" s="27">
        <v>45191737</v>
      </c>
      <c r="O106" s="26">
        <v>59120022</v>
      </c>
      <c r="P106" s="26">
        <v>788411</v>
      </c>
      <c r="Q106" s="27">
        <v>996885</v>
      </c>
      <c r="R106" s="27">
        <v>43460679</v>
      </c>
      <c r="S106" s="26">
        <v>45245975</v>
      </c>
      <c r="T106" s="26">
        <v>861192</v>
      </c>
      <c r="U106" s="27">
        <v>2822061</v>
      </c>
      <c r="V106" s="27">
        <v>1270904</v>
      </c>
      <c r="W106" s="42">
        <v>4954157</v>
      </c>
    </row>
    <row r="107" spans="1:23" x14ac:dyDescent="0.2">
      <c r="A107" s="15" t="s">
        <v>20</v>
      </c>
      <c r="B107" s="16" t="s">
        <v>188</v>
      </c>
      <c r="C107" s="17" t="s">
        <v>189</v>
      </c>
      <c r="D107" s="26">
        <v>205064734</v>
      </c>
      <c r="E107" s="27">
        <v>203246712</v>
      </c>
      <c r="F107" s="27">
        <v>198280360</v>
      </c>
      <c r="G107" s="36">
        <f t="shared" si="21"/>
        <v>0.97556490852358779</v>
      </c>
      <c r="H107" s="26">
        <v>7834021</v>
      </c>
      <c r="I107" s="27">
        <v>9375604</v>
      </c>
      <c r="J107" s="27">
        <v>12269126</v>
      </c>
      <c r="K107" s="26">
        <v>29478751</v>
      </c>
      <c r="L107" s="26">
        <v>52242328</v>
      </c>
      <c r="M107" s="27">
        <v>8894195</v>
      </c>
      <c r="N107" s="27">
        <v>36893637</v>
      </c>
      <c r="O107" s="26">
        <v>98030160</v>
      </c>
      <c r="P107" s="26">
        <v>4025446</v>
      </c>
      <c r="Q107" s="27">
        <v>7059600</v>
      </c>
      <c r="R107" s="27">
        <v>9461859</v>
      </c>
      <c r="S107" s="26">
        <v>20546905</v>
      </c>
      <c r="T107" s="26">
        <v>8060532</v>
      </c>
      <c r="U107" s="27">
        <v>7344410</v>
      </c>
      <c r="V107" s="27">
        <v>34819602</v>
      </c>
      <c r="W107" s="42">
        <v>50224544</v>
      </c>
    </row>
    <row r="108" spans="1:23" x14ac:dyDescent="0.2">
      <c r="A108" s="15" t="s">
        <v>20</v>
      </c>
      <c r="B108" s="16" t="s">
        <v>190</v>
      </c>
      <c r="C108" s="17" t="s">
        <v>191</v>
      </c>
      <c r="D108" s="26">
        <v>1124638940</v>
      </c>
      <c r="E108" s="27">
        <v>1126041541</v>
      </c>
      <c r="F108" s="27">
        <v>1051965762</v>
      </c>
      <c r="G108" s="36">
        <f t="shared" si="21"/>
        <v>0.93421576708953757</v>
      </c>
      <c r="H108" s="26">
        <v>161825135</v>
      </c>
      <c r="I108" s="27">
        <v>121461274</v>
      </c>
      <c r="J108" s="27">
        <v>69340288</v>
      </c>
      <c r="K108" s="26">
        <v>352626697</v>
      </c>
      <c r="L108" s="26">
        <v>69765872</v>
      </c>
      <c r="M108" s="27">
        <v>86144885</v>
      </c>
      <c r="N108" s="27">
        <v>149432078</v>
      </c>
      <c r="O108" s="26">
        <v>305342835</v>
      </c>
      <c r="P108" s="26">
        <v>76358024</v>
      </c>
      <c r="Q108" s="27">
        <v>72045803</v>
      </c>
      <c r="R108" s="27">
        <v>63191864</v>
      </c>
      <c r="S108" s="26">
        <v>211595691</v>
      </c>
      <c r="T108" s="26">
        <v>141932638</v>
      </c>
      <c r="U108" s="27">
        <v>19009482</v>
      </c>
      <c r="V108" s="27">
        <v>21458419</v>
      </c>
      <c r="W108" s="42">
        <v>182400539</v>
      </c>
    </row>
    <row r="109" spans="1:23" x14ac:dyDescent="0.2">
      <c r="A109" s="15" t="s">
        <v>35</v>
      </c>
      <c r="B109" s="16" t="s">
        <v>192</v>
      </c>
      <c r="C109" s="17" t="s">
        <v>193</v>
      </c>
      <c r="D109" s="26">
        <v>1203405570</v>
      </c>
      <c r="E109" s="27">
        <v>1099951280</v>
      </c>
      <c r="F109" s="27">
        <v>1059402345</v>
      </c>
      <c r="G109" s="36">
        <f t="shared" si="21"/>
        <v>0.96313569906478036</v>
      </c>
      <c r="H109" s="26">
        <v>246767532</v>
      </c>
      <c r="I109" s="27">
        <v>42916442</v>
      </c>
      <c r="J109" s="27">
        <v>42856776</v>
      </c>
      <c r="K109" s="26">
        <v>332540750</v>
      </c>
      <c r="L109" s="26">
        <v>43451333</v>
      </c>
      <c r="M109" s="27">
        <v>40088880</v>
      </c>
      <c r="N109" s="27">
        <v>247850198</v>
      </c>
      <c r="O109" s="26">
        <v>331390411</v>
      </c>
      <c r="P109" s="26">
        <v>46322213</v>
      </c>
      <c r="Q109" s="27">
        <v>43070775</v>
      </c>
      <c r="R109" s="27">
        <v>173936739</v>
      </c>
      <c r="S109" s="26">
        <v>263329727</v>
      </c>
      <c r="T109" s="26">
        <v>44794336</v>
      </c>
      <c r="U109" s="27">
        <v>46975752</v>
      </c>
      <c r="V109" s="27">
        <v>40371369</v>
      </c>
      <c r="W109" s="42">
        <v>132141457</v>
      </c>
    </row>
    <row r="110" spans="1:23" ht="16.5" x14ac:dyDescent="0.3">
      <c r="A110" s="18" t="s">
        <v>0</v>
      </c>
      <c r="B110" s="19" t="s">
        <v>194</v>
      </c>
      <c r="C110" s="20" t="s">
        <v>0</v>
      </c>
      <c r="D110" s="28">
        <f>SUM(D105:D109)</f>
        <v>3029046611</v>
      </c>
      <c r="E110" s="29">
        <f>SUM(E105:E109)</f>
        <v>2941445443</v>
      </c>
      <c r="F110" s="29">
        <f>SUM(F105:F109)</f>
        <v>2792784968</v>
      </c>
      <c r="G110" s="37">
        <f t="shared" si="21"/>
        <v>0.94946006040881037</v>
      </c>
      <c r="H110" s="28">
        <f t="shared" ref="H110:W110" si="23">SUM(H105:H109)</f>
        <v>585013404</v>
      </c>
      <c r="I110" s="29">
        <f t="shared" si="23"/>
        <v>183371515</v>
      </c>
      <c r="J110" s="29">
        <f t="shared" si="23"/>
        <v>134762285</v>
      </c>
      <c r="K110" s="28">
        <f t="shared" si="23"/>
        <v>903147204</v>
      </c>
      <c r="L110" s="28">
        <f t="shared" si="23"/>
        <v>183908969</v>
      </c>
      <c r="M110" s="29">
        <f t="shared" si="23"/>
        <v>149760673</v>
      </c>
      <c r="N110" s="29">
        <f t="shared" si="23"/>
        <v>542965024</v>
      </c>
      <c r="O110" s="28">
        <f t="shared" si="23"/>
        <v>876634666</v>
      </c>
      <c r="P110" s="28">
        <f t="shared" si="23"/>
        <v>145347512</v>
      </c>
      <c r="Q110" s="29">
        <f t="shared" si="23"/>
        <v>134474092</v>
      </c>
      <c r="R110" s="29">
        <f t="shared" si="23"/>
        <v>341226545</v>
      </c>
      <c r="S110" s="28">
        <f t="shared" si="23"/>
        <v>621048149</v>
      </c>
      <c r="T110" s="28">
        <f t="shared" si="23"/>
        <v>205937310</v>
      </c>
      <c r="U110" s="29">
        <f t="shared" si="23"/>
        <v>85947959</v>
      </c>
      <c r="V110" s="29">
        <f t="shared" si="23"/>
        <v>100069680</v>
      </c>
      <c r="W110" s="43">
        <f t="shared" si="23"/>
        <v>391954949</v>
      </c>
    </row>
    <row r="111" spans="1:23" x14ac:dyDescent="0.2">
      <c r="A111" s="15" t="s">
        <v>20</v>
      </c>
      <c r="B111" s="16" t="s">
        <v>195</v>
      </c>
      <c r="C111" s="17" t="s">
        <v>196</v>
      </c>
      <c r="D111" s="26">
        <v>188226552</v>
      </c>
      <c r="E111" s="27">
        <v>192006291</v>
      </c>
      <c r="F111" s="27">
        <v>102715674</v>
      </c>
      <c r="G111" s="36">
        <f t="shared" si="21"/>
        <v>0.53495994045320105</v>
      </c>
      <c r="H111" s="26">
        <v>110235</v>
      </c>
      <c r="I111" s="27">
        <v>4996861</v>
      </c>
      <c r="J111" s="27">
        <v>5383582</v>
      </c>
      <c r="K111" s="26">
        <v>10490678</v>
      </c>
      <c r="L111" s="26">
        <v>5386991</v>
      </c>
      <c r="M111" s="27">
        <v>5428687</v>
      </c>
      <c r="N111" s="27">
        <v>5300593</v>
      </c>
      <c r="O111" s="26">
        <v>16116271</v>
      </c>
      <c r="P111" s="26">
        <v>13160402</v>
      </c>
      <c r="Q111" s="27">
        <v>6169608</v>
      </c>
      <c r="R111" s="27">
        <v>34188654</v>
      </c>
      <c r="S111" s="26">
        <v>53518664</v>
      </c>
      <c r="T111" s="26">
        <v>10740662</v>
      </c>
      <c r="U111" s="27">
        <v>5499941</v>
      </c>
      <c r="V111" s="27">
        <v>6349458</v>
      </c>
      <c r="W111" s="42">
        <v>22590061</v>
      </c>
    </row>
    <row r="112" spans="1:23" x14ac:dyDescent="0.2">
      <c r="A112" s="15" t="s">
        <v>20</v>
      </c>
      <c r="B112" s="16" t="s">
        <v>197</v>
      </c>
      <c r="C112" s="17" t="s">
        <v>198</v>
      </c>
      <c r="D112" s="26">
        <v>489121663</v>
      </c>
      <c r="E112" s="27">
        <v>498415769</v>
      </c>
      <c r="F112" s="27">
        <v>473048596</v>
      </c>
      <c r="G112" s="36">
        <f t="shared" si="21"/>
        <v>0.94910439320389961</v>
      </c>
      <c r="H112" s="26">
        <v>65753451</v>
      </c>
      <c r="I112" s="27">
        <v>30713674</v>
      </c>
      <c r="J112" s="27">
        <v>31149207</v>
      </c>
      <c r="K112" s="26">
        <v>127616332</v>
      </c>
      <c r="L112" s="26">
        <v>27458603</v>
      </c>
      <c r="M112" s="27">
        <v>29485313</v>
      </c>
      <c r="N112" s="27">
        <v>64390127</v>
      </c>
      <c r="O112" s="26">
        <v>121334043</v>
      </c>
      <c r="P112" s="26">
        <v>29418336</v>
      </c>
      <c r="Q112" s="27">
        <v>34283678</v>
      </c>
      <c r="R112" s="27">
        <v>54157832</v>
      </c>
      <c r="S112" s="26">
        <v>117859846</v>
      </c>
      <c r="T112" s="26">
        <v>28994420</v>
      </c>
      <c r="U112" s="27">
        <v>29551477</v>
      </c>
      <c r="V112" s="27">
        <v>47692478</v>
      </c>
      <c r="W112" s="42">
        <v>106238375</v>
      </c>
    </row>
    <row r="113" spans="1:23" x14ac:dyDescent="0.2">
      <c r="A113" s="15" t="s">
        <v>20</v>
      </c>
      <c r="B113" s="16" t="s">
        <v>199</v>
      </c>
      <c r="C113" s="17" t="s">
        <v>200</v>
      </c>
      <c r="D113" s="26">
        <v>169602656</v>
      </c>
      <c r="E113" s="27">
        <v>168268183</v>
      </c>
      <c r="F113" s="27">
        <v>151542023</v>
      </c>
      <c r="G113" s="36">
        <f t="shared" si="21"/>
        <v>0.90059820162199056</v>
      </c>
      <c r="H113" s="26">
        <v>24770544</v>
      </c>
      <c r="I113" s="27">
        <v>10066770</v>
      </c>
      <c r="J113" s="27">
        <v>7746452</v>
      </c>
      <c r="K113" s="26">
        <v>42583766</v>
      </c>
      <c r="L113" s="26">
        <v>8050537</v>
      </c>
      <c r="M113" s="27">
        <v>6583219</v>
      </c>
      <c r="N113" s="27">
        <v>26853367</v>
      </c>
      <c r="O113" s="26">
        <v>41487123</v>
      </c>
      <c r="P113" s="26">
        <v>6031392</v>
      </c>
      <c r="Q113" s="27">
        <v>6766220</v>
      </c>
      <c r="R113" s="27">
        <v>17333417</v>
      </c>
      <c r="S113" s="26">
        <v>30131029</v>
      </c>
      <c r="T113" s="26">
        <v>7130118</v>
      </c>
      <c r="U113" s="27">
        <v>9635629</v>
      </c>
      <c r="V113" s="27">
        <v>20574358</v>
      </c>
      <c r="W113" s="42">
        <v>37340105</v>
      </c>
    </row>
    <row r="114" spans="1:23" x14ac:dyDescent="0.2">
      <c r="A114" s="15" t="s">
        <v>20</v>
      </c>
      <c r="B114" s="16" t="s">
        <v>201</v>
      </c>
      <c r="C114" s="17" t="s">
        <v>202</v>
      </c>
      <c r="D114" s="26">
        <v>58292325</v>
      </c>
      <c r="E114" s="27">
        <v>58659333</v>
      </c>
      <c r="F114" s="27">
        <v>55020546</v>
      </c>
      <c r="G114" s="36">
        <f t="shared" si="21"/>
        <v>0.93796746717184798</v>
      </c>
      <c r="H114" s="26">
        <v>20964372</v>
      </c>
      <c r="I114" s="27">
        <v>1502675</v>
      </c>
      <c r="J114" s="27">
        <v>2041095</v>
      </c>
      <c r="K114" s="26">
        <v>24508142</v>
      </c>
      <c r="L114" s="26">
        <v>738363</v>
      </c>
      <c r="M114" s="27">
        <v>1084481</v>
      </c>
      <c r="N114" s="27">
        <v>14108072</v>
      </c>
      <c r="O114" s="26">
        <v>15930916</v>
      </c>
      <c r="P114" s="26">
        <v>1013084</v>
      </c>
      <c r="Q114" s="27">
        <v>1025518</v>
      </c>
      <c r="R114" s="27">
        <v>12604127</v>
      </c>
      <c r="S114" s="26">
        <v>14642729</v>
      </c>
      <c r="T114" s="26">
        <v>948917</v>
      </c>
      <c r="U114" s="27">
        <v>-1744254</v>
      </c>
      <c r="V114" s="27">
        <v>734096</v>
      </c>
      <c r="W114" s="42">
        <v>-61241</v>
      </c>
    </row>
    <row r="115" spans="1:23" x14ac:dyDescent="0.2">
      <c r="A115" s="15" t="s">
        <v>20</v>
      </c>
      <c r="B115" s="16" t="s">
        <v>203</v>
      </c>
      <c r="C115" s="17" t="s">
        <v>204</v>
      </c>
      <c r="D115" s="26">
        <v>6418414194</v>
      </c>
      <c r="E115" s="27">
        <v>6483155253</v>
      </c>
      <c r="F115" s="27">
        <v>5817271001</v>
      </c>
      <c r="G115" s="36">
        <f t="shared" si="21"/>
        <v>0.89729009625492617</v>
      </c>
      <c r="H115" s="26">
        <v>705227391</v>
      </c>
      <c r="I115" s="27">
        <v>494805129</v>
      </c>
      <c r="J115" s="27">
        <v>462092439</v>
      </c>
      <c r="K115" s="26">
        <v>1662124959</v>
      </c>
      <c r="L115" s="26">
        <v>415844422</v>
      </c>
      <c r="M115" s="27">
        <v>424897581</v>
      </c>
      <c r="N115" s="27">
        <v>3204703602</v>
      </c>
      <c r="O115" s="26">
        <v>4045445605</v>
      </c>
      <c r="P115" s="26">
        <v>-2152082941</v>
      </c>
      <c r="Q115" s="27">
        <v>911494944</v>
      </c>
      <c r="R115" s="27">
        <v>178364942</v>
      </c>
      <c r="S115" s="26">
        <v>-1062223055</v>
      </c>
      <c r="T115" s="26">
        <v>-145136937</v>
      </c>
      <c r="U115" s="27">
        <v>9947401676</v>
      </c>
      <c r="V115" s="27">
        <v>-8630341247</v>
      </c>
      <c r="W115" s="42">
        <v>1171923492</v>
      </c>
    </row>
    <row r="116" spans="1:23" x14ac:dyDescent="0.2">
      <c r="A116" s="15" t="s">
        <v>20</v>
      </c>
      <c r="B116" s="16" t="s">
        <v>205</v>
      </c>
      <c r="C116" s="17" t="s">
        <v>206</v>
      </c>
      <c r="D116" s="26">
        <v>110688122</v>
      </c>
      <c r="E116" s="27">
        <v>100991245</v>
      </c>
      <c r="F116" s="27">
        <v>110861631</v>
      </c>
      <c r="G116" s="36">
        <f t="shared" si="21"/>
        <v>1.0977350660445864</v>
      </c>
      <c r="H116" s="26">
        <v>31792017</v>
      </c>
      <c r="I116" s="27">
        <v>3124306</v>
      </c>
      <c r="J116" s="27">
        <v>3810966</v>
      </c>
      <c r="K116" s="26">
        <v>38727289</v>
      </c>
      <c r="L116" s="26">
        <v>3284419</v>
      </c>
      <c r="M116" s="27">
        <v>2816113</v>
      </c>
      <c r="N116" s="27">
        <v>28827896</v>
      </c>
      <c r="O116" s="26">
        <v>34928428</v>
      </c>
      <c r="P116" s="26">
        <v>2993309</v>
      </c>
      <c r="Q116" s="27">
        <v>3425800</v>
      </c>
      <c r="R116" s="27">
        <v>21337021</v>
      </c>
      <c r="S116" s="26">
        <v>27756130</v>
      </c>
      <c r="T116" s="26">
        <v>2136796</v>
      </c>
      <c r="U116" s="27">
        <v>3047259</v>
      </c>
      <c r="V116" s="27">
        <v>4265729</v>
      </c>
      <c r="W116" s="42">
        <v>9449784</v>
      </c>
    </row>
    <row r="117" spans="1:23" x14ac:dyDescent="0.2">
      <c r="A117" s="15" t="s">
        <v>20</v>
      </c>
      <c r="B117" s="16" t="s">
        <v>207</v>
      </c>
      <c r="C117" s="17" t="s">
        <v>208</v>
      </c>
      <c r="D117" s="26">
        <v>118218776</v>
      </c>
      <c r="E117" s="27">
        <v>118730311</v>
      </c>
      <c r="F117" s="27">
        <v>115478535</v>
      </c>
      <c r="G117" s="36">
        <f t="shared" si="21"/>
        <v>0.97261208218346196</v>
      </c>
      <c r="H117" s="26">
        <v>33499969</v>
      </c>
      <c r="I117" s="27">
        <v>12050861</v>
      </c>
      <c r="J117" s="27">
        <v>2396719</v>
      </c>
      <c r="K117" s="26">
        <v>47947549</v>
      </c>
      <c r="L117" s="26">
        <v>2494559</v>
      </c>
      <c r="M117" s="27">
        <v>2531799</v>
      </c>
      <c r="N117" s="27">
        <v>28676605</v>
      </c>
      <c r="O117" s="26">
        <v>33702963</v>
      </c>
      <c r="P117" s="26">
        <v>3459282</v>
      </c>
      <c r="Q117" s="27">
        <v>659253</v>
      </c>
      <c r="R117" s="27">
        <v>22027885</v>
      </c>
      <c r="S117" s="26">
        <v>26146420</v>
      </c>
      <c r="T117" s="26">
        <v>2444940</v>
      </c>
      <c r="U117" s="27">
        <v>2807493</v>
      </c>
      <c r="V117" s="27">
        <v>2429170</v>
      </c>
      <c r="W117" s="42">
        <v>7681603</v>
      </c>
    </row>
    <row r="118" spans="1:23" x14ac:dyDescent="0.2">
      <c r="A118" s="15" t="s">
        <v>35</v>
      </c>
      <c r="B118" s="16" t="s">
        <v>209</v>
      </c>
      <c r="C118" s="17" t="s">
        <v>210</v>
      </c>
      <c r="D118" s="26">
        <v>992929176</v>
      </c>
      <c r="E118" s="27">
        <v>1033226544</v>
      </c>
      <c r="F118" s="27">
        <v>991241512</v>
      </c>
      <c r="G118" s="36">
        <f t="shared" si="21"/>
        <v>0.95936512447941913</v>
      </c>
      <c r="H118" s="26">
        <v>288039291</v>
      </c>
      <c r="I118" s="27">
        <v>45193926</v>
      </c>
      <c r="J118" s="27">
        <v>32145600</v>
      </c>
      <c r="K118" s="26">
        <v>365378817</v>
      </c>
      <c r="L118" s="26">
        <v>27843366</v>
      </c>
      <c r="M118" s="27">
        <v>31249442</v>
      </c>
      <c r="N118" s="27">
        <v>235244396</v>
      </c>
      <c r="O118" s="26">
        <v>294337204</v>
      </c>
      <c r="P118" s="26">
        <v>32587044</v>
      </c>
      <c r="Q118" s="27">
        <v>38258454</v>
      </c>
      <c r="R118" s="27">
        <v>184457765</v>
      </c>
      <c r="S118" s="26">
        <v>255303263</v>
      </c>
      <c r="T118" s="26">
        <v>30461901</v>
      </c>
      <c r="U118" s="27">
        <v>23778613</v>
      </c>
      <c r="V118" s="27">
        <v>21981714</v>
      </c>
      <c r="W118" s="42">
        <v>76222228</v>
      </c>
    </row>
    <row r="119" spans="1:23" ht="16.5" x14ac:dyDescent="0.3">
      <c r="A119" s="18" t="s">
        <v>0</v>
      </c>
      <c r="B119" s="19" t="s">
        <v>211</v>
      </c>
      <c r="C119" s="20" t="s">
        <v>0</v>
      </c>
      <c r="D119" s="28">
        <f>SUM(D111:D118)</f>
        <v>8545493464</v>
      </c>
      <c r="E119" s="29">
        <f>SUM(E111:E118)</f>
        <v>8653452929</v>
      </c>
      <c r="F119" s="29">
        <f>SUM(F111:F118)</f>
        <v>7817179518</v>
      </c>
      <c r="G119" s="37">
        <f t="shared" si="21"/>
        <v>0.90335957012056689</v>
      </c>
      <c r="H119" s="28">
        <f t="shared" ref="H119:W119" si="24">SUM(H111:H118)</f>
        <v>1170157270</v>
      </c>
      <c r="I119" s="29">
        <f t="shared" si="24"/>
        <v>602454202</v>
      </c>
      <c r="J119" s="29">
        <f t="shared" si="24"/>
        <v>546766060</v>
      </c>
      <c r="K119" s="28">
        <f t="shared" si="24"/>
        <v>2319377532</v>
      </c>
      <c r="L119" s="28">
        <f t="shared" si="24"/>
        <v>491101260</v>
      </c>
      <c r="M119" s="29">
        <f t="shared" si="24"/>
        <v>504076635</v>
      </c>
      <c r="N119" s="29">
        <f t="shared" si="24"/>
        <v>3608104658</v>
      </c>
      <c r="O119" s="28">
        <f t="shared" si="24"/>
        <v>4603282553</v>
      </c>
      <c r="P119" s="28">
        <f t="shared" si="24"/>
        <v>-2063420092</v>
      </c>
      <c r="Q119" s="29">
        <f t="shared" si="24"/>
        <v>1002083475</v>
      </c>
      <c r="R119" s="29">
        <f t="shared" si="24"/>
        <v>524471643</v>
      </c>
      <c r="S119" s="28">
        <f t="shared" si="24"/>
        <v>-536864974</v>
      </c>
      <c r="T119" s="28">
        <f t="shared" si="24"/>
        <v>-62279183</v>
      </c>
      <c r="U119" s="29">
        <f t="shared" si="24"/>
        <v>10019977834</v>
      </c>
      <c r="V119" s="29">
        <f t="shared" si="24"/>
        <v>-8526314244</v>
      </c>
      <c r="W119" s="43">
        <f t="shared" si="24"/>
        <v>1431384407</v>
      </c>
    </row>
    <row r="120" spans="1:23" x14ac:dyDescent="0.2">
      <c r="A120" s="15" t="s">
        <v>20</v>
      </c>
      <c r="B120" s="16" t="s">
        <v>212</v>
      </c>
      <c r="C120" s="17" t="s">
        <v>213</v>
      </c>
      <c r="D120" s="26">
        <v>196535835</v>
      </c>
      <c r="E120" s="27">
        <v>193501196</v>
      </c>
      <c r="F120" s="27">
        <v>192741973</v>
      </c>
      <c r="G120" s="36">
        <f t="shared" si="21"/>
        <v>0.99607639117641422</v>
      </c>
      <c r="H120" s="26">
        <v>61215890</v>
      </c>
      <c r="I120" s="27">
        <v>6483463</v>
      </c>
      <c r="J120" s="27">
        <v>5112771</v>
      </c>
      <c r="K120" s="26">
        <v>72812124</v>
      </c>
      <c r="L120" s="26">
        <v>4503799</v>
      </c>
      <c r="M120" s="27">
        <v>4330897</v>
      </c>
      <c r="N120" s="27">
        <v>50108052</v>
      </c>
      <c r="O120" s="26">
        <v>58942748</v>
      </c>
      <c r="P120" s="26">
        <v>4864068</v>
      </c>
      <c r="Q120" s="27">
        <v>4695637</v>
      </c>
      <c r="R120" s="27">
        <v>38464599</v>
      </c>
      <c r="S120" s="26">
        <v>48024304</v>
      </c>
      <c r="T120" s="26">
        <v>4030274</v>
      </c>
      <c r="U120" s="27">
        <v>3595773</v>
      </c>
      <c r="V120" s="27">
        <v>5336750</v>
      </c>
      <c r="W120" s="42">
        <v>12962797</v>
      </c>
    </row>
    <row r="121" spans="1:23" x14ac:dyDescent="0.2">
      <c r="A121" s="15" t="s">
        <v>20</v>
      </c>
      <c r="B121" s="16" t="s">
        <v>214</v>
      </c>
      <c r="C121" s="17" t="s">
        <v>215</v>
      </c>
      <c r="D121" s="26">
        <v>677636470</v>
      </c>
      <c r="E121" s="27">
        <v>642319647</v>
      </c>
      <c r="F121" s="27">
        <v>578971434</v>
      </c>
      <c r="G121" s="36">
        <f t="shared" si="21"/>
        <v>0.90137587524237761</v>
      </c>
      <c r="H121" s="26">
        <v>142824188</v>
      </c>
      <c r="I121" s="27">
        <v>48772290</v>
      </c>
      <c r="J121" s="27">
        <v>29444852</v>
      </c>
      <c r="K121" s="26">
        <v>221041330</v>
      </c>
      <c r="L121" s="26">
        <v>27061858</v>
      </c>
      <c r="M121" s="27">
        <v>35167635</v>
      </c>
      <c r="N121" s="27">
        <v>87790480</v>
      </c>
      <c r="O121" s="26">
        <v>150019973</v>
      </c>
      <c r="P121" s="26">
        <v>31652843</v>
      </c>
      <c r="Q121" s="27">
        <v>22298772</v>
      </c>
      <c r="R121" s="27">
        <v>75202256</v>
      </c>
      <c r="S121" s="26">
        <v>129153871</v>
      </c>
      <c r="T121" s="26">
        <v>25318775</v>
      </c>
      <c r="U121" s="27">
        <v>26714643</v>
      </c>
      <c r="V121" s="27">
        <v>26722842</v>
      </c>
      <c r="W121" s="42">
        <v>78756260</v>
      </c>
    </row>
    <row r="122" spans="1:23" x14ac:dyDescent="0.2">
      <c r="A122" s="15" t="s">
        <v>20</v>
      </c>
      <c r="B122" s="16" t="s">
        <v>216</v>
      </c>
      <c r="C122" s="17" t="s">
        <v>217</v>
      </c>
      <c r="D122" s="26">
        <v>1057270484</v>
      </c>
      <c r="E122" s="27">
        <v>1062630496</v>
      </c>
      <c r="F122" s="27">
        <v>1045569789</v>
      </c>
      <c r="G122" s="36">
        <f t="shared" si="21"/>
        <v>0.98394483589147808</v>
      </c>
      <c r="H122" s="26">
        <v>63969635</v>
      </c>
      <c r="I122" s="27">
        <v>187341831</v>
      </c>
      <c r="J122" s="27">
        <v>83212233</v>
      </c>
      <c r="K122" s="26">
        <v>334523699</v>
      </c>
      <c r="L122" s="26">
        <v>56638076</v>
      </c>
      <c r="M122" s="27">
        <v>65172285</v>
      </c>
      <c r="N122" s="27">
        <v>141694488</v>
      </c>
      <c r="O122" s="26">
        <v>263504849</v>
      </c>
      <c r="P122" s="26">
        <v>64214047</v>
      </c>
      <c r="Q122" s="27">
        <v>73103085</v>
      </c>
      <c r="R122" s="27">
        <v>134545068</v>
      </c>
      <c r="S122" s="26">
        <v>271862200</v>
      </c>
      <c r="T122" s="26">
        <v>58310533</v>
      </c>
      <c r="U122" s="27">
        <v>53924469</v>
      </c>
      <c r="V122" s="27">
        <v>63444039</v>
      </c>
      <c r="W122" s="42">
        <v>175679041</v>
      </c>
    </row>
    <row r="123" spans="1:23" x14ac:dyDescent="0.2">
      <c r="A123" s="15" t="s">
        <v>35</v>
      </c>
      <c r="B123" s="16" t="s">
        <v>218</v>
      </c>
      <c r="C123" s="17" t="s">
        <v>219</v>
      </c>
      <c r="D123" s="26">
        <v>931711080</v>
      </c>
      <c r="E123" s="27">
        <v>840534368</v>
      </c>
      <c r="F123" s="27">
        <v>825207992</v>
      </c>
      <c r="G123" s="36">
        <f t="shared" si="21"/>
        <v>0.98176591394297397</v>
      </c>
      <c r="H123" s="26">
        <v>232295518</v>
      </c>
      <c r="I123" s="27">
        <v>25363627</v>
      </c>
      <c r="J123" s="27">
        <v>22797350</v>
      </c>
      <c r="K123" s="26">
        <v>280456495</v>
      </c>
      <c r="L123" s="26">
        <v>28148015</v>
      </c>
      <c r="M123" s="27">
        <v>23279101</v>
      </c>
      <c r="N123" s="27">
        <v>186314076</v>
      </c>
      <c r="O123" s="26">
        <v>237741192</v>
      </c>
      <c r="P123" s="26">
        <v>40128112</v>
      </c>
      <c r="Q123" s="27">
        <v>56091761</v>
      </c>
      <c r="R123" s="27">
        <v>141760186</v>
      </c>
      <c r="S123" s="26">
        <v>237980059</v>
      </c>
      <c r="T123" s="26">
        <v>34666833</v>
      </c>
      <c r="U123" s="27">
        <v>-22483676</v>
      </c>
      <c r="V123" s="27">
        <v>56847089</v>
      </c>
      <c r="W123" s="42">
        <v>69030246</v>
      </c>
    </row>
    <row r="124" spans="1:23" ht="16.5" x14ac:dyDescent="0.3">
      <c r="A124" s="18" t="s">
        <v>0</v>
      </c>
      <c r="B124" s="19" t="s">
        <v>220</v>
      </c>
      <c r="C124" s="20" t="s">
        <v>0</v>
      </c>
      <c r="D124" s="28">
        <f>SUM(D120:D123)</f>
        <v>2863153869</v>
      </c>
      <c r="E124" s="29">
        <f>SUM(E120:E123)</f>
        <v>2738985707</v>
      </c>
      <c r="F124" s="29">
        <f>SUM(F120:F123)</f>
        <v>2642491188</v>
      </c>
      <c r="G124" s="37">
        <f t="shared" si="21"/>
        <v>0.96476998081684406</v>
      </c>
      <c r="H124" s="28">
        <f t="shared" ref="H124:W124" si="25">SUM(H120:H123)</f>
        <v>500305231</v>
      </c>
      <c r="I124" s="29">
        <f t="shared" si="25"/>
        <v>267961211</v>
      </c>
      <c r="J124" s="29">
        <f t="shared" si="25"/>
        <v>140567206</v>
      </c>
      <c r="K124" s="28">
        <f t="shared" si="25"/>
        <v>908833648</v>
      </c>
      <c r="L124" s="28">
        <f t="shared" si="25"/>
        <v>116351748</v>
      </c>
      <c r="M124" s="29">
        <f t="shared" si="25"/>
        <v>127949918</v>
      </c>
      <c r="N124" s="29">
        <f t="shared" si="25"/>
        <v>465907096</v>
      </c>
      <c r="O124" s="28">
        <f t="shared" si="25"/>
        <v>710208762</v>
      </c>
      <c r="P124" s="28">
        <f t="shared" si="25"/>
        <v>140859070</v>
      </c>
      <c r="Q124" s="29">
        <f t="shared" si="25"/>
        <v>156189255</v>
      </c>
      <c r="R124" s="29">
        <f t="shared" si="25"/>
        <v>389972109</v>
      </c>
      <c r="S124" s="28">
        <f t="shared" si="25"/>
        <v>687020434</v>
      </c>
      <c r="T124" s="28">
        <f t="shared" si="25"/>
        <v>122326415</v>
      </c>
      <c r="U124" s="29">
        <f t="shared" si="25"/>
        <v>61751209</v>
      </c>
      <c r="V124" s="29">
        <f t="shared" si="25"/>
        <v>152350720</v>
      </c>
      <c r="W124" s="43">
        <f t="shared" si="25"/>
        <v>336428344</v>
      </c>
    </row>
    <row r="125" spans="1:23" x14ac:dyDescent="0.2">
      <c r="A125" s="15" t="s">
        <v>20</v>
      </c>
      <c r="B125" s="16" t="s">
        <v>221</v>
      </c>
      <c r="C125" s="17" t="s">
        <v>222</v>
      </c>
      <c r="D125" s="26">
        <v>386289553</v>
      </c>
      <c r="E125" s="27">
        <v>383534553</v>
      </c>
      <c r="F125" s="27">
        <v>324971195</v>
      </c>
      <c r="G125" s="36">
        <f t="shared" si="21"/>
        <v>0.84730617478420511</v>
      </c>
      <c r="H125" s="26">
        <v>23377364</v>
      </c>
      <c r="I125" s="27">
        <v>6340508</v>
      </c>
      <c r="J125" s="27">
        <v>21136180</v>
      </c>
      <c r="K125" s="26">
        <v>50854052</v>
      </c>
      <c r="L125" s="26">
        <v>24068732</v>
      </c>
      <c r="M125" s="27">
        <v>15290941</v>
      </c>
      <c r="N125" s="27">
        <v>88914244</v>
      </c>
      <c r="O125" s="26">
        <v>128273917</v>
      </c>
      <c r="P125" s="26">
        <v>25883557</v>
      </c>
      <c r="Q125" s="27">
        <v>21384774</v>
      </c>
      <c r="R125" s="27">
        <v>35834669</v>
      </c>
      <c r="S125" s="26">
        <v>83103000</v>
      </c>
      <c r="T125" s="26">
        <v>20700966</v>
      </c>
      <c r="U125" s="27">
        <v>18857032</v>
      </c>
      <c r="V125" s="27">
        <v>23182228</v>
      </c>
      <c r="W125" s="42">
        <v>62740226</v>
      </c>
    </row>
    <row r="126" spans="1:23" x14ac:dyDescent="0.2">
      <c r="A126" s="15" t="s">
        <v>20</v>
      </c>
      <c r="B126" s="16" t="s">
        <v>223</v>
      </c>
      <c r="C126" s="17" t="s">
        <v>224</v>
      </c>
      <c r="D126" s="26">
        <v>236976973</v>
      </c>
      <c r="E126" s="27">
        <v>239798732</v>
      </c>
      <c r="F126" s="27">
        <v>162080955</v>
      </c>
      <c r="G126" s="36">
        <f t="shared" si="21"/>
        <v>0.6759041369743356</v>
      </c>
      <c r="H126" s="26">
        <v>72297900</v>
      </c>
      <c r="I126" s="27">
        <v>5927031</v>
      </c>
      <c r="J126" s="27">
        <v>5434984</v>
      </c>
      <c r="K126" s="26">
        <v>83659915</v>
      </c>
      <c r="L126" s="26">
        <v>7299882</v>
      </c>
      <c r="M126" s="27">
        <v>5795073</v>
      </c>
      <c r="N126" s="27">
        <v>54843829</v>
      </c>
      <c r="O126" s="26">
        <v>67938784</v>
      </c>
      <c r="P126" s="26">
        <v>31527281</v>
      </c>
      <c r="Q126" s="27">
        <v>-2849974</v>
      </c>
      <c r="R126" s="27">
        <v>-734718</v>
      </c>
      <c r="S126" s="26">
        <v>27942589</v>
      </c>
      <c r="T126" s="26">
        <v>-22277627</v>
      </c>
      <c r="U126" s="27">
        <v>2559464</v>
      </c>
      <c r="V126" s="27">
        <v>2257830</v>
      </c>
      <c r="W126" s="42">
        <v>-17460333</v>
      </c>
    </row>
    <row r="127" spans="1:23" x14ac:dyDescent="0.2">
      <c r="A127" s="15" t="s">
        <v>20</v>
      </c>
      <c r="B127" s="16" t="s">
        <v>225</v>
      </c>
      <c r="C127" s="17" t="s">
        <v>226</v>
      </c>
      <c r="D127" s="26">
        <v>242223639</v>
      </c>
      <c r="E127" s="27">
        <v>245394239</v>
      </c>
      <c r="F127" s="27">
        <v>335352449</v>
      </c>
      <c r="G127" s="36">
        <f t="shared" si="21"/>
        <v>1.3665864788292768</v>
      </c>
      <c r="H127" s="26">
        <v>111446981</v>
      </c>
      <c r="I127" s="27">
        <v>-15219733</v>
      </c>
      <c r="J127" s="27">
        <v>25549362</v>
      </c>
      <c r="K127" s="26">
        <v>121776610</v>
      </c>
      <c r="L127" s="26">
        <v>18810723</v>
      </c>
      <c r="M127" s="27">
        <v>18191634</v>
      </c>
      <c r="N127" s="27">
        <v>68722954</v>
      </c>
      <c r="O127" s="26">
        <v>105725311</v>
      </c>
      <c r="P127" s="26">
        <v>2410195</v>
      </c>
      <c r="Q127" s="27">
        <v>25074021</v>
      </c>
      <c r="R127" s="27">
        <v>57057327</v>
      </c>
      <c r="S127" s="26">
        <v>84541543</v>
      </c>
      <c r="T127" s="26">
        <v>4908907</v>
      </c>
      <c r="U127" s="27">
        <v>4284335</v>
      </c>
      <c r="V127" s="27">
        <v>14115743</v>
      </c>
      <c r="W127" s="42">
        <v>23308985</v>
      </c>
    </row>
    <row r="128" spans="1:23" x14ac:dyDescent="0.2">
      <c r="A128" s="15" t="s">
        <v>20</v>
      </c>
      <c r="B128" s="16" t="s">
        <v>227</v>
      </c>
      <c r="C128" s="17" t="s">
        <v>228</v>
      </c>
      <c r="D128" s="26">
        <v>310502977</v>
      </c>
      <c r="E128" s="27">
        <v>332462139</v>
      </c>
      <c r="F128" s="27">
        <v>354331097</v>
      </c>
      <c r="G128" s="36">
        <f t="shared" si="21"/>
        <v>1.065778792333403</v>
      </c>
      <c r="H128" s="26">
        <v>72068281</v>
      </c>
      <c r="I128" s="27">
        <v>13180435</v>
      </c>
      <c r="J128" s="27">
        <v>13563131</v>
      </c>
      <c r="K128" s="26">
        <v>98811847</v>
      </c>
      <c r="L128" s="26">
        <v>14343874</v>
      </c>
      <c r="M128" s="27">
        <v>13482257</v>
      </c>
      <c r="N128" s="27">
        <v>60927133</v>
      </c>
      <c r="O128" s="26">
        <v>88753264</v>
      </c>
      <c r="P128" s="26">
        <v>13297635</v>
      </c>
      <c r="Q128" s="27">
        <v>12519006</v>
      </c>
      <c r="R128" s="27">
        <v>50264847</v>
      </c>
      <c r="S128" s="26">
        <v>76081488</v>
      </c>
      <c r="T128" s="26">
        <v>13371049</v>
      </c>
      <c r="U128" s="27">
        <v>12725452</v>
      </c>
      <c r="V128" s="27">
        <v>64587997</v>
      </c>
      <c r="W128" s="42">
        <v>90684498</v>
      </c>
    </row>
    <row r="129" spans="1:23" x14ac:dyDescent="0.2">
      <c r="A129" s="15" t="s">
        <v>35</v>
      </c>
      <c r="B129" s="16" t="s">
        <v>229</v>
      </c>
      <c r="C129" s="17" t="s">
        <v>230</v>
      </c>
      <c r="D129" s="26">
        <v>521708908</v>
      </c>
      <c r="E129" s="27">
        <v>534354840</v>
      </c>
      <c r="F129" s="27">
        <v>534085972</v>
      </c>
      <c r="G129" s="36">
        <f t="shared" si="21"/>
        <v>0.99949683622216279</v>
      </c>
      <c r="H129" s="26">
        <v>179198652</v>
      </c>
      <c r="I129" s="27">
        <v>10552379</v>
      </c>
      <c r="J129" s="27">
        <v>12466925</v>
      </c>
      <c r="K129" s="26">
        <v>202217956</v>
      </c>
      <c r="L129" s="26">
        <v>16447812</v>
      </c>
      <c r="M129" s="27">
        <v>10647535</v>
      </c>
      <c r="N129" s="27">
        <v>148874091</v>
      </c>
      <c r="O129" s="26">
        <v>175969438</v>
      </c>
      <c r="P129" s="26">
        <v>11175887</v>
      </c>
      <c r="Q129" s="27">
        <v>6618813</v>
      </c>
      <c r="R129" s="27">
        <v>108438490</v>
      </c>
      <c r="S129" s="26">
        <v>126233190</v>
      </c>
      <c r="T129" s="26">
        <v>11448544</v>
      </c>
      <c r="U129" s="27">
        <v>10922477</v>
      </c>
      <c r="V129" s="27">
        <v>7294367</v>
      </c>
      <c r="W129" s="42">
        <v>29665388</v>
      </c>
    </row>
    <row r="130" spans="1:23" ht="16.5" x14ac:dyDescent="0.3">
      <c r="A130" s="18" t="s">
        <v>0</v>
      </c>
      <c r="B130" s="19" t="s">
        <v>231</v>
      </c>
      <c r="C130" s="20" t="s">
        <v>0</v>
      </c>
      <c r="D130" s="28">
        <f>SUM(D125:D129)</f>
        <v>1697702050</v>
      </c>
      <c r="E130" s="29">
        <f>SUM(E125:E129)</f>
        <v>1735544503</v>
      </c>
      <c r="F130" s="29">
        <f>SUM(F125:F129)</f>
        <v>1710821668</v>
      </c>
      <c r="G130" s="37">
        <f t="shared" si="21"/>
        <v>0.98575499795178689</v>
      </c>
      <c r="H130" s="28">
        <f t="shared" ref="H130:W130" si="26">SUM(H125:H129)</f>
        <v>458389178</v>
      </c>
      <c r="I130" s="29">
        <f t="shared" si="26"/>
        <v>20780620</v>
      </c>
      <c r="J130" s="29">
        <f t="shared" si="26"/>
        <v>78150582</v>
      </c>
      <c r="K130" s="28">
        <f t="shared" si="26"/>
        <v>557320380</v>
      </c>
      <c r="L130" s="28">
        <f t="shared" si="26"/>
        <v>80971023</v>
      </c>
      <c r="M130" s="29">
        <f t="shared" si="26"/>
        <v>63407440</v>
      </c>
      <c r="N130" s="29">
        <f t="shared" si="26"/>
        <v>422282251</v>
      </c>
      <c r="O130" s="28">
        <f t="shared" si="26"/>
        <v>566660714</v>
      </c>
      <c r="P130" s="28">
        <f t="shared" si="26"/>
        <v>84294555</v>
      </c>
      <c r="Q130" s="29">
        <f t="shared" si="26"/>
        <v>62746640</v>
      </c>
      <c r="R130" s="29">
        <f t="shared" si="26"/>
        <v>250860615</v>
      </c>
      <c r="S130" s="28">
        <f t="shared" si="26"/>
        <v>397901810</v>
      </c>
      <c r="T130" s="28">
        <f t="shared" si="26"/>
        <v>28151839</v>
      </c>
      <c r="U130" s="29">
        <f t="shared" si="26"/>
        <v>49348760</v>
      </c>
      <c r="V130" s="29">
        <f t="shared" si="26"/>
        <v>111438165</v>
      </c>
      <c r="W130" s="43">
        <f t="shared" si="26"/>
        <v>188938764</v>
      </c>
    </row>
    <row r="131" spans="1:23" x14ac:dyDescent="0.2">
      <c r="A131" s="15" t="s">
        <v>20</v>
      </c>
      <c r="B131" s="16" t="s">
        <v>232</v>
      </c>
      <c r="C131" s="17" t="s">
        <v>233</v>
      </c>
      <c r="D131" s="26">
        <v>2214241724</v>
      </c>
      <c r="E131" s="27">
        <v>2378499571</v>
      </c>
      <c r="F131" s="27">
        <v>2256211802</v>
      </c>
      <c r="G131" s="36">
        <f t="shared" si="21"/>
        <v>0.94858617151291469</v>
      </c>
      <c r="H131" s="26">
        <v>139508062</v>
      </c>
      <c r="I131" s="27">
        <v>306197958</v>
      </c>
      <c r="J131" s="27">
        <v>185284827</v>
      </c>
      <c r="K131" s="26">
        <v>630990847</v>
      </c>
      <c r="L131" s="26">
        <v>132387992</v>
      </c>
      <c r="M131" s="27">
        <v>179927997</v>
      </c>
      <c r="N131" s="27">
        <v>311954887</v>
      </c>
      <c r="O131" s="26">
        <v>624270876</v>
      </c>
      <c r="P131" s="26">
        <v>131475762</v>
      </c>
      <c r="Q131" s="27">
        <v>169695406</v>
      </c>
      <c r="R131" s="27">
        <v>258268380</v>
      </c>
      <c r="S131" s="26">
        <v>559439548</v>
      </c>
      <c r="T131" s="26">
        <v>161574530</v>
      </c>
      <c r="U131" s="27">
        <v>130888225</v>
      </c>
      <c r="V131" s="27">
        <v>149047776</v>
      </c>
      <c r="W131" s="42">
        <v>441510531</v>
      </c>
    </row>
    <row r="132" spans="1:23" x14ac:dyDescent="0.2">
      <c r="A132" s="15" t="s">
        <v>20</v>
      </c>
      <c r="B132" s="16" t="s">
        <v>234</v>
      </c>
      <c r="C132" s="17" t="s">
        <v>235</v>
      </c>
      <c r="D132" s="26">
        <v>106840483</v>
      </c>
      <c r="E132" s="27">
        <v>100022895</v>
      </c>
      <c r="F132" s="27">
        <v>78310630</v>
      </c>
      <c r="G132" s="36">
        <f t="shared" si="21"/>
        <v>0.78292704885216524</v>
      </c>
      <c r="H132" s="26">
        <v>680094</v>
      </c>
      <c r="I132" s="27">
        <v>4439826</v>
      </c>
      <c r="J132" s="27">
        <v>17882126</v>
      </c>
      <c r="K132" s="26">
        <v>23002046</v>
      </c>
      <c r="L132" s="26">
        <v>3977636</v>
      </c>
      <c r="M132" s="27">
        <v>3543354</v>
      </c>
      <c r="N132" s="27">
        <v>18418445</v>
      </c>
      <c r="O132" s="26">
        <v>25939435</v>
      </c>
      <c r="P132" s="26">
        <v>4873286</v>
      </c>
      <c r="Q132" s="27">
        <v>4309279</v>
      </c>
      <c r="R132" s="27">
        <v>6339444</v>
      </c>
      <c r="S132" s="26">
        <v>15522009</v>
      </c>
      <c r="T132" s="26">
        <v>5122154</v>
      </c>
      <c r="U132" s="27">
        <v>4752132</v>
      </c>
      <c r="V132" s="27">
        <v>3972854</v>
      </c>
      <c r="W132" s="42">
        <v>13847140</v>
      </c>
    </row>
    <row r="133" spans="1:23" x14ac:dyDescent="0.2">
      <c r="A133" s="15" t="s">
        <v>20</v>
      </c>
      <c r="B133" s="16" t="s">
        <v>236</v>
      </c>
      <c r="C133" s="17" t="s">
        <v>237</v>
      </c>
      <c r="D133" s="26">
        <v>150761707</v>
      </c>
      <c r="E133" s="27">
        <v>150872674</v>
      </c>
      <c r="F133" s="27">
        <v>178756122</v>
      </c>
      <c r="G133" s="36">
        <f t="shared" si="21"/>
        <v>1.1848144349850922</v>
      </c>
      <c r="H133" s="26">
        <v>48711345</v>
      </c>
      <c r="I133" s="27">
        <v>13172582</v>
      </c>
      <c r="J133" s="27">
        <v>3339275</v>
      </c>
      <c r="K133" s="26">
        <v>65223202</v>
      </c>
      <c r="L133" s="26">
        <v>7790324</v>
      </c>
      <c r="M133" s="27">
        <v>6891821</v>
      </c>
      <c r="N133" s="27">
        <v>41915681</v>
      </c>
      <c r="O133" s="26">
        <v>56597826</v>
      </c>
      <c r="P133" s="26">
        <v>3578103</v>
      </c>
      <c r="Q133" s="27">
        <v>2829630</v>
      </c>
      <c r="R133" s="27">
        <v>35868379</v>
      </c>
      <c r="S133" s="26">
        <v>42276112</v>
      </c>
      <c r="T133" s="26">
        <v>3997073</v>
      </c>
      <c r="U133" s="27">
        <v>2889235</v>
      </c>
      <c r="V133" s="27">
        <v>7772674</v>
      </c>
      <c r="W133" s="42">
        <v>14658982</v>
      </c>
    </row>
    <row r="134" spans="1:23" x14ac:dyDescent="0.2">
      <c r="A134" s="15" t="s">
        <v>35</v>
      </c>
      <c r="B134" s="16" t="s">
        <v>238</v>
      </c>
      <c r="C134" s="17" t="s">
        <v>239</v>
      </c>
      <c r="D134" s="26">
        <v>233419924</v>
      </c>
      <c r="E134" s="27">
        <v>248466709</v>
      </c>
      <c r="F134" s="27">
        <v>231080582</v>
      </c>
      <c r="G134" s="36">
        <f t="shared" si="21"/>
        <v>0.93002633201858842</v>
      </c>
      <c r="H134" s="26">
        <v>76879156</v>
      </c>
      <c r="I134" s="27">
        <v>4112075</v>
      </c>
      <c r="J134" s="27">
        <v>3955525</v>
      </c>
      <c r="K134" s="26">
        <v>84946756</v>
      </c>
      <c r="L134" s="26">
        <v>5067967</v>
      </c>
      <c r="M134" s="27">
        <v>5163741</v>
      </c>
      <c r="N134" s="27">
        <v>63607280</v>
      </c>
      <c r="O134" s="26">
        <v>73838988</v>
      </c>
      <c r="P134" s="26">
        <v>6220847</v>
      </c>
      <c r="Q134" s="27">
        <v>4859514</v>
      </c>
      <c r="R134" s="27">
        <v>49704188</v>
      </c>
      <c r="S134" s="26">
        <v>60784549</v>
      </c>
      <c r="T134" s="26">
        <v>5041623</v>
      </c>
      <c r="U134" s="27">
        <v>6303197</v>
      </c>
      <c r="V134" s="27">
        <v>165469</v>
      </c>
      <c r="W134" s="42">
        <v>11510289</v>
      </c>
    </row>
    <row r="135" spans="1:23" ht="16.5" x14ac:dyDescent="0.3">
      <c r="A135" s="18" t="s">
        <v>0</v>
      </c>
      <c r="B135" s="19" t="s">
        <v>240</v>
      </c>
      <c r="C135" s="20" t="s">
        <v>0</v>
      </c>
      <c r="D135" s="28">
        <f>SUM(D131:D134)</f>
        <v>2705263838</v>
      </c>
      <c r="E135" s="29">
        <f>SUM(E131:E134)</f>
        <v>2877861849</v>
      </c>
      <c r="F135" s="29">
        <f>SUM(F131:F134)</f>
        <v>2744359136</v>
      </c>
      <c r="G135" s="37">
        <f t="shared" ref="G135:G168" si="27">IF(($E135     =0),0,($F135     /$E135     ))</f>
        <v>0.95361045109014198</v>
      </c>
      <c r="H135" s="28">
        <f t="shared" ref="H135:W135" si="28">SUM(H131:H134)</f>
        <v>265778657</v>
      </c>
      <c r="I135" s="29">
        <f t="shared" si="28"/>
        <v>327922441</v>
      </c>
      <c r="J135" s="29">
        <f t="shared" si="28"/>
        <v>210461753</v>
      </c>
      <c r="K135" s="28">
        <f t="shared" si="28"/>
        <v>804162851</v>
      </c>
      <c r="L135" s="28">
        <f t="shared" si="28"/>
        <v>149223919</v>
      </c>
      <c r="M135" s="29">
        <f t="shared" si="28"/>
        <v>195526913</v>
      </c>
      <c r="N135" s="29">
        <f t="shared" si="28"/>
        <v>435896293</v>
      </c>
      <c r="O135" s="28">
        <f t="shared" si="28"/>
        <v>780647125</v>
      </c>
      <c r="P135" s="28">
        <f t="shared" si="28"/>
        <v>146147998</v>
      </c>
      <c r="Q135" s="29">
        <f t="shared" si="28"/>
        <v>181693829</v>
      </c>
      <c r="R135" s="29">
        <f t="shared" si="28"/>
        <v>350180391</v>
      </c>
      <c r="S135" s="28">
        <f t="shared" si="28"/>
        <v>678022218</v>
      </c>
      <c r="T135" s="28">
        <f t="shared" si="28"/>
        <v>175735380</v>
      </c>
      <c r="U135" s="29">
        <f t="shared" si="28"/>
        <v>144832789</v>
      </c>
      <c r="V135" s="29">
        <f t="shared" si="28"/>
        <v>160958773</v>
      </c>
      <c r="W135" s="43">
        <f t="shared" si="28"/>
        <v>481526942</v>
      </c>
    </row>
    <row r="136" spans="1:23" x14ac:dyDescent="0.2">
      <c r="A136" s="15" t="s">
        <v>20</v>
      </c>
      <c r="B136" s="16" t="s">
        <v>241</v>
      </c>
      <c r="C136" s="17" t="s">
        <v>242</v>
      </c>
      <c r="D136" s="26">
        <v>170461704</v>
      </c>
      <c r="E136" s="27">
        <v>180328214</v>
      </c>
      <c r="F136" s="27">
        <v>144751566</v>
      </c>
      <c r="G136" s="36">
        <f t="shared" si="27"/>
        <v>0.80271169324618274</v>
      </c>
      <c r="H136" s="26">
        <v>41870493</v>
      </c>
      <c r="I136" s="27">
        <v>1811374</v>
      </c>
      <c r="J136" s="27">
        <v>6591031</v>
      </c>
      <c r="K136" s="26">
        <v>50272898</v>
      </c>
      <c r="L136" s="26">
        <v>6051345</v>
      </c>
      <c r="M136" s="27">
        <v>4916854</v>
      </c>
      <c r="N136" s="27">
        <v>34069841</v>
      </c>
      <c r="O136" s="26">
        <v>45038040</v>
      </c>
      <c r="P136" s="26">
        <v>6251035</v>
      </c>
      <c r="Q136" s="27">
        <v>1622177</v>
      </c>
      <c r="R136" s="27">
        <v>26969338</v>
      </c>
      <c r="S136" s="26">
        <v>34842550</v>
      </c>
      <c r="T136" s="26">
        <v>5923184</v>
      </c>
      <c r="U136" s="27">
        <v>3451633</v>
      </c>
      <c r="V136" s="27">
        <v>5223261</v>
      </c>
      <c r="W136" s="42">
        <v>14598078</v>
      </c>
    </row>
    <row r="137" spans="1:23" x14ac:dyDescent="0.2">
      <c r="A137" s="15" t="s">
        <v>20</v>
      </c>
      <c r="B137" s="16" t="s">
        <v>243</v>
      </c>
      <c r="C137" s="17" t="s">
        <v>244</v>
      </c>
      <c r="D137" s="26">
        <v>312768317</v>
      </c>
      <c r="E137" s="27">
        <v>307011124</v>
      </c>
      <c r="F137" s="27">
        <v>299694778</v>
      </c>
      <c r="G137" s="36">
        <f t="shared" si="27"/>
        <v>0.97616911757243041</v>
      </c>
      <c r="H137" s="26">
        <v>71554905</v>
      </c>
      <c r="I137" s="27">
        <v>8137742</v>
      </c>
      <c r="J137" s="27">
        <v>12497757</v>
      </c>
      <c r="K137" s="26">
        <v>92190404</v>
      </c>
      <c r="L137" s="26">
        <v>13471409</v>
      </c>
      <c r="M137" s="27">
        <v>11831200</v>
      </c>
      <c r="N137" s="27">
        <v>63043164</v>
      </c>
      <c r="O137" s="26">
        <v>88345773</v>
      </c>
      <c r="P137" s="26">
        <v>10060666</v>
      </c>
      <c r="Q137" s="27">
        <v>12452234</v>
      </c>
      <c r="R137" s="27">
        <v>55310806</v>
      </c>
      <c r="S137" s="26">
        <v>77823706</v>
      </c>
      <c r="T137" s="26">
        <v>15225622</v>
      </c>
      <c r="U137" s="27">
        <v>14290904</v>
      </c>
      <c r="V137" s="27">
        <v>11818369</v>
      </c>
      <c r="W137" s="42">
        <v>41334895</v>
      </c>
    </row>
    <row r="138" spans="1:23" x14ac:dyDescent="0.2">
      <c r="A138" s="15" t="s">
        <v>20</v>
      </c>
      <c r="B138" s="16" t="s">
        <v>245</v>
      </c>
      <c r="C138" s="17" t="s">
        <v>246</v>
      </c>
      <c r="D138" s="26">
        <v>613934175</v>
      </c>
      <c r="E138" s="27">
        <v>690031509</v>
      </c>
      <c r="F138" s="27">
        <v>617251245</v>
      </c>
      <c r="G138" s="36">
        <f t="shared" si="27"/>
        <v>0.8945261730069779</v>
      </c>
      <c r="H138" s="26">
        <v>104798771</v>
      </c>
      <c r="I138" s="27">
        <v>42299202</v>
      </c>
      <c r="J138" s="27">
        <v>36716987</v>
      </c>
      <c r="K138" s="26">
        <v>183814960</v>
      </c>
      <c r="L138" s="26">
        <v>37219464</v>
      </c>
      <c r="M138" s="27">
        <v>35124202</v>
      </c>
      <c r="N138" s="27">
        <v>92038185</v>
      </c>
      <c r="O138" s="26">
        <v>164381851</v>
      </c>
      <c r="P138" s="26">
        <v>39379968</v>
      </c>
      <c r="Q138" s="27">
        <v>40882068</v>
      </c>
      <c r="R138" s="27">
        <v>79465536</v>
      </c>
      <c r="S138" s="26">
        <v>159727572</v>
      </c>
      <c r="T138" s="26">
        <v>36386898</v>
      </c>
      <c r="U138" s="27">
        <v>35023990</v>
      </c>
      <c r="V138" s="27">
        <v>37915974</v>
      </c>
      <c r="W138" s="42">
        <v>109326862</v>
      </c>
    </row>
    <row r="139" spans="1:23" x14ac:dyDescent="0.2">
      <c r="A139" s="15" t="s">
        <v>20</v>
      </c>
      <c r="B139" s="16" t="s">
        <v>247</v>
      </c>
      <c r="C139" s="17" t="s">
        <v>248</v>
      </c>
      <c r="D139" s="26">
        <v>215399188</v>
      </c>
      <c r="E139" s="27">
        <v>215954186</v>
      </c>
      <c r="F139" s="27">
        <v>166328781</v>
      </c>
      <c r="G139" s="36">
        <f t="shared" si="27"/>
        <v>0.77020401447555176</v>
      </c>
      <c r="H139" s="26">
        <v>87507238</v>
      </c>
      <c r="I139" s="27">
        <v>3199180</v>
      </c>
      <c r="J139" s="27">
        <v>2671323</v>
      </c>
      <c r="K139" s="26">
        <v>93377741</v>
      </c>
      <c r="L139" s="26">
        <v>2340774</v>
      </c>
      <c r="M139" s="27">
        <v>2595292</v>
      </c>
      <c r="N139" s="27">
        <v>59229967</v>
      </c>
      <c r="O139" s="26">
        <v>64166033</v>
      </c>
      <c r="P139" s="26">
        <v>2023043</v>
      </c>
      <c r="Q139" s="27">
        <v>1785019</v>
      </c>
      <c r="R139" s="27">
        <v>0</v>
      </c>
      <c r="S139" s="26">
        <v>3808062</v>
      </c>
      <c r="T139" s="26">
        <v>1852430</v>
      </c>
      <c r="U139" s="27">
        <v>2523826</v>
      </c>
      <c r="V139" s="27">
        <v>600689</v>
      </c>
      <c r="W139" s="42">
        <v>4976945</v>
      </c>
    </row>
    <row r="140" spans="1:23" x14ac:dyDescent="0.2">
      <c r="A140" s="15" t="s">
        <v>20</v>
      </c>
      <c r="B140" s="16" t="s">
        <v>249</v>
      </c>
      <c r="C140" s="17" t="s">
        <v>250</v>
      </c>
      <c r="D140" s="26">
        <v>410237809</v>
      </c>
      <c r="E140" s="27">
        <v>411136597</v>
      </c>
      <c r="F140" s="27">
        <v>369615736</v>
      </c>
      <c r="G140" s="36">
        <f t="shared" si="27"/>
        <v>0.89900957175067531</v>
      </c>
      <c r="H140" s="26">
        <v>144841664</v>
      </c>
      <c r="I140" s="27">
        <v>12356119</v>
      </c>
      <c r="J140" s="27">
        <v>11637041</v>
      </c>
      <c r="K140" s="26">
        <v>168834824</v>
      </c>
      <c r="L140" s="26">
        <v>9878761</v>
      </c>
      <c r="M140" s="27">
        <v>9036612</v>
      </c>
      <c r="N140" s="27">
        <v>76650480</v>
      </c>
      <c r="O140" s="26">
        <v>95565853</v>
      </c>
      <c r="P140" s="26">
        <v>11942101</v>
      </c>
      <c r="Q140" s="27">
        <v>8976930</v>
      </c>
      <c r="R140" s="27">
        <v>54246689</v>
      </c>
      <c r="S140" s="26">
        <v>75165720</v>
      </c>
      <c r="T140" s="26">
        <v>8728905</v>
      </c>
      <c r="U140" s="27">
        <v>10212886</v>
      </c>
      <c r="V140" s="27">
        <v>11107548</v>
      </c>
      <c r="W140" s="42">
        <v>30049339</v>
      </c>
    </row>
    <row r="141" spans="1:23" x14ac:dyDescent="0.2">
      <c r="A141" s="15" t="s">
        <v>35</v>
      </c>
      <c r="B141" s="16" t="s">
        <v>251</v>
      </c>
      <c r="C141" s="17" t="s">
        <v>252</v>
      </c>
      <c r="D141" s="26">
        <v>602842000</v>
      </c>
      <c r="E141" s="27">
        <v>603453124</v>
      </c>
      <c r="F141" s="27">
        <v>592717836</v>
      </c>
      <c r="G141" s="36">
        <f t="shared" si="27"/>
        <v>0.98221023709540034</v>
      </c>
      <c r="H141" s="26">
        <v>8023031</v>
      </c>
      <c r="I141" s="27">
        <v>227384426</v>
      </c>
      <c r="J141" s="27">
        <v>5516513</v>
      </c>
      <c r="K141" s="26">
        <v>240923970</v>
      </c>
      <c r="L141" s="26">
        <v>11755440</v>
      </c>
      <c r="M141" s="27">
        <v>8548913</v>
      </c>
      <c r="N141" s="27">
        <v>184692630</v>
      </c>
      <c r="O141" s="26">
        <v>204996983</v>
      </c>
      <c r="P141" s="26">
        <v>4131409</v>
      </c>
      <c r="Q141" s="27">
        <v>-11439180</v>
      </c>
      <c r="R141" s="27">
        <v>138073498</v>
      </c>
      <c r="S141" s="26">
        <v>130765727</v>
      </c>
      <c r="T141" s="26">
        <v>5471923</v>
      </c>
      <c r="U141" s="27">
        <v>5542944</v>
      </c>
      <c r="V141" s="27">
        <v>5016289</v>
      </c>
      <c r="W141" s="42">
        <v>16031156</v>
      </c>
    </row>
    <row r="142" spans="1:23" ht="16.5" x14ac:dyDescent="0.3">
      <c r="A142" s="18" t="s">
        <v>0</v>
      </c>
      <c r="B142" s="19" t="s">
        <v>253</v>
      </c>
      <c r="C142" s="20" t="s">
        <v>0</v>
      </c>
      <c r="D142" s="28">
        <f>SUM(D136:D141)</f>
        <v>2325643193</v>
      </c>
      <c r="E142" s="29">
        <f>SUM(E136:E141)</f>
        <v>2407914754</v>
      </c>
      <c r="F142" s="29">
        <f>SUM(F136:F141)</f>
        <v>2190359942</v>
      </c>
      <c r="G142" s="37">
        <f t="shared" si="27"/>
        <v>0.90965011878489455</v>
      </c>
      <c r="H142" s="28">
        <f t="shared" ref="H142:W142" si="29">SUM(H136:H141)</f>
        <v>458596102</v>
      </c>
      <c r="I142" s="29">
        <f t="shared" si="29"/>
        <v>295188043</v>
      </c>
      <c r="J142" s="29">
        <f t="shared" si="29"/>
        <v>75630652</v>
      </c>
      <c r="K142" s="28">
        <f t="shared" si="29"/>
        <v>829414797</v>
      </c>
      <c r="L142" s="28">
        <f t="shared" si="29"/>
        <v>80717193</v>
      </c>
      <c r="M142" s="29">
        <f t="shared" si="29"/>
        <v>72053073</v>
      </c>
      <c r="N142" s="29">
        <f t="shared" si="29"/>
        <v>509724267</v>
      </c>
      <c r="O142" s="28">
        <f t="shared" si="29"/>
        <v>662494533</v>
      </c>
      <c r="P142" s="28">
        <f t="shared" si="29"/>
        <v>73788222</v>
      </c>
      <c r="Q142" s="29">
        <f t="shared" si="29"/>
        <v>54279248</v>
      </c>
      <c r="R142" s="29">
        <f t="shared" si="29"/>
        <v>354065867</v>
      </c>
      <c r="S142" s="28">
        <f t="shared" si="29"/>
        <v>482133337</v>
      </c>
      <c r="T142" s="28">
        <f t="shared" si="29"/>
        <v>73588962</v>
      </c>
      <c r="U142" s="29">
        <f t="shared" si="29"/>
        <v>71046183</v>
      </c>
      <c r="V142" s="29">
        <f t="shared" si="29"/>
        <v>71682130</v>
      </c>
      <c r="W142" s="43">
        <f t="shared" si="29"/>
        <v>216317275</v>
      </c>
    </row>
    <row r="143" spans="1:23" x14ac:dyDescent="0.2">
      <c r="A143" s="15" t="s">
        <v>20</v>
      </c>
      <c r="B143" s="16" t="s">
        <v>254</v>
      </c>
      <c r="C143" s="17" t="s">
        <v>255</v>
      </c>
      <c r="D143" s="26">
        <v>228193202</v>
      </c>
      <c r="E143" s="27">
        <v>222586894</v>
      </c>
      <c r="F143" s="27">
        <v>228341835</v>
      </c>
      <c r="G143" s="36">
        <f t="shared" si="27"/>
        <v>1.0258548061684172</v>
      </c>
      <c r="H143" s="26">
        <v>81763608</v>
      </c>
      <c r="I143" s="27">
        <v>3373212</v>
      </c>
      <c r="J143" s="27">
        <v>3394034</v>
      </c>
      <c r="K143" s="26">
        <v>88530854</v>
      </c>
      <c r="L143" s="26">
        <v>3810870</v>
      </c>
      <c r="M143" s="27">
        <v>3267805</v>
      </c>
      <c r="N143" s="27">
        <v>65595202</v>
      </c>
      <c r="O143" s="26">
        <v>72673877</v>
      </c>
      <c r="P143" s="26">
        <v>2813346</v>
      </c>
      <c r="Q143" s="27">
        <v>3568154</v>
      </c>
      <c r="R143" s="27">
        <v>50658066</v>
      </c>
      <c r="S143" s="26">
        <v>57039566</v>
      </c>
      <c r="T143" s="26">
        <v>3504755</v>
      </c>
      <c r="U143" s="27">
        <v>3194447</v>
      </c>
      <c r="V143" s="27">
        <v>3398336</v>
      </c>
      <c r="W143" s="42">
        <v>10097538</v>
      </c>
    </row>
    <row r="144" spans="1:23" x14ac:dyDescent="0.2">
      <c r="A144" s="15" t="s">
        <v>20</v>
      </c>
      <c r="B144" s="16" t="s">
        <v>256</v>
      </c>
      <c r="C144" s="17" t="s">
        <v>257</v>
      </c>
      <c r="D144" s="26">
        <v>286748344</v>
      </c>
      <c r="E144" s="27">
        <v>301119731</v>
      </c>
      <c r="F144" s="27">
        <v>269842027</v>
      </c>
      <c r="G144" s="36">
        <f t="shared" si="27"/>
        <v>0.89612867979083044</v>
      </c>
      <c r="H144" s="26">
        <v>100894164</v>
      </c>
      <c r="I144" s="27">
        <v>-3415686</v>
      </c>
      <c r="J144" s="27">
        <v>8116478</v>
      </c>
      <c r="K144" s="26">
        <v>105594956</v>
      </c>
      <c r="L144" s="26">
        <v>9516704</v>
      </c>
      <c r="M144" s="27">
        <v>6854977</v>
      </c>
      <c r="N144" s="27">
        <v>74895699</v>
      </c>
      <c r="O144" s="26">
        <v>91267380</v>
      </c>
      <c r="P144" s="26">
        <v>5153602</v>
      </c>
      <c r="Q144" s="27">
        <v>5859743</v>
      </c>
      <c r="R144" s="27">
        <v>55325225</v>
      </c>
      <c r="S144" s="26">
        <v>66338570</v>
      </c>
      <c r="T144" s="26">
        <v>8457245</v>
      </c>
      <c r="U144" s="27">
        <v>-4512656</v>
      </c>
      <c r="V144" s="27">
        <v>2696532</v>
      </c>
      <c r="W144" s="42">
        <v>6641121</v>
      </c>
    </row>
    <row r="145" spans="1:23" x14ac:dyDescent="0.2">
      <c r="A145" s="15" t="s">
        <v>20</v>
      </c>
      <c r="B145" s="16" t="s">
        <v>258</v>
      </c>
      <c r="C145" s="17" t="s">
        <v>259</v>
      </c>
      <c r="D145" s="26">
        <v>303179763</v>
      </c>
      <c r="E145" s="27">
        <v>311527767</v>
      </c>
      <c r="F145" s="27">
        <v>282329399</v>
      </c>
      <c r="G145" s="36">
        <f t="shared" si="27"/>
        <v>0.90627362600393824</v>
      </c>
      <c r="H145" s="26">
        <v>85247012</v>
      </c>
      <c r="I145" s="27">
        <v>18715931</v>
      </c>
      <c r="J145" s="27">
        <v>7356582</v>
      </c>
      <c r="K145" s="26">
        <v>111319525</v>
      </c>
      <c r="L145" s="26">
        <v>6963563</v>
      </c>
      <c r="M145" s="27">
        <v>6966640</v>
      </c>
      <c r="N145" s="27">
        <v>69971521</v>
      </c>
      <c r="O145" s="26">
        <v>83901724</v>
      </c>
      <c r="P145" s="26">
        <v>7250770</v>
      </c>
      <c r="Q145" s="27">
        <v>7772633</v>
      </c>
      <c r="R145" s="27">
        <v>53763593</v>
      </c>
      <c r="S145" s="26">
        <v>68786996</v>
      </c>
      <c r="T145" s="26">
        <v>9392411</v>
      </c>
      <c r="U145" s="27">
        <v>1815315</v>
      </c>
      <c r="V145" s="27">
        <v>7113428</v>
      </c>
      <c r="W145" s="42">
        <v>18321154</v>
      </c>
    </row>
    <row r="146" spans="1:23" x14ac:dyDescent="0.2">
      <c r="A146" s="15" t="s">
        <v>20</v>
      </c>
      <c r="B146" s="16" t="s">
        <v>260</v>
      </c>
      <c r="C146" s="17" t="s">
        <v>261</v>
      </c>
      <c r="D146" s="26">
        <v>199868553</v>
      </c>
      <c r="E146" s="27">
        <v>200955553</v>
      </c>
      <c r="F146" s="27">
        <v>182152801</v>
      </c>
      <c r="G146" s="36">
        <f t="shared" si="27"/>
        <v>0.90643327980093191</v>
      </c>
      <c r="H146" s="26">
        <v>67335250</v>
      </c>
      <c r="I146" s="27">
        <v>7161532</v>
      </c>
      <c r="J146" s="27">
        <v>3595349</v>
      </c>
      <c r="K146" s="26">
        <v>78092131</v>
      </c>
      <c r="L146" s="26">
        <v>5407391</v>
      </c>
      <c r="M146" s="27">
        <v>3392277</v>
      </c>
      <c r="N146" s="27">
        <v>47159523</v>
      </c>
      <c r="O146" s="26">
        <v>55959191</v>
      </c>
      <c r="P146" s="26">
        <v>2063030</v>
      </c>
      <c r="Q146" s="27">
        <v>-1290879</v>
      </c>
      <c r="R146" s="27">
        <v>38066210</v>
      </c>
      <c r="S146" s="26">
        <v>38838361</v>
      </c>
      <c r="T146" s="26">
        <v>1923469</v>
      </c>
      <c r="U146" s="27">
        <v>3317810</v>
      </c>
      <c r="V146" s="27">
        <v>4021839</v>
      </c>
      <c r="W146" s="42">
        <v>9263118</v>
      </c>
    </row>
    <row r="147" spans="1:23" x14ac:dyDescent="0.2">
      <c r="A147" s="15" t="s">
        <v>35</v>
      </c>
      <c r="B147" s="16" t="s">
        <v>262</v>
      </c>
      <c r="C147" s="17" t="s">
        <v>263</v>
      </c>
      <c r="D147" s="26">
        <v>562424098</v>
      </c>
      <c r="E147" s="27">
        <v>563136619</v>
      </c>
      <c r="F147" s="27">
        <v>513399864</v>
      </c>
      <c r="G147" s="36">
        <f t="shared" si="27"/>
        <v>0.91167906095625439</v>
      </c>
      <c r="H147" s="26">
        <v>5353028</v>
      </c>
      <c r="I147" s="27">
        <v>7101804</v>
      </c>
      <c r="J147" s="27">
        <v>202474994</v>
      </c>
      <c r="K147" s="26">
        <v>214929826</v>
      </c>
      <c r="L147" s="26">
        <v>5444248</v>
      </c>
      <c r="M147" s="27">
        <v>5487535</v>
      </c>
      <c r="N147" s="27">
        <v>5497333</v>
      </c>
      <c r="O147" s="26">
        <v>16429116</v>
      </c>
      <c r="P147" s="26">
        <v>163035049</v>
      </c>
      <c r="Q147" s="27">
        <v>4860495</v>
      </c>
      <c r="R147" s="27">
        <v>102499020</v>
      </c>
      <c r="S147" s="26">
        <v>270394564</v>
      </c>
      <c r="T147" s="26">
        <v>4962347</v>
      </c>
      <c r="U147" s="27">
        <v>6684011</v>
      </c>
      <c r="V147" s="27">
        <v>0</v>
      </c>
      <c r="W147" s="42">
        <v>11646358</v>
      </c>
    </row>
    <row r="148" spans="1:23" ht="16.5" x14ac:dyDescent="0.3">
      <c r="A148" s="18" t="s">
        <v>0</v>
      </c>
      <c r="B148" s="19" t="s">
        <v>264</v>
      </c>
      <c r="C148" s="20" t="s">
        <v>0</v>
      </c>
      <c r="D148" s="28">
        <f>SUM(D143:D147)</f>
        <v>1580413960</v>
      </c>
      <c r="E148" s="29">
        <f>SUM(E143:E147)</f>
        <v>1599326564</v>
      </c>
      <c r="F148" s="29">
        <f>SUM(F143:F147)</f>
        <v>1476065926</v>
      </c>
      <c r="G148" s="37">
        <f t="shared" si="27"/>
        <v>0.92292966253763797</v>
      </c>
      <c r="H148" s="28">
        <f t="shared" ref="H148:W148" si="30">SUM(H143:H147)</f>
        <v>340593062</v>
      </c>
      <c r="I148" s="29">
        <f t="shared" si="30"/>
        <v>32936793</v>
      </c>
      <c r="J148" s="29">
        <f t="shared" si="30"/>
        <v>224937437</v>
      </c>
      <c r="K148" s="28">
        <f t="shared" si="30"/>
        <v>598467292</v>
      </c>
      <c r="L148" s="28">
        <f t="shared" si="30"/>
        <v>31142776</v>
      </c>
      <c r="M148" s="29">
        <f t="shared" si="30"/>
        <v>25969234</v>
      </c>
      <c r="N148" s="29">
        <f t="shared" si="30"/>
        <v>263119278</v>
      </c>
      <c r="O148" s="28">
        <f t="shared" si="30"/>
        <v>320231288</v>
      </c>
      <c r="P148" s="28">
        <f t="shared" si="30"/>
        <v>180315797</v>
      </c>
      <c r="Q148" s="29">
        <f t="shared" si="30"/>
        <v>20770146</v>
      </c>
      <c r="R148" s="29">
        <f t="shared" si="30"/>
        <v>300312114</v>
      </c>
      <c r="S148" s="28">
        <f t="shared" si="30"/>
        <v>501398057</v>
      </c>
      <c r="T148" s="28">
        <f t="shared" si="30"/>
        <v>28240227</v>
      </c>
      <c r="U148" s="29">
        <f t="shared" si="30"/>
        <v>10498927</v>
      </c>
      <c r="V148" s="29">
        <f t="shared" si="30"/>
        <v>17230135</v>
      </c>
      <c r="W148" s="43">
        <f t="shared" si="30"/>
        <v>55969289</v>
      </c>
    </row>
    <row r="149" spans="1:23" x14ac:dyDescent="0.2">
      <c r="A149" s="15" t="s">
        <v>20</v>
      </c>
      <c r="B149" s="16" t="s">
        <v>265</v>
      </c>
      <c r="C149" s="17" t="s">
        <v>266</v>
      </c>
      <c r="D149" s="26">
        <v>188522190</v>
      </c>
      <c r="E149" s="27">
        <v>189618707</v>
      </c>
      <c r="F149" s="27">
        <v>186519749</v>
      </c>
      <c r="G149" s="36">
        <f t="shared" si="27"/>
        <v>0.98365689731235217</v>
      </c>
      <c r="H149" s="26">
        <v>62901294</v>
      </c>
      <c r="I149" s="27">
        <v>1559591</v>
      </c>
      <c r="J149" s="27">
        <v>3432674</v>
      </c>
      <c r="K149" s="26">
        <v>67893559</v>
      </c>
      <c r="L149" s="26">
        <v>1828654</v>
      </c>
      <c r="M149" s="27">
        <v>2273597</v>
      </c>
      <c r="N149" s="27">
        <v>50805395</v>
      </c>
      <c r="O149" s="26">
        <v>54907646</v>
      </c>
      <c r="P149" s="26">
        <v>2126617</v>
      </c>
      <c r="Q149" s="27">
        <v>2039402</v>
      </c>
      <c r="R149" s="27">
        <v>40297330</v>
      </c>
      <c r="S149" s="26">
        <v>44463349</v>
      </c>
      <c r="T149" s="26">
        <v>16219511</v>
      </c>
      <c r="U149" s="27">
        <v>1573212</v>
      </c>
      <c r="V149" s="27">
        <v>1462472</v>
      </c>
      <c r="W149" s="42">
        <v>19255195</v>
      </c>
    </row>
    <row r="150" spans="1:23" x14ac:dyDescent="0.2">
      <c r="A150" s="15" t="s">
        <v>20</v>
      </c>
      <c r="B150" s="16" t="s">
        <v>267</v>
      </c>
      <c r="C150" s="17" t="s">
        <v>268</v>
      </c>
      <c r="D150" s="26">
        <v>3762787100</v>
      </c>
      <c r="E150" s="27">
        <v>4170571199</v>
      </c>
      <c r="F150" s="27">
        <v>3859758490</v>
      </c>
      <c r="G150" s="36">
        <f t="shared" si="27"/>
        <v>0.92547478650537718</v>
      </c>
      <c r="H150" s="26">
        <v>492991064</v>
      </c>
      <c r="I150" s="27">
        <v>381690624</v>
      </c>
      <c r="J150" s="27">
        <v>291052767</v>
      </c>
      <c r="K150" s="26">
        <v>1165734455</v>
      </c>
      <c r="L150" s="26">
        <v>228118559</v>
      </c>
      <c r="M150" s="27">
        <v>229972973</v>
      </c>
      <c r="N150" s="27">
        <v>471330555</v>
      </c>
      <c r="O150" s="26">
        <v>929422087</v>
      </c>
      <c r="P150" s="26">
        <v>234691601</v>
      </c>
      <c r="Q150" s="27">
        <v>368094055</v>
      </c>
      <c r="R150" s="27">
        <v>341308142</v>
      </c>
      <c r="S150" s="26">
        <v>944093798</v>
      </c>
      <c r="T150" s="26">
        <v>265764094</v>
      </c>
      <c r="U150" s="27">
        <v>246831522</v>
      </c>
      <c r="V150" s="27">
        <v>307912534</v>
      </c>
      <c r="W150" s="42">
        <v>820508150</v>
      </c>
    </row>
    <row r="151" spans="1:23" x14ac:dyDescent="0.2">
      <c r="A151" s="15" t="s">
        <v>20</v>
      </c>
      <c r="B151" s="16" t="s">
        <v>269</v>
      </c>
      <c r="C151" s="17" t="s">
        <v>270</v>
      </c>
      <c r="D151" s="26">
        <v>490470294</v>
      </c>
      <c r="E151" s="27">
        <v>415015090</v>
      </c>
      <c r="F151" s="27">
        <v>397468088</v>
      </c>
      <c r="G151" s="36">
        <f t="shared" si="27"/>
        <v>0.95771960484617558</v>
      </c>
      <c r="H151" s="26">
        <v>140416610</v>
      </c>
      <c r="I151" s="27">
        <v>14713567</v>
      </c>
      <c r="J151" s="27">
        <v>17938136</v>
      </c>
      <c r="K151" s="26">
        <v>173068313</v>
      </c>
      <c r="L151" s="26">
        <v>11049797</v>
      </c>
      <c r="M151" s="27">
        <v>10453004</v>
      </c>
      <c r="N151" s="27">
        <v>81617444</v>
      </c>
      <c r="O151" s="26">
        <v>103120245</v>
      </c>
      <c r="P151" s="26">
        <v>15443580</v>
      </c>
      <c r="Q151" s="27">
        <v>9385402</v>
      </c>
      <c r="R151" s="27">
        <v>62951776</v>
      </c>
      <c r="S151" s="26">
        <v>87780758</v>
      </c>
      <c r="T151" s="26">
        <v>13397235</v>
      </c>
      <c r="U151" s="27">
        <v>10458694</v>
      </c>
      <c r="V151" s="27">
        <v>9642843</v>
      </c>
      <c r="W151" s="42">
        <v>33498772</v>
      </c>
    </row>
    <row r="152" spans="1:23" x14ac:dyDescent="0.2">
      <c r="A152" s="15" t="s">
        <v>20</v>
      </c>
      <c r="B152" s="16" t="s">
        <v>271</v>
      </c>
      <c r="C152" s="17" t="s">
        <v>272</v>
      </c>
      <c r="D152" s="26">
        <v>172449977</v>
      </c>
      <c r="E152" s="27">
        <v>175649977</v>
      </c>
      <c r="F152" s="27">
        <v>180455330</v>
      </c>
      <c r="G152" s="36">
        <f t="shared" si="27"/>
        <v>1.0273575498390188</v>
      </c>
      <c r="H152" s="26">
        <v>12243951</v>
      </c>
      <c r="I152" s="27">
        <v>4002321</v>
      </c>
      <c r="J152" s="27">
        <v>3681323</v>
      </c>
      <c r="K152" s="26">
        <v>19927595</v>
      </c>
      <c r="L152" s="26">
        <v>3946807</v>
      </c>
      <c r="M152" s="27">
        <v>4196338</v>
      </c>
      <c r="N152" s="27">
        <v>31633049</v>
      </c>
      <c r="O152" s="26">
        <v>39776194</v>
      </c>
      <c r="P152" s="26">
        <v>3649096</v>
      </c>
      <c r="Q152" s="27">
        <v>40342308</v>
      </c>
      <c r="R152" s="27">
        <v>61703217</v>
      </c>
      <c r="S152" s="26">
        <v>105694621</v>
      </c>
      <c r="T152" s="26">
        <v>4181974</v>
      </c>
      <c r="U152" s="27">
        <v>4601576</v>
      </c>
      <c r="V152" s="27">
        <v>6273370</v>
      </c>
      <c r="W152" s="42">
        <v>15056920</v>
      </c>
    </row>
    <row r="153" spans="1:23" x14ac:dyDescent="0.2">
      <c r="A153" s="15" t="s">
        <v>20</v>
      </c>
      <c r="B153" s="16" t="s">
        <v>273</v>
      </c>
      <c r="C153" s="17" t="s">
        <v>274</v>
      </c>
      <c r="D153" s="26">
        <v>195770000</v>
      </c>
      <c r="E153" s="27">
        <v>192781000</v>
      </c>
      <c r="F153" s="27">
        <v>181527013</v>
      </c>
      <c r="G153" s="36">
        <f t="shared" si="27"/>
        <v>0.94162294520725587</v>
      </c>
      <c r="H153" s="26">
        <v>49739245</v>
      </c>
      <c r="I153" s="27">
        <v>7010067</v>
      </c>
      <c r="J153" s="27">
        <v>6698343</v>
      </c>
      <c r="K153" s="26">
        <v>63447655</v>
      </c>
      <c r="L153" s="26">
        <v>5777896</v>
      </c>
      <c r="M153" s="27">
        <v>5685910</v>
      </c>
      <c r="N153" s="27">
        <v>40869583</v>
      </c>
      <c r="O153" s="26">
        <v>52333389</v>
      </c>
      <c r="P153" s="26">
        <v>5481297</v>
      </c>
      <c r="Q153" s="27">
        <v>8113274</v>
      </c>
      <c r="R153" s="27">
        <v>33579322</v>
      </c>
      <c r="S153" s="26">
        <v>47173893</v>
      </c>
      <c r="T153" s="26">
        <v>6902129</v>
      </c>
      <c r="U153" s="27">
        <v>6105460</v>
      </c>
      <c r="V153" s="27">
        <v>5564487</v>
      </c>
      <c r="W153" s="42">
        <v>18572076</v>
      </c>
    </row>
    <row r="154" spans="1:23" x14ac:dyDescent="0.2">
      <c r="A154" s="15" t="s">
        <v>35</v>
      </c>
      <c r="B154" s="16" t="s">
        <v>275</v>
      </c>
      <c r="C154" s="17" t="s">
        <v>276</v>
      </c>
      <c r="D154" s="26">
        <v>786871187</v>
      </c>
      <c r="E154" s="27">
        <v>783746150</v>
      </c>
      <c r="F154" s="27">
        <v>774287019</v>
      </c>
      <c r="G154" s="36">
        <f t="shared" si="27"/>
        <v>0.98793087404639879</v>
      </c>
      <c r="H154" s="26">
        <v>257526642</v>
      </c>
      <c r="I154" s="27">
        <v>12087525</v>
      </c>
      <c r="J154" s="27">
        <v>14878011</v>
      </c>
      <c r="K154" s="26">
        <v>284492178</v>
      </c>
      <c r="L154" s="26">
        <v>10397915</v>
      </c>
      <c r="M154" s="27">
        <v>12714212</v>
      </c>
      <c r="N154" s="27">
        <v>216009958</v>
      </c>
      <c r="O154" s="26">
        <v>239122085</v>
      </c>
      <c r="P154" s="26">
        <v>12778597</v>
      </c>
      <c r="Q154" s="27">
        <v>14313198</v>
      </c>
      <c r="R154" s="27">
        <v>161902364</v>
      </c>
      <c r="S154" s="26">
        <v>188994159</v>
      </c>
      <c r="T154" s="26">
        <v>16747629</v>
      </c>
      <c r="U154" s="27">
        <v>14356645</v>
      </c>
      <c r="V154" s="27">
        <v>30574323</v>
      </c>
      <c r="W154" s="42">
        <v>61678597</v>
      </c>
    </row>
    <row r="155" spans="1:23" ht="16.5" x14ac:dyDescent="0.3">
      <c r="A155" s="18" t="s">
        <v>0</v>
      </c>
      <c r="B155" s="19" t="s">
        <v>277</v>
      </c>
      <c r="C155" s="20" t="s">
        <v>0</v>
      </c>
      <c r="D155" s="28">
        <f>SUM(D149:D154)</f>
        <v>5596870748</v>
      </c>
      <c r="E155" s="29">
        <f>SUM(E149:E154)</f>
        <v>5927382123</v>
      </c>
      <c r="F155" s="29">
        <f>SUM(F149:F154)</f>
        <v>5580015689</v>
      </c>
      <c r="G155" s="37">
        <f t="shared" si="27"/>
        <v>0.94139631513680966</v>
      </c>
      <c r="H155" s="28">
        <f t="shared" ref="H155:W155" si="31">SUM(H149:H154)</f>
        <v>1015818806</v>
      </c>
      <c r="I155" s="29">
        <f t="shared" si="31"/>
        <v>421063695</v>
      </c>
      <c r="J155" s="29">
        <f t="shared" si="31"/>
        <v>337681254</v>
      </c>
      <c r="K155" s="28">
        <f t="shared" si="31"/>
        <v>1774563755</v>
      </c>
      <c r="L155" s="28">
        <f t="shared" si="31"/>
        <v>261119628</v>
      </c>
      <c r="M155" s="29">
        <f t="shared" si="31"/>
        <v>265296034</v>
      </c>
      <c r="N155" s="29">
        <f t="shared" si="31"/>
        <v>892265984</v>
      </c>
      <c r="O155" s="28">
        <f t="shared" si="31"/>
        <v>1418681646</v>
      </c>
      <c r="P155" s="28">
        <f t="shared" si="31"/>
        <v>274170788</v>
      </c>
      <c r="Q155" s="29">
        <f t="shared" si="31"/>
        <v>442287639</v>
      </c>
      <c r="R155" s="29">
        <f t="shared" si="31"/>
        <v>701742151</v>
      </c>
      <c r="S155" s="28">
        <f t="shared" si="31"/>
        <v>1418200578</v>
      </c>
      <c r="T155" s="28">
        <f t="shared" si="31"/>
        <v>323212572</v>
      </c>
      <c r="U155" s="29">
        <f t="shared" si="31"/>
        <v>283927109</v>
      </c>
      <c r="V155" s="29">
        <f t="shared" si="31"/>
        <v>361430029</v>
      </c>
      <c r="W155" s="43">
        <f t="shared" si="31"/>
        <v>968569710</v>
      </c>
    </row>
    <row r="156" spans="1:23" x14ac:dyDescent="0.2">
      <c r="A156" s="15" t="s">
        <v>20</v>
      </c>
      <c r="B156" s="16" t="s">
        <v>278</v>
      </c>
      <c r="C156" s="17" t="s">
        <v>279</v>
      </c>
      <c r="D156" s="26">
        <v>309163291</v>
      </c>
      <c r="E156" s="27">
        <v>327992289</v>
      </c>
      <c r="F156" s="27">
        <v>307184415</v>
      </c>
      <c r="G156" s="36">
        <f t="shared" si="27"/>
        <v>0.93655986833275828</v>
      </c>
      <c r="H156" s="26">
        <v>85868149</v>
      </c>
      <c r="I156" s="27">
        <v>8419903</v>
      </c>
      <c r="J156" s="27">
        <v>26602353</v>
      </c>
      <c r="K156" s="26">
        <v>120890405</v>
      </c>
      <c r="L156" s="26">
        <v>7418788</v>
      </c>
      <c r="M156" s="27">
        <v>4059116</v>
      </c>
      <c r="N156" s="27">
        <v>69504165</v>
      </c>
      <c r="O156" s="26">
        <v>80982069</v>
      </c>
      <c r="P156" s="26">
        <v>10264371</v>
      </c>
      <c r="Q156" s="27">
        <v>8231790</v>
      </c>
      <c r="R156" s="27">
        <v>59482533</v>
      </c>
      <c r="S156" s="26">
        <v>77978694</v>
      </c>
      <c r="T156" s="26">
        <v>10061207</v>
      </c>
      <c r="U156" s="27">
        <v>8392355</v>
      </c>
      <c r="V156" s="27">
        <v>8879685</v>
      </c>
      <c r="W156" s="42">
        <v>27333247</v>
      </c>
    </row>
    <row r="157" spans="1:23" x14ac:dyDescent="0.2">
      <c r="A157" s="15" t="s">
        <v>20</v>
      </c>
      <c r="B157" s="16" t="s">
        <v>280</v>
      </c>
      <c r="C157" s="17" t="s">
        <v>281</v>
      </c>
      <c r="D157" s="26">
        <v>2059853297</v>
      </c>
      <c r="E157" s="27">
        <v>2006386787</v>
      </c>
      <c r="F157" s="27">
        <v>1873303290</v>
      </c>
      <c r="G157" s="36">
        <f t="shared" si="27"/>
        <v>0.93367006907028638</v>
      </c>
      <c r="H157" s="26">
        <v>115410197</v>
      </c>
      <c r="I157" s="27">
        <v>155398186</v>
      </c>
      <c r="J157" s="27">
        <v>154490598</v>
      </c>
      <c r="K157" s="26">
        <v>425298981</v>
      </c>
      <c r="L157" s="26">
        <v>143738786</v>
      </c>
      <c r="M157" s="27">
        <v>138462087</v>
      </c>
      <c r="N157" s="27">
        <v>217772682</v>
      </c>
      <c r="O157" s="26">
        <v>499973555</v>
      </c>
      <c r="P157" s="26">
        <v>144553239</v>
      </c>
      <c r="Q157" s="27">
        <v>158337971</v>
      </c>
      <c r="R157" s="27">
        <v>199302497</v>
      </c>
      <c r="S157" s="26">
        <v>502193707</v>
      </c>
      <c r="T157" s="26">
        <v>152751679</v>
      </c>
      <c r="U157" s="27">
        <v>139653943</v>
      </c>
      <c r="V157" s="27">
        <v>153431425</v>
      </c>
      <c r="W157" s="42">
        <v>445837047</v>
      </c>
    </row>
    <row r="158" spans="1:23" x14ac:dyDescent="0.2">
      <c r="A158" s="15" t="s">
        <v>20</v>
      </c>
      <c r="B158" s="16" t="s">
        <v>282</v>
      </c>
      <c r="C158" s="17" t="s">
        <v>283</v>
      </c>
      <c r="D158" s="26">
        <v>200154882</v>
      </c>
      <c r="E158" s="27">
        <v>199641697</v>
      </c>
      <c r="F158" s="27">
        <v>199768532</v>
      </c>
      <c r="G158" s="36">
        <f t="shared" si="27"/>
        <v>1.0006353131730792</v>
      </c>
      <c r="H158" s="26">
        <v>86579178</v>
      </c>
      <c r="I158" s="27">
        <v>1670445</v>
      </c>
      <c r="J158" s="27">
        <v>2071180</v>
      </c>
      <c r="K158" s="26">
        <v>90320803</v>
      </c>
      <c r="L158" s="26">
        <v>1433115</v>
      </c>
      <c r="M158" s="27">
        <v>1619592</v>
      </c>
      <c r="N158" s="27">
        <v>56931504</v>
      </c>
      <c r="O158" s="26">
        <v>59984211</v>
      </c>
      <c r="P158" s="26">
        <v>1166342</v>
      </c>
      <c r="Q158" s="27">
        <v>1307929</v>
      </c>
      <c r="R158" s="27">
        <v>42761340</v>
      </c>
      <c r="S158" s="26">
        <v>45235611</v>
      </c>
      <c r="T158" s="26">
        <v>1763462</v>
      </c>
      <c r="U158" s="27">
        <v>1259028</v>
      </c>
      <c r="V158" s="27">
        <v>1205417</v>
      </c>
      <c r="W158" s="42">
        <v>4227907</v>
      </c>
    </row>
    <row r="159" spans="1:23" x14ac:dyDescent="0.2">
      <c r="A159" s="15" t="s">
        <v>20</v>
      </c>
      <c r="B159" s="16" t="s">
        <v>284</v>
      </c>
      <c r="C159" s="17" t="s">
        <v>285</v>
      </c>
      <c r="D159" s="26">
        <v>131880780</v>
      </c>
      <c r="E159" s="27">
        <v>129910645</v>
      </c>
      <c r="F159" s="27">
        <v>102225927</v>
      </c>
      <c r="G159" s="36">
        <f t="shared" si="27"/>
        <v>0.78689415328512913</v>
      </c>
      <c r="H159" s="26">
        <v>62864001</v>
      </c>
      <c r="I159" s="27">
        <v>1281501</v>
      </c>
      <c r="J159" s="27">
        <v>615588</v>
      </c>
      <c r="K159" s="26">
        <v>64761090</v>
      </c>
      <c r="L159" s="26">
        <v>647888</v>
      </c>
      <c r="M159" s="27">
        <v>820105</v>
      </c>
      <c r="N159" s="27">
        <v>33560714</v>
      </c>
      <c r="O159" s="26">
        <v>35028707</v>
      </c>
      <c r="P159" s="26">
        <v>336618</v>
      </c>
      <c r="Q159" s="27">
        <v>322163</v>
      </c>
      <c r="R159" s="27">
        <v>247701</v>
      </c>
      <c r="S159" s="26">
        <v>906482</v>
      </c>
      <c r="T159" s="26">
        <v>392298</v>
      </c>
      <c r="U159" s="27">
        <v>924151</v>
      </c>
      <c r="V159" s="27">
        <v>213199</v>
      </c>
      <c r="W159" s="42">
        <v>1529648</v>
      </c>
    </row>
    <row r="160" spans="1:23" x14ac:dyDescent="0.2">
      <c r="A160" s="15" t="s">
        <v>35</v>
      </c>
      <c r="B160" s="16" t="s">
        <v>286</v>
      </c>
      <c r="C160" s="17" t="s">
        <v>287</v>
      </c>
      <c r="D160" s="26">
        <v>1080606905</v>
      </c>
      <c r="E160" s="27">
        <v>1144829867</v>
      </c>
      <c r="F160" s="27">
        <v>1077096108</v>
      </c>
      <c r="G160" s="36">
        <f t="shared" si="27"/>
        <v>0.94083508742002453</v>
      </c>
      <c r="H160" s="26">
        <v>284216633</v>
      </c>
      <c r="I160" s="27">
        <v>24636781</v>
      </c>
      <c r="J160" s="27">
        <v>28038680</v>
      </c>
      <c r="K160" s="26">
        <v>336892094</v>
      </c>
      <c r="L160" s="26">
        <v>33589068</v>
      </c>
      <c r="M160" s="27">
        <v>26613216</v>
      </c>
      <c r="N160" s="27">
        <v>227133624</v>
      </c>
      <c r="O160" s="26">
        <v>287335908</v>
      </c>
      <c r="P160" s="26">
        <v>27367162</v>
      </c>
      <c r="Q160" s="27">
        <v>30877672</v>
      </c>
      <c r="R160" s="27">
        <v>213132701</v>
      </c>
      <c r="S160" s="26">
        <v>271377535</v>
      </c>
      <c r="T160" s="26">
        <v>29654273</v>
      </c>
      <c r="U160" s="27">
        <v>348117</v>
      </c>
      <c r="V160" s="27">
        <v>151488181</v>
      </c>
      <c r="W160" s="42">
        <v>181490571</v>
      </c>
    </row>
    <row r="161" spans="1:23" ht="16.5" x14ac:dyDescent="0.3">
      <c r="A161" s="18" t="s">
        <v>0</v>
      </c>
      <c r="B161" s="19" t="s">
        <v>288</v>
      </c>
      <c r="C161" s="20" t="s">
        <v>0</v>
      </c>
      <c r="D161" s="28">
        <f>SUM(D156:D160)</f>
        <v>3781659155</v>
      </c>
      <c r="E161" s="29">
        <f>SUM(E156:E160)</f>
        <v>3808761285</v>
      </c>
      <c r="F161" s="29">
        <f>SUM(F156:F160)</f>
        <v>3559578272</v>
      </c>
      <c r="G161" s="37">
        <f t="shared" si="27"/>
        <v>0.93457636371663555</v>
      </c>
      <c r="H161" s="28">
        <f t="shared" ref="H161:W161" si="32">SUM(H156:H160)</f>
        <v>634938158</v>
      </c>
      <c r="I161" s="29">
        <f t="shared" si="32"/>
        <v>191406816</v>
      </c>
      <c r="J161" s="29">
        <f t="shared" si="32"/>
        <v>211818399</v>
      </c>
      <c r="K161" s="28">
        <f t="shared" si="32"/>
        <v>1038163373</v>
      </c>
      <c r="L161" s="28">
        <f t="shared" si="32"/>
        <v>186827645</v>
      </c>
      <c r="M161" s="29">
        <f t="shared" si="32"/>
        <v>171574116</v>
      </c>
      <c r="N161" s="29">
        <f t="shared" si="32"/>
        <v>604902689</v>
      </c>
      <c r="O161" s="28">
        <f t="shared" si="32"/>
        <v>963304450</v>
      </c>
      <c r="P161" s="28">
        <f t="shared" si="32"/>
        <v>183687732</v>
      </c>
      <c r="Q161" s="29">
        <f t="shared" si="32"/>
        <v>199077525</v>
      </c>
      <c r="R161" s="29">
        <f t="shared" si="32"/>
        <v>514926772</v>
      </c>
      <c r="S161" s="28">
        <f t="shared" si="32"/>
        <v>897692029</v>
      </c>
      <c r="T161" s="28">
        <f t="shared" si="32"/>
        <v>194622919</v>
      </c>
      <c r="U161" s="29">
        <f t="shared" si="32"/>
        <v>150577594</v>
      </c>
      <c r="V161" s="29">
        <f t="shared" si="32"/>
        <v>315217907</v>
      </c>
      <c r="W161" s="43">
        <f t="shared" si="32"/>
        <v>660418420</v>
      </c>
    </row>
    <row r="162" spans="1:23" x14ac:dyDescent="0.2">
      <c r="A162" s="15" t="s">
        <v>20</v>
      </c>
      <c r="B162" s="16" t="s">
        <v>289</v>
      </c>
      <c r="C162" s="17" t="s">
        <v>290</v>
      </c>
      <c r="D162" s="26">
        <v>385898642</v>
      </c>
      <c r="E162" s="27">
        <v>401450442</v>
      </c>
      <c r="F162" s="27">
        <v>423281166</v>
      </c>
      <c r="G162" s="36">
        <f t="shared" si="27"/>
        <v>1.0543796237743337</v>
      </c>
      <c r="H162" s="26">
        <v>85598032</v>
      </c>
      <c r="I162" s="27">
        <v>31572043</v>
      </c>
      <c r="J162" s="27">
        <v>27586659</v>
      </c>
      <c r="K162" s="26">
        <v>144756734</v>
      </c>
      <c r="L162" s="26">
        <v>25255179</v>
      </c>
      <c r="M162" s="27">
        <v>26715345</v>
      </c>
      <c r="N162" s="27">
        <v>47682717</v>
      </c>
      <c r="O162" s="26">
        <v>99653241</v>
      </c>
      <c r="P162" s="26">
        <v>24387958</v>
      </c>
      <c r="Q162" s="27">
        <v>30570427</v>
      </c>
      <c r="R162" s="27">
        <v>40728187</v>
      </c>
      <c r="S162" s="26">
        <v>95686572</v>
      </c>
      <c r="T162" s="26">
        <v>25433062</v>
      </c>
      <c r="U162" s="27">
        <v>29752554</v>
      </c>
      <c r="V162" s="27">
        <v>27999003</v>
      </c>
      <c r="W162" s="42">
        <v>83184619</v>
      </c>
    </row>
    <row r="163" spans="1:23" x14ac:dyDescent="0.2">
      <c r="A163" s="15" t="s">
        <v>20</v>
      </c>
      <c r="B163" s="16" t="s">
        <v>291</v>
      </c>
      <c r="C163" s="17" t="s">
        <v>292</v>
      </c>
      <c r="D163" s="26">
        <v>167766320</v>
      </c>
      <c r="E163" s="27">
        <v>169797619</v>
      </c>
      <c r="F163" s="27">
        <v>166858912</v>
      </c>
      <c r="G163" s="36">
        <f t="shared" si="27"/>
        <v>0.98269288452154324</v>
      </c>
      <c r="H163" s="26">
        <v>53771256</v>
      </c>
      <c r="I163" s="27">
        <v>4250548</v>
      </c>
      <c r="J163" s="27">
        <v>4623376</v>
      </c>
      <c r="K163" s="26">
        <v>62645180</v>
      </c>
      <c r="L163" s="26">
        <v>3568750</v>
      </c>
      <c r="M163" s="27">
        <v>3936058</v>
      </c>
      <c r="N163" s="27">
        <v>41143310</v>
      </c>
      <c r="O163" s="26">
        <v>48648118</v>
      </c>
      <c r="P163" s="26">
        <v>3628373</v>
      </c>
      <c r="Q163" s="27">
        <v>3492881</v>
      </c>
      <c r="R163" s="27">
        <v>34640835</v>
      </c>
      <c r="S163" s="26">
        <v>41762089</v>
      </c>
      <c r="T163" s="26">
        <v>3571900</v>
      </c>
      <c r="U163" s="27">
        <v>3818540</v>
      </c>
      <c r="V163" s="27">
        <v>6413085</v>
      </c>
      <c r="W163" s="42">
        <v>13803525</v>
      </c>
    </row>
    <row r="164" spans="1:23" x14ac:dyDescent="0.2">
      <c r="A164" s="15" t="s">
        <v>20</v>
      </c>
      <c r="B164" s="16" t="s">
        <v>293</v>
      </c>
      <c r="C164" s="17" t="s">
        <v>294</v>
      </c>
      <c r="D164" s="26">
        <v>242206025</v>
      </c>
      <c r="E164" s="27">
        <v>279582764</v>
      </c>
      <c r="F164" s="27">
        <v>243570813</v>
      </c>
      <c r="G164" s="36">
        <f t="shared" si="27"/>
        <v>0.87119395171298897</v>
      </c>
      <c r="H164" s="26">
        <v>94067334</v>
      </c>
      <c r="I164" s="27">
        <v>5340952</v>
      </c>
      <c r="J164" s="27">
        <v>-24025</v>
      </c>
      <c r="K164" s="26">
        <v>99384261</v>
      </c>
      <c r="L164" s="26">
        <v>2840008</v>
      </c>
      <c r="M164" s="27">
        <v>3709898</v>
      </c>
      <c r="N164" s="27">
        <v>72509114</v>
      </c>
      <c r="O164" s="26">
        <v>79059020</v>
      </c>
      <c r="P164" s="26">
        <v>2259131</v>
      </c>
      <c r="Q164" s="27">
        <v>3015495</v>
      </c>
      <c r="R164" s="27">
        <v>54391982</v>
      </c>
      <c r="S164" s="26">
        <v>59666608</v>
      </c>
      <c r="T164" s="26">
        <v>1770489</v>
      </c>
      <c r="U164" s="27">
        <v>1879531</v>
      </c>
      <c r="V164" s="27">
        <v>1810904</v>
      </c>
      <c r="W164" s="42">
        <v>5460924</v>
      </c>
    </row>
    <row r="165" spans="1:23" x14ac:dyDescent="0.2">
      <c r="A165" s="15" t="s">
        <v>20</v>
      </c>
      <c r="B165" s="16" t="s">
        <v>295</v>
      </c>
      <c r="C165" s="17" t="s">
        <v>296</v>
      </c>
      <c r="D165" s="26">
        <v>204780418</v>
      </c>
      <c r="E165" s="27">
        <v>204374418</v>
      </c>
      <c r="F165" s="27">
        <v>204522373</v>
      </c>
      <c r="G165" s="36">
        <f t="shared" si="27"/>
        <v>1.0007239408994917</v>
      </c>
      <c r="H165" s="26">
        <v>62462492</v>
      </c>
      <c r="I165" s="27">
        <v>4859348</v>
      </c>
      <c r="J165" s="27">
        <v>4298090</v>
      </c>
      <c r="K165" s="26">
        <v>71619930</v>
      </c>
      <c r="L165" s="26">
        <v>5398301</v>
      </c>
      <c r="M165" s="27">
        <v>7030706</v>
      </c>
      <c r="N165" s="27">
        <v>52995687</v>
      </c>
      <c r="O165" s="26">
        <v>65424694</v>
      </c>
      <c r="P165" s="26">
        <v>5842751</v>
      </c>
      <c r="Q165" s="27">
        <v>5709600</v>
      </c>
      <c r="R165" s="27">
        <v>40748847</v>
      </c>
      <c r="S165" s="26">
        <v>52301198</v>
      </c>
      <c r="T165" s="26">
        <v>5513907</v>
      </c>
      <c r="U165" s="27">
        <v>4387983</v>
      </c>
      <c r="V165" s="27">
        <v>5274661</v>
      </c>
      <c r="W165" s="42">
        <v>15176551</v>
      </c>
    </row>
    <row r="166" spans="1:23" x14ac:dyDescent="0.2">
      <c r="A166" s="15" t="s">
        <v>35</v>
      </c>
      <c r="B166" s="16" t="s">
        <v>297</v>
      </c>
      <c r="C166" s="17" t="s">
        <v>298</v>
      </c>
      <c r="D166" s="26">
        <v>503257792</v>
      </c>
      <c r="E166" s="27">
        <v>494538239</v>
      </c>
      <c r="F166" s="27">
        <v>532562262</v>
      </c>
      <c r="G166" s="36">
        <f t="shared" si="27"/>
        <v>1.0768879330279655</v>
      </c>
      <c r="H166" s="26">
        <v>167439179</v>
      </c>
      <c r="I166" s="27">
        <v>7210599</v>
      </c>
      <c r="J166" s="27">
        <v>7298066</v>
      </c>
      <c r="K166" s="26">
        <v>181947844</v>
      </c>
      <c r="L166" s="26">
        <v>6239407</v>
      </c>
      <c r="M166" s="27">
        <v>6523735</v>
      </c>
      <c r="N166" s="27">
        <v>148823526</v>
      </c>
      <c r="O166" s="26">
        <v>161586668</v>
      </c>
      <c r="P166" s="26">
        <v>5601142</v>
      </c>
      <c r="Q166" s="27">
        <v>10285812</v>
      </c>
      <c r="R166" s="27">
        <v>101890948</v>
      </c>
      <c r="S166" s="26">
        <v>117777902</v>
      </c>
      <c r="T166" s="26">
        <v>7506423</v>
      </c>
      <c r="U166" s="27">
        <v>39681986</v>
      </c>
      <c r="V166" s="27">
        <v>24061439</v>
      </c>
      <c r="W166" s="42">
        <v>71249848</v>
      </c>
    </row>
    <row r="167" spans="1:23" ht="16.5" x14ac:dyDescent="0.3">
      <c r="A167" s="18" t="s">
        <v>0</v>
      </c>
      <c r="B167" s="19" t="s">
        <v>299</v>
      </c>
      <c r="C167" s="20" t="s">
        <v>0</v>
      </c>
      <c r="D167" s="28">
        <f>SUM(D162:D166)</f>
        <v>1503909197</v>
      </c>
      <c r="E167" s="29">
        <f>SUM(E162:E166)</f>
        <v>1549743482</v>
      </c>
      <c r="F167" s="29">
        <f>SUM(F162:F166)</f>
        <v>1570795526</v>
      </c>
      <c r="G167" s="37">
        <f t="shared" si="27"/>
        <v>1.0135842119967051</v>
      </c>
      <c r="H167" s="28">
        <f t="shared" ref="H167:W167" si="33">SUM(H162:H166)</f>
        <v>463338293</v>
      </c>
      <c r="I167" s="29">
        <f t="shared" si="33"/>
        <v>53233490</v>
      </c>
      <c r="J167" s="29">
        <f t="shared" si="33"/>
        <v>43782166</v>
      </c>
      <c r="K167" s="28">
        <f t="shared" si="33"/>
        <v>560353949</v>
      </c>
      <c r="L167" s="28">
        <f t="shared" si="33"/>
        <v>43301645</v>
      </c>
      <c r="M167" s="29">
        <f t="shared" si="33"/>
        <v>47915742</v>
      </c>
      <c r="N167" s="29">
        <f t="shared" si="33"/>
        <v>363154354</v>
      </c>
      <c r="O167" s="28">
        <f t="shared" si="33"/>
        <v>454371741</v>
      </c>
      <c r="P167" s="28">
        <f t="shared" si="33"/>
        <v>41719355</v>
      </c>
      <c r="Q167" s="29">
        <f t="shared" si="33"/>
        <v>53074215</v>
      </c>
      <c r="R167" s="29">
        <f t="shared" si="33"/>
        <v>272400799</v>
      </c>
      <c r="S167" s="28">
        <f t="shared" si="33"/>
        <v>367194369</v>
      </c>
      <c r="T167" s="28">
        <f t="shared" si="33"/>
        <v>43795781</v>
      </c>
      <c r="U167" s="29">
        <f t="shared" si="33"/>
        <v>79520594</v>
      </c>
      <c r="V167" s="29">
        <f t="shared" si="33"/>
        <v>65559092</v>
      </c>
      <c r="W167" s="43">
        <f t="shared" si="33"/>
        <v>188875467</v>
      </c>
    </row>
    <row r="168" spans="1:23" ht="16.5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77285962695</v>
      </c>
      <c r="E168" s="29">
        <f>SUM(E103,E105:E109,E111:E118,E120:E123,E125:E129,E131:E134,E136:E141,E143:E147,E149:E154,E156:E160,E162:E166)</f>
        <v>77597610741</v>
      </c>
      <c r="F168" s="29">
        <f>SUM(F103,F105:F109,F111:F118,F120:F123,F125:F129,F131:F134,F136:F141,F143:F147,F149:F154,F156:F160,F162:F166)</f>
        <v>73390409669</v>
      </c>
      <c r="G168" s="37">
        <f t="shared" si="27"/>
        <v>0.94578182199394634</v>
      </c>
      <c r="H168" s="28">
        <f t="shared" ref="H168:W168" si="34">SUM(H103,H105:H109,H111:H118,H120:H123,H125:H129,H131:H134,H136:H141,H143:H147,H149:H154,H156:H160,H162:H166)</f>
        <v>10519465338</v>
      </c>
      <c r="I168" s="29">
        <f t="shared" si="34"/>
        <v>5944952699</v>
      </c>
      <c r="J168" s="29">
        <f t="shared" si="34"/>
        <v>5295300903</v>
      </c>
      <c r="K168" s="28">
        <f t="shared" si="34"/>
        <v>21759718940</v>
      </c>
      <c r="L168" s="28">
        <f t="shared" si="34"/>
        <v>4464845602</v>
      </c>
      <c r="M168" s="29">
        <f t="shared" si="34"/>
        <v>4615941689</v>
      </c>
      <c r="N168" s="29">
        <f t="shared" si="34"/>
        <v>13065736561</v>
      </c>
      <c r="O168" s="28">
        <f t="shared" si="34"/>
        <v>22146523852</v>
      </c>
      <c r="P168" s="28">
        <f t="shared" si="34"/>
        <v>2102670556</v>
      </c>
      <c r="Q168" s="29">
        <f t="shared" si="34"/>
        <v>5223965850</v>
      </c>
      <c r="R168" s="29">
        <f t="shared" si="34"/>
        <v>8909673657</v>
      </c>
      <c r="S168" s="28">
        <f t="shared" si="34"/>
        <v>16236310063</v>
      </c>
      <c r="T168" s="28">
        <f t="shared" si="34"/>
        <v>4033515333</v>
      </c>
      <c r="U168" s="29">
        <f t="shared" si="34"/>
        <v>13687002798</v>
      </c>
      <c r="V168" s="29">
        <f t="shared" si="34"/>
        <v>-4472661317</v>
      </c>
      <c r="W168" s="43">
        <f t="shared" si="34"/>
        <v>13247856814</v>
      </c>
    </row>
    <row r="169" spans="1:23" ht="14.45" customHeight="1" x14ac:dyDescent="0.3">
      <c r="A169" s="10"/>
      <c r="B169" s="11" t="s">
        <v>607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20</v>
      </c>
      <c r="B171" s="16" t="s">
        <v>302</v>
      </c>
      <c r="C171" s="17" t="s">
        <v>303</v>
      </c>
      <c r="D171" s="26">
        <v>551574148</v>
      </c>
      <c r="E171" s="27">
        <v>526702457</v>
      </c>
      <c r="F171" s="27">
        <v>476935275</v>
      </c>
      <c r="G171" s="36">
        <f t="shared" ref="G171:G203" si="35">IF(($E171     =0),0,($F171     /$E171     ))</f>
        <v>0.90551177170605068</v>
      </c>
      <c r="H171" s="26">
        <v>146403369</v>
      </c>
      <c r="I171" s="27">
        <v>11680715</v>
      </c>
      <c r="J171" s="27">
        <v>12748334</v>
      </c>
      <c r="K171" s="26">
        <v>170832418</v>
      </c>
      <c r="L171" s="26">
        <v>13437068</v>
      </c>
      <c r="M171" s="27">
        <v>11353635</v>
      </c>
      <c r="N171" s="27">
        <v>117629441</v>
      </c>
      <c r="O171" s="26">
        <v>142420144</v>
      </c>
      <c r="P171" s="26">
        <v>12927209</v>
      </c>
      <c r="Q171" s="27">
        <v>12110467</v>
      </c>
      <c r="R171" s="27">
        <v>96200925</v>
      </c>
      <c r="S171" s="26">
        <v>121238601</v>
      </c>
      <c r="T171" s="26">
        <v>14001502</v>
      </c>
      <c r="U171" s="27">
        <v>9092299</v>
      </c>
      <c r="V171" s="27">
        <v>19350311</v>
      </c>
      <c r="W171" s="42">
        <v>42444112</v>
      </c>
    </row>
    <row r="172" spans="1:23" x14ac:dyDescent="0.2">
      <c r="A172" s="15" t="s">
        <v>20</v>
      </c>
      <c r="B172" s="16" t="s">
        <v>304</v>
      </c>
      <c r="C172" s="17" t="s">
        <v>305</v>
      </c>
      <c r="D172" s="26">
        <v>410101889</v>
      </c>
      <c r="E172" s="27">
        <v>420101889</v>
      </c>
      <c r="F172" s="27">
        <v>381827560</v>
      </c>
      <c r="G172" s="36">
        <f t="shared" si="35"/>
        <v>0.90889274720685675</v>
      </c>
      <c r="H172" s="26">
        <v>131481874</v>
      </c>
      <c r="I172" s="27">
        <v>1002808</v>
      </c>
      <c r="J172" s="27">
        <v>5418317</v>
      </c>
      <c r="K172" s="26">
        <v>137902999</v>
      </c>
      <c r="L172" s="26">
        <v>7878150</v>
      </c>
      <c r="M172" s="27">
        <v>2629106</v>
      </c>
      <c r="N172" s="27">
        <v>113796638</v>
      </c>
      <c r="O172" s="26">
        <v>124303894</v>
      </c>
      <c r="P172" s="26">
        <v>5790893</v>
      </c>
      <c r="Q172" s="27">
        <v>17747795</v>
      </c>
      <c r="R172" s="27">
        <v>74589332</v>
      </c>
      <c r="S172" s="26">
        <v>98128020</v>
      </c>
      <c r="T172" s="26">
        <v>5238590</v>
      </c>
      <c r="U172" s="27">
        <v>5231259</v>
      </c>
      <c r="V172" s="27">
        <v>11022798</v>
      </c>
      <c r="W172" s="42">
        <v>21492647</v>
      </c>
    </row>
    <row r="173" spans="1:23" x14ac:dyDescent="0.2">
      <c r="A173" s="15" t="s">
        <v>20</v>
      </c>
      <c r="B173" s="16" t="s">
        <v>306</v>
      </c>
      <c r="C173" s="17" t="s">
        <v>307</v>
      </c>
      <c r="D173" s="26">
        <v>1403941764</v>
      </c>
      <c r="E173" s="27">
        <v>1404691766</v>
      </c>
      <c r="F173" s="27">
        <v>1361410862</v>
      </c>
      <c r="G173" s="36">
        <f t="shared" si="35"/>
        <v>0.96918832654423059</v>
      </c>
      <c r="H173" s="26">
        <v>259256237</v>
      </c>
      <c r="I173" s="27">
        <v>100085512</v>
      </c>
      <c r="J173" s="27">
        <v>131288599</v>
      </c>
      <c r="K173" s="26">
        <v>490630348</v>
      </c>
      <c r="L173" s="26">
        <v>71651594</v>
      </c>
      <c r="M173" s="27">
        <v>39721599</v>
      </c>
      <c r="N173" s="27">
        <v>209769551</v>
      </c>
      <c r="O173" s="26">
        <v>321142744</v>
      </c>
      <c r="P173" s="26">
        <v>69457003</v>
      </c>
      <c r="Q173" s="27">
        <v>84971872</v>
      </c>
      <c r="R173" s="27">
        <v>172357380</v>
      </c>
      <c r="S173" s="26">
        <v>326786255</v>
      </c>
      <c r="T173" s="26">
        <v>91666156</v>
      </c>
      <c r="U173" s="27">
        <v>55937100</v>
      </c>
      <c r="V173" s="27">
        <v>75248259</v>
      </c>
      <c r="W173" s="42">
        <v>222851515</v>
      </c>
    </row>
    <row r="174" spans="1:23" x14ac:dyDescent="0.2">
      <c r="A174" s="15" t="s">
        <v>20</v>
      </c>
      <c r="B174" s="16" t="s">
        <v>308</v>
      </c>
      <c r="C174" s="17" t="s">
        <v>309</v>
      </c>
      <c r="D174" s="26">
        <v>584259584</v>
      </c>
      <c r="E174" s="27">
        <v>577716392</v>
      </c>
      <c r="F174" s="27">
        <v>630229997</v>
      </c>
      <c r="G174" s="36">
        <f t="shared" si="35"/>
        <v>1.0908985892164196</v>
      </c>
      <c r="H174" s="26">
        <v>95617688</v>
      </c>
      <c r="I174" s="27">
        <v>39245142</v>
      </c>
      <c r="J174" s="27">
        <v>23694094</v>
      </c>
      <c r="K174" s="26">
        <v>158556924</v>
      </c>
      <c r="L174" s="26">
        <v>26618493</v>
      </c>
      <c r="M174" s="27">
        <v>41474437</v>
      </c>
      <c r="N174" s="27">
        <v>158584436</v>
      </c>
      <c r="O174" s="26">
        <v>226677366</v>
      </c>
      <c r="P174" s="26">
        <v>32339812</v>
      </c>
      <c r="Q174" s="27">
        <v>34161270</v>
      </c>
      <c r="R174" s="27">
        <v>78899920</v>
      </c>
      <c r="S174" s="26">
        <v>145401002</v>
      </c>
      <c r="T174" s="26">
        <v>31654188</v>
      </c>
      <c r="U174" s="27">
        <v>37670040</v>
      </c>
      <c r="V174" s="27">
        <v>30270477</v>
      </c>
      <c r="W174" s="42">
        <v>99594705</v>
      </c>
    </row>
    <row r="175" spans="1:23" x14ac:dyDescent="0.2">
      <c r="A175" s="15" t="s">
        <v>20</v>
      </c>
      <c r="B175" s="16" t="s">
        <v>310</v>
      </c>
      <c r="C175" s="17" t="s">
        <v>311</v>
      </c>
      <c r="D175" s="26">
        <v>294011650</v>
      </c>
      <c r="E175" s="27">
        <v>298825650</v>
      </c>
      <c r="F175" s="27">
        <v>293782207</v>
      </c>
      <c r="G175" s="36">
        <f t="shared" si="35"/>
        <v>0.98312245618808158</v>
      </c>
      <c r="H175" s="26">
        <v>58394172</v>
      </c>
      <c r="I175" s="27">
        <v>12361606</v>
      </c>
      <c r="J175" s="27">
        <v>14719903</v>
      </c>
      <c r="K175" s="26">
        <v>85475681</v>
      </c>
      <c r="L175" s="26">
        <v>13324947</v>
      </c>
      <c r="M175" s="27">
        <v>11469010</v>
      </c>
      <c r="N175" s="27">
        <v>60333081</v>
      </c>
      <c r="O175" s="26">
        <v>85127038</v>
      </c>
      <c r="P175" s="26">
        <v>14716679</v>
      </c>
      <c r="Q175" s="27">
        <v>14536418</v>
      </c>
      <c r="R175" s="27">
        <v>48266113</v>
      </c>
      <c r="S175" s="26">
        <v>77519210</v>
      </c>
      <c r="T175" s="26">
        <v>15031622</v>
      </c>
      <c r="U175" s="27">
        <v>14313922</v>
      </c>
      <c r="V175" s="27">
        <v>16314734</v>
      </c>
      <c r="W175" s="42">
        <v>45660278</v>
      </c>
    </row>
    <row r="176" spans="1:23" x14ac:dyDescent="0.2">
      <c r="A176" s="15" t="s">
        <v>35</v>
      </c>
      <c r="B176" s="16" t="s">
        <v>312</v>
      </c>
      <c r="C176" s="17" t="s">
        <v>313</v>
      </c>
      <c r="D176" s="26">
        <v>1552246512</v>
      </c>
      <c r="E176" s="27">
        <v>1445418512</v>
      </c>
      <c r="F176" s="27">
        <v>849681237</v>
      </c>
      <c r="G176" s="36">
        <f t="shared" si="35"/>
        <v>0.58784444086322873</v>
      </c>
      <c r="H176" s="26">
        <v>436240763</v>
      </c>
      <c r="I176" s="27">
        <v>714293</v>
      </c>
      <c r="J176" s="27">
        <v>4023113</v>
      </c>
      <c r="K176" s="26">
        <v>440978169</v>
      </c>
      <c r="L176" s="26">
        <v>2521094</v>
      </c>
      <c r="M176" s="27">
        <v>692042</v>
      </c>
      <c r="N176" s="27">
        <v>7894536</v>
      </c>
      <c r="O176" s="26">
        <v>11107672</v>
      </c>
      <c r="P176" s="26">
        <v>1744358</v>
      </c>
      <c r="Q176" s="27">
        <v>318844</v>
      </c>
      <c r="R176" s="27">
        <v>300502340</v>
      </c>
      <c r="S176" s="26">
        <v>302565542</v>
      </c>
      <c r="T176" s="26">
        <v>63108285</v>
      </c>
      <c r="U176" s="27">
        <v>10880777</v>
      </c>
      <c r="V176" s="27">
        <v>21040792</v>
      </c>
      <c r="W176" s="42">
        <v>95029854</v>
      </c>
    </row>
    <row r="177" spans="1:23" ht="16.5" x14ac:dyDescent="0.3">
      <c r="A177" s="18" t="s">
        <v>0</v>
      </c>
      <c r="B177" s="19" t="s">
        <v>314</v>
      </c>
      <c r="C177" s="20" t="s">
        <v>0</v>
      </c>
      <c r="D177" s="28">
        <f>SUM(D171:D176)</f>
        <v>4796135547</v>
      </c>
      <c r="E177" s="29">
        <f>SUM(E171:E176)</f>
        <v>4673456666</v>
      </c>
      <c r="F177" s="29">
        <f>SUM(F171:F176)</f>
        <v>3993867138</v>
      </c>
      <c r="G177" s="37">
        <f t="shared" si="35"/>
        <v>0.85458525101043481</v>
      </c>
      <c r="H177" s="28">
        <f t="shared" ref="H177:W177" si="36">SUM(H171:H176)</f>
        <v>1127394103</v>
      </c>
      <c r="I177" s="29">
        <f t="shared" si="36"/>
        <v>165090076</v>
      </c>
      <c r="J177" s="29">
        <f t="shared" si="36"/>
        <v>191892360</v>
      </c>
      <c r="K177" s="28">
        <f t="shared" si="36"/>
        <v>1484376539</v>
      </c>
      <c r="L177" s="28">
        <f t="shared" si="36"/>
        <v>135431346</v>
      </c>
      <c r="M177" s="29">
        <f t="shared" si="36"/>
        <v>107339829</v>
      </c>
      <c r="N177" s="29">
        <f t="shared" si="36"/>
        <v>668007683</v>
      </c>
      <c r="O177" s="28">
        <f t="shared" si="36"/>
        <v>910778858</v>
      </c>
      <c r="P177" s="28">
        <f t="shared" si="36"/>
        <v>136975954</v>
      </c>
      <c r="Q177" s="29">
        <f t="shared" si="36"/>
        <v>163846666</v>
      </c>
      <c r="R177" s="29">
        <f t="shared" si="36"/>
        <v>770816010</v>
      </c>
      <c r="S177" s="28">
        <f t="shared" si="36"/>
        <v>1071638630</v>
      </c>
      <c r="T177" s="28">
        <f t="shared" si="36"/>
        <v>220700343</v>
      </c>
      <c r="U177" s="29">
        <f t="shared" si="36"/>
        <v>133125397</v>
      </c>
      <c r="V177" s="29">
        <f t="shared" si="36"/>
        <v>173247371</v>
      </c>
      <c r="W177" s="43">
        <f t="shared" si="36"/>
        <v>527073111</v>
      </c>
    </row>
    <row r="178" spans="1:23" x14ac:dyDescent="0.2">
      <c r="A178" s="15" t="s">
        <v>20</v>
      </c>
      <c r="B178" s="16" t="s">
        <v>315</v>
      </c>
      <c r="C178" s="17" t="s">
        <v>316</v>
      </c>
      <c r="D178" s="26">
        <v>875107234</v>
      </c>
      <c r="E178" s="27">
        <v>440400568</v>
      </c>
      <c r="F178" s="27">
        <v>382364823</v>
      </c>
      <c r="G178" s="36">
        <f t="shared" si="35"/>
        <v>0.86822054916150793</v>
      </c>
      <c r="H178" s="26">
        <v>81804495</v>
      </c>
      <c r="I178" s="27">
        <v>21855523</v>
      </c>
      <c r="J178" s="27">
        <v>35233938</v>
      </c>
      <c r="K178" s="26">
        <v>138893956</v>
      </c>
      <c r="L178" s="26">
        <v>17203578</v>
      </c>
      <c r="M178" s="27">
        <v>6555077</v>
      </c>
      <c r="N178" s="27">
        <v>68106977</v>
      </c>
      <c r="O178" s="26">
        <v>91865632</v>
      </c>
      <c r="P178" s="26">
        <v>23815137</v>
      </c>
      <c r="Q178" s="27">
        <v>16542384</v>
      </c>
      <c r="R178" s="27">
        <v>59250095</v>
      </c>
      <c r="S178" s="26">
        <v>99607616</v>
      </c>
      <c r="T178" s="26">
        <v>23047689</v>
      </c>
      <c r="U178" s="27">
        <v>15686133</v>
      </c>
      <c r="V178" s="27">
        <v>13263797</v>
      </c>
      <c r="W178" s="42">
        <v>51997619</v>
      </c>
    </row>
    <row r="179" spans="1:23" x14ac:dyDescent="0.2">
      <c r="A179" s="15" t="s">
        <v>20</v>
      </c>
      <c r="B179" s="16" t="s">
        <v>317</v>
      </c>
      <c r="C179" s="17" t="s">
        <v>318</v>
      </c>
      <c r="D179" s="26">
        <v>757974678</v>
      </c>
      <c r="E179" s="27">
        <v>759976160</v>
      </c>
      <c r="F179" s="27">
        <v>736006871</v>
      </c>
      <c r="G179" s="36">
        <f t="shared" si="35"/>
        <v>0.96846047249692679</v>
      </c>
      <c r="H179" s="26">
        <v>222099481</v>
      </c>
      <c r="I179" s="27">
        <v>18424445</v>
      </c>
      <c r="J179" s="27">
        <v>17029413</v>
      </c>
      <c r="K179" s="26">
        <v>257553339</v>
      </c>
      <c r="L179" s="26">
        <v>26375088</v>
      </c>
      <c r="M179" s="27">
        <v>25620274</v>
      </c>
      <c r="N179" s="27">
        <v>180918029</v>
      </c>
      <c r="O179" s="26">
        <v>232913391</v>
      </c>
      <c r="P179" s="26">
        <v>19342798</v>
      </c>
      <c r="Q179" s="27">
        <v>20894700</v>
      </c>
      <c r="R179" s="27">
        <v>146644857</v>
      </c>
      <c r="S179" s="26">
        <v>186882355</v>
      </c>
      <c r="T179" s="26">
        <v>20648596</v>
      </c>
      <c r="U179" s="27">
        <v>20338043</v>
      </c>
      <c r="V179" s="27">
        <v>17671147</v>
      </c>
      <c r="W179" s="42">
        <v>58657786</v>
      </c>
    </row>
    <row r="180" spans="1:23" x14ac:dyDescent="0.2">
      <c r="A180" s="15" t="s">
        <v>20</v>
      </c>
      <c r="B180" s="16" t="s">
        <v>319</v>
      </c>
      <c r="C180" s="17" t="s">
        <v>320</v>
      </c>
      <c r="D180" s="26">
        <v>1201834761</v>
      </c>
      <c r="E180" s="27">
        <v>1210691613</v>
      </c>
      <c r="F180" s="27">
        <v>1021509966</v>
      </c>
      <c r="G180" s="36">
        <f t="shared" si="35"/>
        <v>0.84374084616707423</v>
      </c>
      <c r="H180" s="26">
        <v>190288789</v>
      </c>
      <c r="I180" s="27">
        <v>-51628812</v>
      </c>
      <c r="J180" s="27">
        <v>63668062</v>
      </c>
      <c r="K180" s="26">
        <v>202328039</v>
      </c>
      <c r="L180" s="26">
        <v>46752181</v>
      </c>
      <c r="M180" s="27">
        <v>47028940</v>
      </c>
      <c r="N180" s="27">
        <v>176352209</v>
      </c>
      <c r="O180" s="26">
        <v>270133330</v>
      </c>
      <c r="P180" s="26">
        <v>-43033754</v>
      </c>
      <c r="Q180" s="27">
        <v>231031108</v>
      </c>
      <c r="R180" s="27">
        <v>225546995</v>
      </c>
      <c r="S180" s="26">
        <v>413544349</v>
      </c>
      <c r="T180" s="26">
        <v>62524228</v>
      </c>
      <c r="U180" s="27">
        <v>37226748</v>
      </c>
      <c r="V180" s="27">
        <v>35753272</v>
      </c>
      <c r="W180" s="42">
        <v>135504248</v>
      </c>
    </row>
    <row r="181" spans="1:23" x14ac:dyDescent="0.2">
      <c r="A181" s="15" t="s">
        <v>20</v>
      </c>
      <c r="B181" s="16" t="s">
        <v>321</v>
      </c>
      <c r="C181" s="17" t="s">
        <v>322</v>
      </c>
      <c r="D181" s="26">
        <v>557799456</v>
      </c>
      <c r="E181" s="27">
        <v>610131419</v>
      </c>
      <c r="F181" s="27">
        <v>526137581</v>
      </c>
      <c r="G181" s="36">
        <f t="shared" si="35"/>
        <v>0.86233484232353552</v>
      </c>
      <c r="H181" s="26">
        <v>155536763</v>
      </c>
      <c r="I181" s="27">
        <v>31491463</v>
      </c>
      <c r="J181" s="27">
        <v>-9749496</v>
      </c>
      <c r="K181" s="26">
        <v>177278730</v>
      </c>
      <c r="L181" s="26">
        <v>17631269</v>
      </c>
      <c r="M181" s="27">
        <v>5920906</v>
      </c>
      <c r="N181" s="27">
        <v>127456818</v>
      </c>
      <c r="O181" s="26">
        <v>151008993</v>
      </c>
      <c r="P181" s="26">
        <v>19661061</v>
      </c>
      <c r="Q181" s="27">
        <v>13963348</v>
      </c>
      <c r="R181" s="27">
        <v>142106589</v>
      </c>
      <c r="S181" s="26">
        <v>175730998</v>
      </c>
      <c r="T181" s="26">
        <v>5798069</v>
      </c>
      <c r="U181" s="27">
        <v>6556234</v>
      </c>
      <c r="V181" s="27">
        <v>9764557</v>
      </c>
      <c r="W181" s="42">
        <v>22118860</v>
      </c>
    </row>
    <row r="182" spans="1:23" x14ac:dyDescent="0.2">
      <c r="A182" s="15" t="s">
        <v>35</v>
      </c>
      <c r="B182" s="16" t="s">
        <v>323</v>
      </c>
      <c r="C182" s="17" t="s">
        <v>324</v>
      </c>
      <c r="D182" s="26">
        <v>1561764700</v>
      </c>
      <c r="E182" s="27">
        <v>1777174232</v>
      </c>
      <c r="F182" s="27">
        <v>1760675784</v>
      </c>
      <c r="G182" s="36">
        <f t="shared" si="35"/>
        <v>0.99071647129306339</v>
      </c>
      <c r="H182" s="26">
        <v>513703304</v>
      </c>
      <c r="I182" s="27">
        <v>58431797</v>
      </c>
      <c r="J182" s="27">
        <v>59352628</v>
      </c>
      <c r="K182" s="26">
        <v>631487729</v>
      </c>
      <c r="L182" s="26">
        <v>164538922</v>
      </c>
      <c r="M182" s="27">
        <v>56104082</v>
      </c>
      <c r="N182" s="27">
        <v>365651179</v>
      </c>
      <c r="O182" s="26">
        <v>586294183</v>
      </c>
      <c r="P182" s="26">
        <v>-73952272</v>
      </c>
      <c r="Q182" s="27">
        <v>47904525</v>
      </c>
      <c r="R182" s="27">
        <v>330873528</v>
      </c>
      <c r="S182" s="26">
        <v>304825781</v>
      </c>
      <c r="T182" s="26">
        <v>142137866</v>
      </c>
      <c r="U182" s="27">
        <v>50167773</v>
      </c>
      <c r="V182" s="27">
        <v>45762452</v>
      </c>
      <c r="W182" s="42">
        <v>238068091</v>
      </c>
    </row>
    <row r="183" spans="1:23" ht="16.5" x14ac:dyDescent="0.3">
      <c r="A183" s="18" t="s">
        <v>0</v>
      </c>
      <c r="B183" s="19" t="s">
        <v>325</v>
      </c>
      <c r="C183" s="20" t="s">
        <v>0</v>
      </c>
      <c r="D183" s="28">
        <f>SUM(D178:D182)</f>
        <v>4954480829</v>
      </c>
      <c r="E183" s="29">
        <f>SUM(E178:E182)</f>
        <v>4798373992</v>
      </c>
      <c r="F183" s="29">
        <f>SUM(F178:F182)</f>
        <v>4426695025</v>
      </c>
      <c r="G183" s="37">
        <f t="shared" si="35"/>
        <v>0.92254064238851019</v>
      </c>
      <c r="H183" s="28">
        <f t="shared" ref="H183:W183" si="37">SUM(H178:H182)</f>
        <v>1163432832</v>
      </c>
      <c r="I183" s="29">
        <f t="shared" si="37"/>
        <v>78574416</v>
      </c>
      <c r="J183" s="29">
        <f t="shared" si="37"/>
        <v>165534545</v>
      </c>
      <c r="K183" s="28">
        <f t="shared" si="37"/>
        <v>1407541793</v>
      </c>
      <c r="L183" s="28">
        <f t="shared" si="37"/>
        <v>272501038</v>
      </c>
      <c r="M183" s="29">
        <f t="shared" si="37"/>
        <v>141229279</v>
      </c>
      <c r="N183" s="29">
        <f t="shared" si="37"/>
        <v>918485212</v>
      </c>
      <c r="O183" s="28">
        <f t="shared" si="37"/>
        <v>1332215529</v>
      </c>
      <c r="P183" s="28">
        <f t="shared" si="37"/>
        <v>-54167030</v>
      </c>
      <c r="Q183" s="29">
        <f t="shared" si="37"/>
        <v>330336065</v>
      </c>
      <c r="R183" s="29">
        <f t="shared" si="37"/>
        <v>904422064</v>
      </c>
      <c r="S183" s="28">
        <f t="shared" si="37"/>
        <v>1180591099</v>
      </c>
      <c r="T183" s="28">
        <f t="shared" si="37"/>
        <v>254156448</v>
      </c>
      <c r="U183" s="29">
        <f t="shared" si="37"/>
        <v>129974931</v>
      </c>
      <c r="V183" s="29">
        <f t="shared" si="37"/>
        <v>122215225</v>
      </c>
      <c r="W183" s="43">
        <f t="shared" si="37"/>
        <v>506346604</v>
      </c>
    </row>
    <row r="184" spans="1:23" x14ac:dyDescent="0.2">
      <c r="A184" s="15" t="s">
        <v>20</v>
      </c>
      <c r="B184" s="16" t="s">
        <v>326</v>
      </c>
      <c r="C184" s="17" t="s">
        <v>327</v>
      </c>
      <c r="D184" s="26">
        <v>309516832</v>
      </c>
      <c r="E184" s="27">
        <v>309416832</v>
      </c>
      <c r="F184" s="27">
        <v>285849568</v>
      </c>
      <c r="G184" s="36">
        <f t="shared" si="35"/>
        <v>0.92383328389840147</v>
      </c>
      <c r="H184" s="26">
        <v>111191361</v>
      </c>
      <c r="I184" s="27">
        <v>54629099</v>
      </c>
      <c r="J184" s="27">
        <v>-43876156</v>
      </c>
      <c r="K184" s="26">
        <v>121944304</v>
      </c>
      <c r="L184" s="26">
        <v>5323133</v>
      </c>
      <c r="M184" s="27">
        <v>2576731</v>
      </c>
      <c r="N184" s="27">
        <v>72285152</v>
      </c>
      <c r="O184" s="26">
        <v>80185016</v>
      </c>
      <c r="P184" s="26">
        <v>4556158</v>
      </c>
      <c r="Q184" s="27">
        <v>998313</v>
      </c>
      <c r="R184" s="27">
        <v>61978833</v>
      </c>
      <c r="S184" s="26">
        <v>67533304</v>
      </c>
      <c r="T184" s="26">
        <v>3795923</v>
      </c>
      <c r="U184" s="27">
        <v>3363286</v>
      </c>
      <c r="V184" s="27">
        <v>9027735</v>
      </c>
      <c r="W184" s="42">
        <v>16186944</v>
      </c>
    </row>
    <row r="185" spans="1:23" x14ac:dyDescent="0.2">
      <c r="A185" s="15" t="s">
        <v>20</v>
      </c>
      <c r="B185" s="16" t="s">
        <v>328</v>
      </c>
      <c r="C185" s="17" t="s">
        <v>329</v>
      </c>
      <c r="D185" s="26">
        <v>268172058</v>
      </c>
      <c r="E185" s="27">
        <v>245278481</v>
      </c>
      <c r="F185" s="27">
        <v>221594287</v>
      </c>
      <c r="G185" s="36">
        <f t="shared" si="35"/>
        <v>0.90343957650324813</v>
      </c>
      <c r="H185" s="26">
        <v>68867368</v>
      </c>
      <c r="I185" s="27">
        <v>5004997</v>
      </c>
      <c r="J185" s="27">
        <v>6793765</v>
      </c>
      <c r="K185" s="26">
        <v>80666130</v>
      </c>
      <c r="L185" s="26">
        <v>5627757</v>
      </c>
      <c r="M185" s="27">
        <v>5175736</v>
      </c>
      <c r="N185" s="27">
        <v>55390232</v>
      </c>
      <c r="O185" s="26">
        <v>66193725</v>
      </c>
      <c r="P185" s="26">
        <v>6065790</v>
      </c>
      <c r="Q185" s="27">
        <v>4970134</v>
      </c>
      <c r="R185" s="27">
        <v>45571608</v>
      </c>
      <c r="S185" s="26">
        <v>56607532</v>
      </c>
      <c r="T185" s="26">
        <v>4881493</v>
      </c>
      <c r="U185" s="27">
        <v>6166239</v>
      </c>
      <c r="V185" s="27">
        <v>7079168</v>
      </c>
      <c r="W185" s="42">
        <v>18126900</v>
      </c>
    </row>
    <row r="186" spans="1:23" x14ac:dyDescent="0.2">
      <c r="A186" s="15" t="s">
        <v>20</v>
      </c>
      <c r="B186" s="16" t="s">
        <v>330</v>
      </c>
      <c r="C186" s="17" t="s">
        <v>331</v>
      </c>
      <c r="D186" s="26">
        <v>4028834550</v>
      </c>
      <c r="E186" s="27">
        <v>4030189208</v>
      </c>
      <c r="F186" s="27">
        <v>3717420370</v>
      </c>
      <c r="G186" s="36">
        <f t="shared" si="35"/>
        <v>0.9223935101163121</v>
      </c>
      <c r="H186" s="26">
        <v>580268445</v>
      </c>
      <c r="I186" s="27">
        <v>228838027</v>
      </c>
      <c r="J186" s="27">
        <v>282349559</v>
      </c>
      <c r="K186" s="26">
        <v>1091456031</v>
      </c>
      <c r="L186" s="26">
        <v>219529258</v>
      </c>
      <c r="M186" s="27">
        <v>262768600</v>
      </c>
      <c r="N186" s="27">
        <v>597378108</v>
      </c>
      <c r="O186" s="26">
        <v>1079675966</v>
      </c>
      <c r="P186" s="26">
        <v>178516010</v>
      </c>
      <c r="Q186" s="27">
        <v>212370299</v>
      </c>
      <c r="R186" s="27">
        <v>471297043</v>
      </c>
      <c r="S186" s="26">
        <v>862183352</v>
      </c>
      <c r="T186" s="26">
        <v>188832675</v>
      </c>
      <c r="U186" s="27">
        <v>227832485</v>
      </c>
      <c r="V186" s="27">
        <v>267439861</v>
      </c>
      <c r="W186" s="42">
        <v>684105021</v>
      </c>
    </row>
    <row r="187" spans="1:23" x14ac:dyDescent="0.2">
      <c r="A187" s="15" t="s">
        <v>20</v>
      </c>
      <c r="B187" s="16" t="s">
        <v>332</v>
      </c>
      <c r="C187" s="17" t="s">
        <v>333</v>
      </c>
      <c r="D187" s="26">
        <v>505982503</v>
      </c>
      <c r="E187" s="27">
        <v>527814547</v>
      </c>
      <c r="F187" s="27">
        <v>349710983</v>
      </c>
      <c r="G187" s="36">
        <f t="shared" si="35"/>
        <v>0.6625641240615523</v>
      </c>
      <c r="H187" s="26">
        <v>134396747</v>
      </c>
      <c r="I187" s="27">
        <v>7176927</v>
      </c>
      <c r="J187" s="27">
        <v>26933499</v>
      </c>
      <c r="K187" s="26">
        <v>168507173</v>
      </c>
      <c r="L187" s="26">
        <v>18247092</v>
      </c>
      <c r="M187" s="27">
        <v>15964530</v>
      </c>
      <c r="N187" s="27">
        <v>41692354</v>
      </c>
      <c r="O187" s="26">
        <v>75903976</v>
      </c>
      <c r="P187" s="26">
        <v>7266336</v>
      </c>
      <c r="Q187" s="27">
        <v>16492259</v>
      </c>
      <c r="R187" s="27">
        <v>86247410</v>
      </c>
      <c r="S187" s="26">
        <v>110006005</v>
      </c>
      <c r="T187" s="26">
        <v>-18517214</v>
      </c>
      <c r="U187" s="27">
        <v>191283</v>
      </c>
      <c r="V187" s="27">
        <v>13619760</v>
      </c>
      <c r="W187" s="42">
        <v>-4706171</v>
      </c>
    </row>
    <row r="188" spans="1:23" x14ac:dyDescent="0.2">
      <c r="A188" s="15" t="s">
        <v>35</v>
      </c>
      <c r="B188" s="16" t="s">
        <v>334</v>
      </c>
      <c r="C188" s="17" t="s">
        <v>335</v>
      </c>
      <c r="D188" s="26">
        <v>818700000</v>
      </c>
      <c r="E188" s="27">
        <v>831777000</v>
      </c>
      <c r="F188" s="27">
        <v>818066883</v>
      </c>
      <c r="G188" s="36">
        <f t="shared" si="35"/>
        <v>0.98351707609130812</v>
      </c>
      <c r="H188" s="26">
        <v>278081504</v>
      </c>
      <c r="I188" s="27">
        <v>17583791</v>
      </c>
      <c r="J188" s="27">
        <v>13866670</v>
      </c>
      <c r="K188" s="26">
        <v>309531965</v>
      </c>
      <c r="L188" s="26">
        <v>12327846</v>
      </c>
      <c r="M188" s="27">
        <v>16464858</v>
      </c>
      <c r="N188" s="27">
        <v>238856145</v>
      </c>
      <c r="O188" s="26">
        <v>267648849</v>
      </c>
      <c r="P188" s="26">
        <v>7668822</v>
      </c>
      <c r="Q188" s="27">
        <v>10745475</v>
      </c>
      <c r="R188" s="27">
        <v>178635504</v>
      </c>
      <c r="S188" s="26">
        <v>197049801</v>
      </c>
      <c r="T188" s="26">
        <v>8570259</v>
      </c>
      <c r="U188" s="27">
        <v>20250161</v>
      </c>
      <c r="V188" s="27">
        <v>15015848</v>
      </c>
      <c r="W188" s="42">
        <v>43836268</v>
      </c>
    </row>
    <row r="189" spans="1:23" ht="16.5" x14ac:dyDescent="0.3">
      <c r="A189" s="18" t="s">
        <v>0</v>
      </c>
      <c r="B189" s="19" t="s">
        <v>336</v>
      </c>
      <c r="C189" s="20" t="s">
        <v>0</v>
      </c>
      <c r="D189" s="28">
        <f>SUM(D184:D188)</f>
        <v>5931205943</v>
      </c>
      <c r="E189" s="29">
        <f>SUM(E184:E188)</f>
        <v>5944476068</v>
      </c>
      <c r="F189" s="29">
        <f>SUM(F184:F188)</f>
        <v>5392642091</v>
      </c>
      <c r="G189" s="37">
        <f t="shared" si="35"/>
        <v>0.90716860986780579</v>
      </c>
      <c r="H189" s="28">
        <f t="shared" ref="H189:W189" si="38">SUM(H184:H188)</f>
        <v>1172805425</v>
      </c>
      <c r="I189" s="29">
        <f t="shared" si="38"/>
        <v>313232841</v>
      </c>
      <c r="J189" s="29">
        <f t="shared" si="38"/>
        <v>286067337</v>
      </c>
      <c r="K189" s="28">
        <f t="shared" si="38"/>
        <v>1772105603</v>
      </c>
      <c r="L189" s="28">
        <f t="shared" si="38"/>
        <v>261055086</v>
      </c>
      <c r="M189" s="29">
        <f t="shared" si="38"/>
        <v>302950455</v>
      </c>
      <c r="N189" s="29">
        <f t="shared" si="38"/>
        <v>1005601991</v>
      </c>
      <c r="O189" s="28">
        <f t="shared" si="38"/>
        <v>1569607532</v>
      </c>
      <c r="P189" s="28">
        <f t="shared" si="38"/>
        <v>204073116</v>
      </c>
      <c r="Q189" s="29">
        <f t="shared" si="38"/>
        <v>245576480</v>
      </c>
      <c r="R189" s="29">
        <f t="shared" si="38"/>
        <v>843730398</v>
      </c>
      <c r="S189" s="28">
        <f t="shared" si="38"/>
        <v>1293379994</v>
      </c>
      <c r="T189" s="28">
        <f t="shared" si="38"/>
        <v>187563136</v>
      </c>
      <c r="U189" s="29">
        <f t="shared" si="38"/>
        <v>257803454</v>
      </c>
      <c r="V189" s="29">
        <f t="shared" si="38"/>
        <v>312182372</v>
      </c>
      <c r="W189" s="43">
        <f t="shared" si="38"/>
        <v>757548962</v>
      </c>
    </row>
    <row r="190" spans="1:23" x14ac:dyDescent="0.2">
      <c r="A190" s="15" t="s">
        <v>20</v>
      </c>
      <c r="B190" s="16" t="s">
        <v>337</v>
      </c>
      <c r="C190" s="17" t="s">
        <v>338</v>
      </c>
      <c r="D190" s="26">
        <v>427634925</v>
      </c>
      <c r="E190" s="27">
        <v>432634925</v>
      </c>
      <c r="F190" s="27">
        <v>409546541</v>
      </c>
      <c r="G190" s="36">
        <f t="shared" si="35"/>
        <v>0.94663310180055393</v>
      </c>
      <c r="H190" s="26">
        <v>25692572</v>
      </c>
      <c r="I190" s="27">
        <v>25888810</v>
      </c>
      <c r="J190" s="27">
        <v>22141890</v>
      </c>
      <c r="K190" s="26">
        <v>73723272</v>
      </c>
      <c r="L190" s="26">
        <v>24461088</v>
      </c>
      <c r="M190" s="27">
        <v>26977799</v>
      </c>
      <c r="N190" s="27">
        <v>25860128</v>
      </c>
      <c r="O190" s="26">
        <v>77299015</v>
      </c>
      <c r="P190" s="26">
        <v>120608874</v>
      </c>
      <c r="Q190" s="27">
        <v>31470202</v>
      </c>
      <c r="R190" s="27">
        <v>52877241</v>
      </c>
      <c r="S190" s="26">
        <v>204956317</v>
      </c>
      <c r="T190" s="26">
        <v>-11686177</v>
      </c>
      <c r="U190" s="27">
        <v>14720305</v>
      </c>
      <c r="V190" s="27">
        <v>50533809</v>
      </c>
      <c r="W190" s="42">
        <v>53567937</v>
      </c>
    </row>
    <row r="191" spans="1:23" x14ac:dyDescent="0.2">
      <c r="A191" s="15" t="s">
        <v>20</v>
      </c>
      <c r="B191" s="16" t="s">
        <v>339</v>
      </c>
      <c r="C191" s="17" t="s">
        <v>340</v>
      </c>
      <c r="D191" s="26">
        <v>666956750</v>
      </c>
      <c r="E191" s="27">
        <v>678156767</v>
      </c>
      <c r="F191" s="27">
        <v>576380422</v>
      </c>
      <c r="G191" s="36">
        <f t="shared" si="35"/>
        <v>0.84992209773230798</v>
      </c>
      <c r="H191" s="26">
        <v>44386651</v>
      </c>
      <c r="I191" s="27">
        <v>29560519</v>
      </c>
      <c r="J191" s="27">
        <v>114890657</v>
      </c>
      <c r="K191" s="26">
        <v>188837827</v>
      </c>
      <c r="L191" s="26">
        <v>30772194</v>
      </c>
      <c r="M191" s="27">
        <v>28607935</v>
      </c>
      <c r="N191" s="27">
        <v>146687864</v>
      </c>
      <c r="O191" s="26">
        <v>206067993</v>
      </c>
      <c r="P191" s="26">
        <v>41610499</v>
      </c>
      <c r="Q191" s="27">
        <v>11410319</v>
      </c>
      <c r="R191" s="27">
        <v>78941921</v>
      </c>
      <c r="S191" s="26">
        <v>131962739</v>
      </c>
      <c r="T191" s="26">
        <v>-21847189</v>
      </c>
      <c r="U191" s="27">
        <v>40228476</v>
      </c>
      <c r="V191" s="27">
        <v>31130576</v>
      </c>
      <c r="W191" s="42">
        <v>49511863</v>
      </c>
    </row>
    <row r="192" spans="1:23" x14ac:dyDescent="0.2">
      <c r="A192" s="15" t="s">
        <v>20</v>
      </c>
      <c r="B192" s="16" t="s">
        <v>341</v>
      </c>
      <c r="C192" s="17" t="s">
        <v>342</v>
      </c>
      <c r="D192" s="26">
        <v>486510053</v>
      </c>
      <c r="E192" s="27">
        <v>486670053</v>
      </c>
      <c r="F192" s="27">
        <v>406853607</v>
      </c>
      <c r="G192" s="36">
        <f t="shared" si="35"/>
        <v>0.83599474529409767</v>
      </c>
      <c r="H192" s="26">
        <v>62587822</v>
      </c>
      <c r="I192" s="27">
        <v>-79107330</v>
      </c>
      <c r="J192" s="27">
        <v>127135943</v>
      </c>
      <c r="K192" s="26">
        <v>110616435</v>
      </c>
      <c r="L192" s="26">
        <v>23715224</v>
      </c>
      <c r="M192" s="27">
        <v>24553672</v>
      </c>
      <c r="N192" s="27">
        <v>60481345</v>
      </c>
      <c r="O192" s="26">
        <v>108750241</v>
      </c>
      <c r="P192" s="26">
        <v>30727279</v>
      </c>
      <c r="Q192" s="27">
        <v>24770026</v>
      </c>
      <c r="R192" s="27">
        <v>61470758</v>
      </c>
      <c r="S192" s="26">
        <v>116968063</v>
      </c>
      <c r="T192" s="26">
        <v>20447339</v>
      </c>
      <c r="U192" s="27">
        <v>25547712</v>
      </c>
      <c r="V192" s="27">
        <v>24523817</v>
      </c>
      <c r="W192" s="42">
        <v>70518868</v>
      </c>
    </row>
    <row r="193" spans="1:23" x14ac:dyDescent="0.2">
      <c r="A193" s="15" t="s">
        <v>20</v>
      </c>
      <c r="B193" s="16" t="s">
        <v>343</v>
      </c>
      <c r="C193" s="17" t="s">
        <v>344</v>
      </c>
      <c r="D193" s="26">
        <v>1152077888</v>
      </c>
      <c r="E193" s="27">
        <v>1146752755</v>
      </c>
      <c r="F193" s="27">
        <v>1058879346</v>
      </c>
      <c r="G193" s="36">
        <f t="shared" si="35"/>
        <v>0.92337196608697047</v>
      </c>
      <c r="H193" s="26">
        <v>250183306</v>
      </c>
      <c r="I193" s="27">
        <v>45103309</v>
      </c>
      <c r="J193" s="27">
        <v>51862134</v>
      </c>
      <c r="K193" s="26">
        <v>347148749</v>
      </c>
      <c r="L193" s="26">
        <v>48364190</v>
      </c>
      <c r="M193" s="27">
        <v>43742001</v>
      </c>
      <c r="N193" s="27">
        <v>206379741</v>
      </c>
      <c r="O193" s="26">
        <v>298485932</v>
      </c>
      <c r="P193" s="26">
        <v>46682317</v>
      </c>
      <c r="Q193" s="27">
        <v>46974646</v>
      </c>
      <c r="R193" s="27">
        <v>171085506</v>
      </c>
      <c r="S193" s="26">
        <v>264742469</v>
      </c>
      <c r="T193" s="26">
        <v>51040678</v>
      </c>
      <c r="U193" s="27">
        <v>40080997</v>
      </c>
      <c r="V193" s="27">
        <v>57380521</v>
      </c>
      <c r="W193" s="42">
        <v>148502196</v>
      </c>
    </row>
    <row r="194" spans="1:23" x14ac:dyDescent="0.2">
      <c r="A194" s="15" t="s">
        <v>20</v>
      </c>
      <c r="B194" s="16" t="s">
        <v>345</v>
      </c>
      <c r="C194" s="17" t="s">
        <v>346</v>
      </c>
      <c r="D194" s="26">
        <v>711722261</v>
      </c>
      <c r="E194" s="27">
        <v>713006783</v>
      </c>
      <c r="F194" s="27">
        <v>611093184</v>
      </c>
      <c r="G194" s="36">
        <f t="shared" si="35"/>
        <v>0.85706503580345317</v>
      </c>
      <c r="H194" s="26">
        <v>72954239</v>
      </c>
      <c r="I194" s="27">
        <v>27853306</v>
      </c>
      <c r="J194" s="27">
        <v>27283657</v>
      </c>
      <c r="K194" s="26">
        <v>128091202</v>
      </c>
      <c r="L194" s="26">
        <v>91207263</v>
      </c>
      <c r="M194" s="27">
        <v>49966951</v>
      </c>
      <c r="N194" s="27">
        <v>84765583</v>
      </c>
      <c r="O194" s="26">
        <v>225939797</v>
      </c>
      <c r="P194" s="26">
        <v>49185770</v>
      </c>
      <c r="Q194" s="27">
        <v>33341830</v>
      </c>
      <c r="R194" s="27">
        <v>74637549</v>
      </c>
      <c r="S194" s="26">
        <v>157165149</v>
      </c>
      <c r="T194" s="26">
        <v>50022443</v>
      </c>
      <c r="U194" s="27">
        <v>43427221</v>
      </c>
      <c r="V194" s="27">
        <v>6447372</v>
      </c>
      <c r="W194" s="42">
        <v>99897036</v>
      </c>
    </row>
    <row r="195" spans="1:23" x14ac:dyDescent="0.2">
      <c r="A195" s="15" t="s">
        <v>35</v>
      </c>
      <c r="B195" s="16" t="s">
        <v>347</v>
      </c>
      <c r="C195" s="17" t="s">
        <v>348</v>
      </c>
      <c r="D195" s="26">
        <v>150768728</v>
      </c>
      <c r="E195" s="27">
        <v>149889550</v>
      </c>
      <c r="F195" s="27">
        <v>147731832</v>
      </c>
      <c r="G195" s="36">
        <f t="shared" si="35"/>
        <v>0.98560461353042961</v>
      </c>
      <c r="H195" s="26">
        <v>58758381</v>
      </c>
      <c r="I195" s="27">
        <v>426879</v>
      </c>
      <c r="J195" s="27">
        <v>629634</v>
      </c>
      <c r="K195" s="26">
        <v>59814894</v>
      </c>
      <c r="L195" s="26">
        <v>684448</v>
      </c>
      <c r="M195" s="27">
        <v>689103</v>
      </c>
      <c r="N195" s="27">
        <v>47032632</v>
      </c>
      <c r="O195" s="26">
        <v>48406183</v>
      </c>
      <c r="P195" s="26">
        <v>647443</v>
      </c>
      <c r="Q195" s="27">
        <v>1232655</v>
      </c>
      <c r="R195" s="27">
        <v>35441842</v>
      </c>
      <c r="S195" s="26">
        <v>37321940</v>
      </c>
      <c r="T195" s="26">
        <v>582535</v>
      </c>
      <c r="U195" s="27">
        <v>1268379</v>
      </c>
      <c r="V195" s="27">
        <v>337901</v>
      </c>
      <c r="W195" s="42">
        <v>2188815</v>
      </c>
    </row>
    <row r="196" spans="1:23" ht="16.5" x14ac:dyDescent="0.3">
      <c r="A196" s="18" t="s">
        <v>0</v>
      </c>
      <c r="B196" s="19" t="s">
        <v>349</v>
      </c>
      <c r="C196" s="20" t="s">
        <v>0</v>
      </c>
      <c r="D196" s="28">
        <f>SUM(D190:D195)</f>
        <v>3595670605</v>
      </c>
      <c r="E196" s="29">
        <f>SUM(E190:E195)</f>
        <v>3607110833</v>
      </c>
      <c r="F196" s="29">
        <f>SUM(F190:F195)</f>
        <v>3210484932</v>
      </c>
      <c r="G196" s="37">
        <f t="shared" si="35"/>
        <v>0.89004332848011491</v>
      </c>
      <c r="H196" s="28">
        <f t="shared" ref="H196:W196" si="39">SUM(H190:H195)</f>
        <v>514562971</v>
      </c>
      <c r="I196" s="29">
        <f t="shared" si="39"/>
        <v>49725493</v>
      </c>
      <c r="J196" s="29">
        <f t="shared" si="39"/>
        <v>343943915</v>
      </c>
      <c r="K196" s="28">
        <f t="shared" si="39"/>
        <v>908232379</v>
      </c>
      <c r="L196" s="28">
        <f t="shared" si="39"/>
        <v>219204407</v>
      </c>
      <c r="M196" s="29">
        <f t="shared" si="39"/>
        <v>174537461</v>
      </c>
      <c r="N196" s="29">
        <f t="shared" si="39"/>
        <v>571207293</v>
      </c>
      <c r="O196" s="28">
        <f t="shared" si="39"/>
        <v>964949161</v>
      </c>
      <c r="P196" s="28">
        <f t="shared" si="39"/>
        <v>289462182</v>
      </c>
      <c r="Q196" s="29">
        <f t="shared" si="39"/>
        <v>149199678</v>
      </c>
      <c r="R196" s="29">
        <f t="shared" si="39"/>
        <v>474454817</v>
      </c>
      <c r="S196" s="28">
        <f t="shared" si="39"/>
        <v>913116677</v>
      </c>
      <c r="T196" s="28">
        <f t="shared" si="39"/>
        <v>88559629</v>
      </c>
      <c r="U196" s="29">
        <f t="shared" si="39"/>
        <v>165273090</v>
      </c>
      <c r="V196" s="29">
        <f t="shared" si="39"/>
        <v>170353996</v>
      </c>
      <c r="W196" s="43">
        <f t="shared" si="39"/>
        <v>424186715</v>
      </c>
    </row>
    <row r="197" spans="1:23" x14ac:dyDescent="0.2">
      <c r="A197" s="15" t="s">
        <v>20</v>
      </c>
      <c r="B197" s="16" t="s">
        <v>350</v>
      </c>
      <c r="C197" s="17" t="s">
        <v>351</v>
      </c>
      <c r="D197" s="26">
        <v>312926833</v>
      </c>
      <c r="E197" s="27">
        <v>311570415</v>
      </c>
      <c r="F197" s="27">
        <v>295556897</v>
      </c>
      <c r="G197" s="36">
        <f t="shared" si="35"/>
        <v>0.9486038557287283</v>
      </c>
      <c r="H197" s="26">
        <v>77705343</v>
      </c>
      <c r="I197" s="27">
        <v>10340153</v>
      </c>
      <c r="J197" s="27">
        <v>12762878</v>
      </c>
      <c r="K197" s="26">
        <v>100808374</v>
      </c>
      <c r="L197" s="26">
        <v>11370635</v>
      </c>
      <c r="M197" s="27">
        <v>10858983</v>
      </c>
      <c r="N197" s="27">
        <v>62766802</v>
      </c>
      <c r="O197" s="26">
        <v>84996420</v>
      </c>
      <c r="P197" s="26">
        <v>11460206</v>
      </c>
      <c r="Q197" s="27">
        <v>11352606</v>
      </c>
      <c r="R197" s="27">
        <v>51900167</v>
      </c>
      <c r="S197" s="26">
        <v>74712979</v>
      </c>
      <c r="T197" s="26">
        <v>11234181</v>
      </c>
      <c r="U197" s="27">
        <v>12218510</v>
      </c>
      <c r="V197" s="27">
        <v>11586433</v>
      </c>
      <c r="W197" s="42">
        <v>35039124</v>
      </c>
    </row>
    <row r="198" spans="1:23" x14ac:dyDescent="0.2">
      <c r="A198" s="15" t="s">
        <v>20</v>
      </c>
      <c r="B198" s="16" t="s">
        <v>352</v>
      </c>
      <c r="C198" s="17" t="s">
        <v>353</v>
      </c>
      <c r="D198" s="26">
        <v>546626097</v>
      </c>
      <c r="E198" s="27">
        <v>546753316</v>
      </c>
      <c r="F198" s="27">
        <v>476346499</v>
      </c>
      <c r="G198" s="36">
        <f t="shared" si="35"/>
        <v>0.87122745315000527</v>
      </c>
      <c r="H198" s="26">
        <v>141987649</v>
      </c>
      <c r="I198" s="27">
        <v>14794455</v>
      </c>
      <c r="J198" s="27">
        <v>15391193</v>
      </c>
      <c r="K198" s="26">
        <v>172173297</v>
      </c>
      <c r="L198" s="26">
        <v>19324953</v>
      </c>
      <c r="M198" s="27">
        <v>9575035</v>
      </c>
      <c r="N198" s="27">
        <v>115421007</v>
      </c>
      <c r="O198" s="26">
        <v>144320995</v>
      </c>
      <c r="P198" s="26">
        <v>16032404</v>
      </c>
      <c r="Q198" s="27">
        <v>16964620</v>
      </c>
      <c r="R198" s="27">
        <v>81850996</v>
      </c>
      <c r="S198" s="26">
        <v>114848020</v>
      </c>
      <c r="T198" s="26">
        <v>14509093</v>
      </c>
      <c r="U198" s="27">
        <v>15443811</v>
      </c>
      <c r="V198" s="27">
        <v>15051283</v>
      </c>
      <c r="W198" s="42">
        <v>45004187</v>
      </c>
    </row>
    <row r="199" spans="1:23" x14ac:dyDescent="0.2">
      <c r="A199" s="15" t="s">
        <v>20</v>
      </c>
      <c r="B199" s="16" t="s">
        <v>354</v>
      </c>
      <c r="C199" s="17" t="s">
        <v>355</v>
      </c>
      <c r="D199" s="26">
        <v>400822268</v>
      </c>
      <c r="E199" s="27">
        <v>405722268</v>
      </c>
      <c r="F199" s="27">
        <v>354417317</v>
      </c>
      <c r="G199" s="36">
        <f t="shared" si="35"/>
        <v>0.87354662278482575</v>
      </c>
      <c r="H199" s="26">
        <v>124168043</v>
      </c>
      <c r="I199" s="27">
        <v>780207</v>
      </c>
      <c r="J199" s="27">
        <v>1072829</v>
      </c>
      <c r="K199" s="26">
        <v>126021079</v>
      </c>
      <c r="L199" s="26">
        <v>4531865</v>
      </c>
      <c r="M199" s="27">
        <v>473282</v>
      </c>
      <c r="N199" s="27">
        <v>107271145</v>
      </c>
      <c r="O199" s="26">
        <v>112276292</v>
      </c>
      <c r="P199" s="26">
        <v>8740805</v>
      </c>
      <c r="Q199" s="27">
        <v>4832476</v>
      </c>
      <c r="R199" s="27">
        <v>82859552</v>
      </c>
      <c r="S199" s="26">
        <v>96432833</v>
      </c>
      <c r="T199" s="26">
        <v>7511364</v>
      </c>
      <c r="U199" s="27">
        <v>6460391</v>
      </c>
      <c r="V199" s="27">
        <v>5715358</v>
      </c>
      <c r="W199" s="42">
        <v>19687113</v>
      </c>
    </row>
    <row r="200" spans="1:23" x14ac:dyDescent="0.2">
      <c r="A200" s="15" t="s">
        <v>20</v>
      </c>
      <c r="B200" s="16" t="s">
        <v>356</v>
      </c>
      <c r="C200" s="17" t="s">
        <v>357</v>
      </c>
      <c r="D200" s="26">
        <v>734041423</v>
      </c>
      <c r="E200" s="27">
        <v>750041423</v>
      </c>
      <c r="F200" s="27">
        <v>386948594</v>
      </c>
      <c r="G200" s="36">
        <f t="shared" si="35"/>
        <v>0.5159029650019743</v>
      </c>
      <c r="H200" s="26">
        <v>217641580</v>
      </c>
      <c r="I200" s="27">
        <v>13186798</v>
      </c>
      <c r="J200" s="27">
        <v>15240344</v>
      </c>
      <c r="K200" s="26">
        <v>246068722</v>
      </c>
      <c r="L200" s="26">
        <v>12609611</v>
      </c>
      <c r="M200" s="27">
        <v>14525196</v>
      </c>
      <c r="N200" s="27">
        <v>13798789</v>
      </c>
      <c r="O200" s="26">
        <v>40933596</v>
      </c>
      <c r="P200" s="26">
        <v>14036415</v>
      </c>
      <c r="Q200" s="27">
        <v>19688106</v>
      </c>
      <c r="R200" s="27">
        <v>13679812</v>
      </c>
      <c r="S200" s="26">
        <v>47404333</v>
      </c>
      <c r="T200" s="26">
        <v>14014184</v>
      </c>
      <c r="U200" s="27">
        <v>16014505</v>
      </c>
      <c r="V200" s="27">
        <v>22513254</v>
      </c>
      <c r="W200" s="42">
        <v>52541943</v>
      </c>
    </row>
    <row r="201" spans="1:23" x14ac:dyDescent="0.2">
      <c r="A201" s="15" t="s">
        <v>35</v>
      </c>
      <c r="B201" s="16" t="s">
        <v>358</v>
      </c>
      <c r="C201" s="17" t="s">
        <v>359</v>
      </c>
      <c r="D201" s="26">
        <v>1113046877</v>
      </c>
      <c r="E201" s="27">
        <v>1161361877</v>
      </c>
      <c r="F201" s="27">
        <v>1109687061</v>
      </c>
      <c r="G201" s="36">
        <f t="shared" si="35"/>
        <v>0.95550498339631651</v>
      </c>
      <c r="H201" s="26">
        <v>378625868</v>
      </c>
      <c r="I201" s="27">
        <v>14732610</v>
      </c>
      <c r="J201" s="27">
        <v>15723548</v>
      </c>
      <c r="K201" s="26">
        <v>409082026</v>
      </c>
      <c r="L201" s="26">
        <v>14705180</v>
      </c>
      <c r="M201" s="27">
        <v>14728175</v>
      </c>
      <c r="N201" s="27">
        <v>280876895</v>
      </c>
      <c r="O201" s="26">
        <v>310310250</v>
      </c>
      <c r="P201" s="26">
        <v>12799900</v>
      </c>
      <c r="Q201" s="27">
        <v>12530949</v>
      </c>
      <c r="R201" s="27">
        <v>234205640</v>
      </c>
      <c r="S201" s="26">
        <v>259536489</v>
      </c>
      <c r="T201" s="26">
        <v>23840245</v>
      </c>
      <c r="U201" s="27">
        <v>48547846</v>
      </c>
      <c r="V201" s="27">
        <v>58370205</v>
      </c>
      <c r="W201" s="42">
        <v>130758296</v>
      </c>
    </row>
    <row r="202" spans="1:23" ht="16.5" x14ac:dyDescent="0.3">
      <c r="A202" s="18" t="s">
        <v>0</v>
      </c>
      <c r="B202" s="19" t="s">
        <v>360</v>
      </c>
      <c r="C202" s="20" t="s">
        <v>0</v>
      </c>
      <c r="D202" s="28">
        <f>SUM(D197:D201)</f>
        <v>3107463498</v>
      </c>
      <c r="E202" s="29">
        <f>SUM(E197:E201)</f>
        <v>3175449299</v>
      </c>
      <c r="F202" s="29">
        <f>SUM(F197:F201)</f>
        <v>2622956368</v>
      </c>
      <c r="G202" s="37">
        <f t="shared" si="35"/>
        <v>0.82601109985475474</v>
      </c>
      <c r="H202" s="28">
        <f t="shared" ref="H202:W202" si="40">SUM(H197:H201)</f>
        <v>940128483</v>
      </c>
      <c r="I202" s="29">
        <f t="shared" si="40"/>
        <v>53834223</v>
      </c>
      <c r="J202" s="29">
        <f t="shared" si="40"/>
        <v>60190792</v>
      </c>
      <c r="K202" s="28">
        <f t="shared" si="40"/>
        <v>1054153498</v>
      </c>
      <c r="L202" s="28">
        <f t="shared" si="40"/>
        <v>62542244</v>
      </c>
      <c r="M202" s="29">
        <f t="shared" si="40"/>
        <v>50160671</v>
      </c>
      <c r="N202" s="29">
        <f t="shared" si="40"/>
        <v>580134638</v>
      </c>
      <c r="O202" s="28">
        <f t="shared" si="40"/>
        <v>692837553</v>
      </c>
      <c r="P202" s="28">
        <f t="shared" si="40"/>
        <v>63069730</v>
      </c>
      <c r="Q202" s="29">
        <f t="shared" si="40"/>
        <v>65368757</v>
      </c>
      <c r="R202" s="29">
        <f t="shared" si="40"/>
        <v>464496167</v>
      </c>
      <c r="S202" s="28">
        <f t="shared" si="40"/>
        <v>592934654</v>
      </c>
      <c r="T202" s="28">
        <f t="shared" si="40"/>
        <v>71109067</v>
      </c>
      <c r="U202" s="29">
        <f t="shared" si="40"/>
        <v>98685063</v>
      </c>
      <c r="V202" s="29">
        <f t="shared" si="40"/>
        <v>113236533</v>
      </c>
      <c r="W202" s="43">
        <f t="shared" si="40"/>
        <v>283030663</v>
      </c>
    </row>
    <row r="203" spans="1:23" ht="16.5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22384956422</v>
      </c>
      <c r="E203" s="29">
        <f>SUM(E171:E176,E178:E182,E184:E188,E190:E195,E197:E201)</f>
        <v>22198866858</v>
      </c>
      <c r="F203" s="29">
        <f>SUM(F171:F176,F178:F182,F184:F188,F190:F195,F197:F201)</f>
        <v>19646645554</v>
      </c>
      <c r="G203" s="37">
        <f t="shared" si="35"/>
        <v>0.88502920800751439</v>
      </c>
      <c r="H203" s="28">
        <f t="shared" ref="H203:W203" si="41">SUM(H171:H176,H178:H182,H184:H188,H190:H195,H197:H201)</f>
        <v>4918323814</v>
      </c>
      <c r="I203" s="29">
        <f t="shared" si="41"/>
        <v>660457049</v>
      </c>
      <c r="J203" s="29">
        <f t="shared" si="41"/>
        <v>1047628949</v>
      </c>
      <c r="K203" s="28">
        <f t="shared" si="41"/>
        <v>6626409812</v>
      </c>
      <c r="L203" s="28">
        <f t="shared" si="41"/>
        <v>950734121</v>
      </c>
      <c r="M203" s="29">
        <f t="shared" si="41"/>
        <v>776217695</v>
      </c>
      <c r="N203" s="29">
        <f t="shared" si="41"/>
        <v>3743436817</v>
      </c>
      <c r="O203" s="28">
        <f t="shared" si="41"/>
        <v>5470388633</v>
      </c>
      <c r="P203" s="28">
        <f t="shared" si="41"/>
        <v>639413952</v>
      </c>
      <c r="Q203" s="29">
        <f t="shared" si="41"/>
        <v>954327646</v>
      </c>
      <c r="R203" s="29">
        <f t="shared" si="41"/>
        <v>3457919456</v>
      </c>
      <c r="S203" s="28">
        <f t="shared" si="41"/>
        <v>5051661054</v>
      </c>
      <c r="T203" s="28">
        <f t="shared" si="41"/>
        <v>822088623</v>
      </c>
      <c r="U203" s="29">
        <f t="shared" si="41"/>
        <v>784861935</v>
      </c>
      <c r="V203" s="29">
        <f t="shared" si="41"/>
        <v>891235497</v>
      </c>
      <c r="W203" s="43">
        <f t="shared" si="41"/>
        <v>2498186055</v>
      </c>
    </row>
    <row r="204" spans="1:23" ht="14.45" customHeight="1" x14ac:dyDescent="0.3">
      <c r="A204" s="10"/>
      <c r="B204" s="11" t="s">
        <v>607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20</v>
      </c>
      <c r="B206" s="16" t="s">
        <v>363</v>
      </c>
      <c r="C206" s="17" t="s">
        <v>364</v>
      </c>
      <c r="D206" s="26">
        <v>611953591</v>
      </c>
      <c r="E206" s="27">
        <v>583086933</v>
      </c>
      <c r="F206" s="27">
        <v>-289270540</v>
      </c>
      <c r="G206" s="36">
        <f t="shared" ref="G206:G229" si="42">IF(($E206     =0),0,($F206     /$E206     ))</f>
        <v>-0.4961019080151467</v>
      </c>
      <c r="H206" s="26">
        <v>2094565</v>
      </c>
      <c r="I206" s="27">
        <v>18621896</v>
      </c>
      <c r="J206" s="27">
        <v>1653560</v>
      </c>
      <c r="K206" s="26">
        <v>22370021</v>
      </c>
      <c r="L206" s="26">
        <v>1459276</v>
      </c>
      <c r="M206" s="27">
        <v>-213902084</v>
      </c>
      <c r="N206" s="27">
        <v>-103198251</v>
      </c>
      <c r="O206" s="26">
        <v>-315641059</v>
      </c>
      <c r="P206" s="26">
        <v>31107857</v>
      </c>
      <c r="Q206" s="27">
        <v>-53479459</v>
      </c>
      <c r="R206" s="27">
        <v>-20746217</v>
      </c>
      <c r="S206" s="26">
        <v>-43117819</v>
      </c>
      <c r="T206" s="26">
        <v>17087302</v>
      </c>
      <c r="U206" s="27">
        <v>15285250</v>
      </c>
      <c r="V206" s="27">
        <v>14745765</v>
      </c>
      <c r="W206" s="42">
        <v>47118317</v>
      </c>
    </row>
    <row r="207" spans="1:23" x14ac:dyDescent="0.2">
      <c r="A207" s="15" t="s">
        <v>20</v>
      </c>
      <c r="B207" s="16" t="s">
        <v>365</v>
      </c>
      <c r="C207" s="17" t="s">
        <v>366</v>
      </c>
      <c r="D207" s="26">
        <v>906168385</v>
      </c>
      <c r="E207" s="27">
        <v>842372788</v>
      </c>
      <c r="F207" s="27">
        <v>834405838</v>
      </c>
      <c r="G207" s="36">
        <f t="shared" si="42"/>
        <v>0.99054225146693609</v>
      </c>
      <c r="H207" s="26">
        <v>54560857</v>
      </c>
      <c r="I207" s="27">
        <v>52448170</v>
      </c>
      <c r="J207" s="27">
        <v>54105729</v>
      </c>
      <c r="K207" s="26">
        <v>161114756</v>
      </c>
      <c r="L207" s="26">
        <v>140903807</v>
      </c>
      <c r="M207" s="27">
        <v>53993283</v>
      </c>
      <c r="N207" s="27">
        <v>111918408</v>
      </c>
      <c r="O207" s="26">
        <v>306815498</v>
      </c>
      <c r="P207" s="26">
        <v>51476446</v>
      </c>
      <c r="Q207" s="27">
        <v>50863571</v>
      </c>
      <c r="R207" s="27">
        <v>104810160</v>
      </c>
      <c r="S207" s="26">
        <v>207150177</v>
      </c>
      <c r="T207" s="26">
        <v>50326514</v>
      </c>
      <c r="U207" s="27">
        <v>54425062</v>
      </c>
      <c r="V207" s="27">
        <v>54573831</v>
      </c>
      <c r="W207" s="42">
        <v>159325407</v>
      </c>
    </row>
    <row r="208" spans="1:23" x14ac:dyDescent="0.2">
      <c r="A208" s="15" t="s">
        <v>20</v>
      </c>
      <c r="B208" s="16" t="s">
        <v>367</v>
      </c>
      <c r="C208" s="17" t="s">
        <v>368</v>
      </c>
      <c r="D208" s="26">
        <v>577087020</v>
      </c>
      <c r="E208" s="27">
        <v>577687709</v>
      </c>
      <c r="F208" s="27">
        <v>604828840</v>
      </c>
      <c r="G208" s="36">
        <f t="shared" si="42"/>
        <v>1.0469823584216156</v>
      </c>
      <c r="H208" s="26">
        <v>135138451</v>
      </c>
      <c r="I208" s="27">
        <v>31930618</v>
      </c>
      <c r="J208" s="27">
        <v>26921782</v>
      </c>
      <c r="K208" s="26">
        <v>193990851</v>
      </c>
      <c r="L208" s="26">
        <v>27331871</v>
      </c>
      <c r="M208" s="27">
        <v>28357744</v>
      </c>
      <c r="N208" s="27">
        <v>116077429</v>
      </c>
      <c r="O208" s="26">
        <v>171767044</v>
      </c>
      <c r="P208" s="26">
        <v>27812252</v>
      </c>
      <c r="Q208" s="27">
        <v>26474995</v>
      </c>
      <c r="R208" s="27">
        <v>83472884</v>
      </c>
      <c r="S208" s="26">
        <v>137760131</v>
      </c>
      <c r="T208" s="26">
        <v>25586095</v>
      </c>
      <c r="U208" s="27">
        <v>26687669</v>
      </c>
      <c r="V208" s="27">
        <v>49037050</v>
      </c>
      <c r="W208" s="42">
        <v>101310814</v>
      </c>
    </row>
    <row r="209" spans="1:23" x14ac:dyDescent="0.2">
      <c r="A209" s="15" t="s">
        <v>20</v>
      </c>
      <c r="B209" s="16" t="s">
        <v>369</v>
      </c>
      <c r="C209" s="17" t="s">
        <v>370</v>
      </c>
      <c r="D209" s="26">
        <v>373939195</v>
      </c>
      <c r="E209" s="27">
        <v>373939195</v>
      </c>
      <c r="F209" s="27">
        <v>382727369</v>
      </c>
      <c r="G209" s="36">
        <f t="shared" si="42"/>
        <v>1.0235016123410117</v>
      </c>
      <c r="H209" s="26">
        <v>96621875</v>
      </c>
      <c r="I209" s="27">
        <v>24011821</v>
      </c>
      <c r="J209" s="27">
        <v>22193567</v>
      </c>
      <c r="K209" s="26">
        <v>142827263</v>
      </c>
      <c r="L209" s="26">
        <v>21479133</v>
      </c>
      <c r="M209" s="27">
        <v>19500367</v>
      </c>
      <c r="N209" s="27">
        <v>42531469</v>
      </c>
      <c r="O209" s="26">
        <v>83510969</v>
      </c>
      <c r="P209" s="26">
        <v>13716879</v>
      </c>
      <c r="Q209" s="27">
        <v>6838914</v>
      </c>
      <c r="R209" s="27">
        <v>49975733</v>
      </c>
      <c r="S209" s="26">
        <v>70531526</v>
      </c>
      <c r="T209" s="26">
        <v>32504755</v>
      </c>
      <c r="U209" s="27">
        <v>28166409</v>
      </c>
      <c r="V209" s="27">
        <v>25186447</v>
      </c>
      <c r="W209" s="42">
        <v>85857611</v>
      </c>
    </row>
    <row r="210" spans="1:23" x14ac:dyDescent="0.2">
      <c r="A210" s="15" t="s">
        <v>20</v>
      </c>
      <c r="B210" s="16" t="s">
        <v>371</v>
      </c>
      <c r="C210" s="17" t="s">
        <v>372</v>
      </c>
      <c r="D210" s="26">
        <v>1076306815</v>
      </c>
      <c r="E210" s="27">
        <v>927380011</v>
      </c>
      <c r="F210" s="27">
        <v>887459927</v>
      </c>
      <c r="G210" s="36">
        <f t="shared" si="42"/>
        <v>0.95695390937210956</v>
      </c>
      <c r="H210" s="26">
        <v>115395626</v>
      </c>
      <c r="I210" s="27">
        <v>74204617</v>
      </c>
      <c r="J210" s="27">
        <v>65482763</v>
      </c>
      <c r="K210" s="26">
        <v>255083006</v>
      </c>
      <c r="L210" s="26">
        <v>57895398</v>
      </c>
      <c r="M210" s="27">
        <v>57314294</v>
      </c>
      <c r="N210" s="27">
        <v>101153224</v>
      </c>
      <c r="O210" s="26">
        <v>216362916</v>
      </c>
      <c r="P210" s="26">
        <v>75665313</v>
      </c>
      <c r="Q210" s="27">
        <v>67477353</v>
      </c>
      <c r="R210" s="27">
        <v>82996128</v>
      </c>
      <c r="S210" s="26">
        <v>226138794</v>
      </c>
      <c r="T210" s="26">
        <v>64946466</v>
      </c>
      <c r="U210" s="27">
        <v>67472597</v>
      </c>
      <c r="V210" s="27">
        <v>57456148</v>
      </c>
      <c r="W210" s="42">
        <v>189875211</v>
      </c>
    </row>
    <row r="211" spans="1:23" x14ac:dyDescent="0.2">
      <c r="A211" s="15" t="s">
        <v>20</v>
      </c>
      <c r="B211" s="16" t="s">
        <v>373</v>
      </c>
      <c r="C211" s="17" t="s">
        <v>374</v>
      </c>
      <c r="D211" s="26">
        <v>303640800</v>
      </c>
      <c r="E211" s="27">
        <v>306971604</v>
      </c>
      <c r="F211" s="27">
        <v>259830157</v>
      </c>
      <c r="G211" s="36">
        <f t="shared" si="42"/>
        <v>0.84643059362585216</v>
      </c>
      <c r="H211" s="26">
        <v>43032959</v>
      </c>
      <c r="I211" s="27">
        <v>19612073</v>
      </c>
      <c r="J211" s="27">
        <v>17780501</v>
      </c>
      <c r="K211" s="26">
        <v>80425533</v>
      </c>
      <c r="L211" s="26">
        <v>16932357</v>
      </c>
      <c r="M211" s="27">
        <v>17643770</v>
      </c>
      <c r="N211" s="27">
        <v>38996885</v>
      </c>
      <c r="O211" s="26">
        <v>73573012</v>
      </c>
      <c r="P211" s="26">
        <v>15730071</v>
      </c>
      <c r="Q211" s="27">
        <v>18742731</v>
      </c>
      <c r="R211" s="27">
        <v>18562477</v>
      </c>
      <c r="S211" s="26">
        <v>53035279</v>
      </c>
      <c r="T211" s="26">
        <v>17279832</v>
      </c>
      <c r="U211" s="27">
        <v>18070610</v>
      </c>
      <c r="V211" s="27">
        <v>17445891</v>
      </c>
      <c r="W211" s="42">
        <v>52796333</v>
      </c>
    </row>
    <row r="212" spans="1:23" x14ac:dyDescent="0.2">
      <c r="A212" s="15" t="s">
        <v>20</v>
      </c>
      <c r="B212" s="16" t="s">
        <v>375</v>
      </c>
      <c r="C212" s="17" t="s">
        <v>376</v>
      </c>
      <c r="D212" s="26">
        <v>2589361545</v>
      </c>
      <c r="E212" s="27">
        <v>2589741223</v>
      </c>
      <c r="F212" s="27">
        <v>2115806103</v>
      </c>
      <c r="G212" s="36">
        <f t="shared" si="42"/>
        <v>0.81699518245649827</v>
      </c>
      <c r="H212" s="26">
        <v>273089510</v>
      </c>
      <c r="I212" s="27">
        <v>103983173</v>
      </c>
      <c r="J212" s="27">
        <v>185709682</v>
      </c>
      <c r="K212" s="26">
        <v>562782365</v>
      </c>
      <c r="L212" s="26">
        <v>153699875</v>
      </c>
      <c r="M212" s="27">
        <v>155030608</v>
      </c>
      <c r="N212" s="27">
        <v>247242075</v>
      </c>
      <c r="O212" s="26">
        <v>555972558</v>
      </c>
      <c r="P212" s="26">
        <v>143408074</v>
      </c>
      <c r="Q212" s="27">
        <v>158743241</v>
      </c>
      <c r="R212" s="27">
        <v>234896502</v>
      </c>
      <c r="S212" s="26">
        <v>537047817</v>
      </c>
      <c r="T212" s="26">
        <v>147470336</v>
      </c>
      <c r="U212" s="27">
        <v>149926677</v>
      </c>
      <c r="V212" s="27">
        <v>162606350</v>
      </c>
      <c r="W212" s="42">
        <v>460003363</v>
      </c>
    </row>
    <row r="213" spans="1:23" x14ac:dyDescent="0.2">
      <c r="A213" s="15" t="s">
        <v>35</v>
      </c>
      <c r="B213" s="16" t="s">
        <v>377</v>
      </c>
      <c r="C213" s="17" t="s">
        <v>378</v>
      </c>
      <c r="D213" s="26">
        <v>347764870</v>
      </c>
      <c r="E213" s="27">
        <v>351693900</v>
      </c>
      <c r="F213" s="27">
        <v>350353363</v>
      </c>
      <c r="G213" s="36">
        <f t="shared" si="42"/>
        <v>0.99618834162321268</v>
      </c>
      <c r="H213" s="26">
        <v>130281660</v>
      </c>
      <c r="I213" s="27">
        <v>2184417</v>
      </c>
      <c r="J213" s="27">
        <v>1859497</v>
      </c>
      <c r="K213" s="26">
        <v>134325574</v>
      </c>
      <c r="L213" s="26">
        <v>1739920</v>
      </c>
      <c r="M213" s="27">
        <v>5227512</v>
      </c>
      <c r="N213" s="27">
        <v>106378283</v>
      </c>
      <c r="O213" s="26">
        <v>113345715</v>
      </c>
      <c r="P213" s="26">
        <v>1811480</v>
      </c>
      <c r="Q213" s="27">
        <v>2825555</v>
      </c>
      <c r="R213" s="27">
        <v>83440230</v>
      </c>
      <c r="S213" s="26">
        <v>88077265</v>
      </c>
      <c r="T213" s="26">
        <v>2114025</v>
      </c>
      <c r="U213" s="27">
        <v>3803986</v>
      </c>
      <c r="V213" s="27">
        <v>8686798</v>
      </c>
      <c r="W213" s="42">
        <v>14604809</v>
      </c>
    </row>
    <row r="214" spans="1:23" ht="16.5" x14ac:dyDescent="0.3">
      <c r="A214" s="18" t="s">
        <v>0</v>
      </c>
      <c r="B214" s="19" t="s">
        <v>379</v>
      </c>
      <c r="C214" s="20" t="s">
        <v>0</v>
      </c>
      <c r="D214" s="28">
        <f>SUM(D206:D213)</f>
        <v>6786222221</v>
      </c>
      <c r="E214" s="29">
        <f>SUM(E206:E213)</f>
        <v>6552873363</v>
      </c>
      <c r="F214" s="29">
        <f>SUM(F206:F213)</f>
        <v>5146141057</v>
      </c>
      <c r="G214" s="37">
        <f t="shared" si="42"/>
        <v>0.78532588254445101</v>
      </c>
      <c r="H214" s="28">
        <f t="shared" ref="H214:W214" si="43">SUM(H206:H213)</f>
        <v>850215503</v>
      </c>
      <c r="I214" s="29">
        <f t="shared" si="43"/>
        <v>326996785</v>
      </c>
      <c r="J214" s="29">
        <f t="shared" si="43"/>
        <v>375707081</v>
      </c>
      <c r="K214" s="28">
        <f t="shared" si="43"/>
        <v>1552919369</v>
      </c>
      <c r="L214" s="28">
        <f t="shared" si="43"/>
        <v>421441637</v>
      </c>
      <c r="M214" s="29">
        <f t="shared" si="43"/>
        <v>123165494</v>
      </c>
      <c r="N214" s="29">
        <f t="shared" si="43"/>
        <v>661099522</v>
      </c>
      <c r="O214" s="28">
        <f t="shared" si="43"/>
        <v>1205706653</v>
      </c>
      <c r="P214" s="28">
        <f t="shared" si="43"/>
        <v>360728372</v>
      </c>
      <c r="Q214" s="29">
        <f t="shared" si="43"/>
        <v>278486901</v>
      </c>
      <c r="R214" s="29">
        <f t="shared" si="43"/>
        <v>637407897</v>
      </c>
      <c r="S214" s="28">
        <f t="shared" si="43"/>
        <v>1276623170</v>
      </c>
      <c r="T214" s="28">
        <f t="shared" si="43"/>
        <v>357315325</v>
      </c>
      <c r="U214" s="29">
        <f t="shared" si="43"/>
        <v>363838260</v>
      </c>
      <c r="V214" s="29">
        <f t="shared" si="43"/>
        <v>389738280</v>
      </c>
      <c r="W214" s="43">
        <f t="shared" si="43"/>
        <v>1110891865</v>
      </c>
    </row>
    <row r="215" spans="1:23" x14ac:dyDescent="0.2">
      <c r="A215" s="15" t="s">
        <v>20</v>
      </c>
      <c r="B215" s="16" t="s">
        <v>380</v>
      </c>
      <c r="C215" s="17" t="s">
        <v>381</v>
      </c>
      <c r="D215" s="26">
        <v>651567426</v>
      </c>
      <c r="E215" s="27">
        <v>651567426</v>
      </c>
      <c r="F215" s="27">
        <v>533203079</v>
      </c>
      <c r="G215" s="36">
        <f t="shared" si="42"/>
        <v>0.81833906626265263</v>
      </c>
      <c r="H215" s="26">
        <v>34396514</v>
      </c>
      <c r="I215" s="27">
        <v>82751906</v>
      </c>
      <c r="J215" s="27">
        <v>882111</v>
      </c>
      <c r="K215" s="26">
        <v>118030531</v>
      </c>
      <c r="L215" s="26">
        <v>34539982</v>
      </c>
      <c r="M215" s="27">
        <v>32436597</v>
      </c>
      <c r="N215" s="27">
        <v>63667005</v>
      </c>
      <c r="O215" s="26">
        <v>130643584</v>
      </c>
      <c r="P215" s="26">
        <v>25100771</v>
      </c>
      <c r="Q215" s="27">
        <v>35692418</v>
      </c>
      <c r="R215" s="27">
        <v>107577498</v>
      </c>
      <c r="S215" s="26">
        <v>168370687</v>
      </c>
      <c r="T215" s="26">
        <v>32802865</v>
      </c>
      <c r="U215" s="27">
        <v>35443926</v>
      </c>
      <c r="V215" s="27">
        <v>47911486</v>
      </c>
      <c r="W215" s="42">
        <v>116158277</v>
      </c>
    </row>
    <row r="216" spans="1:23" x14ac:dyDescent="0.2">
      <c r="A216" s="15" t="s">
        <v>20</v>
      </c>
      <c r="B216" s="16" t="s">
        <v>382</v>
      </c>
      <c r="C216" s="17" t="s">
        <v>383</v>
      </c>
      <c r="D216" s="26">
        <v>3802906843</v>
      </c>
      <c r="E216" s="27">
        <v>3759821404</v>
      </c>
      <c r="F216" s="27">
        <v>3063973475</v>
      </c>
      <c r="G216" s="36">
        <f t="shared" si="42"/>
        <v>0.81492527058341091</v>
      </c>
      <c r="H216" s="26">
        <v>388434413</v>
      </c>
      <c r="I216" s="27">
        <v>233863734</v>
      </c>
      <c r="J216" s="27">
        <v>251560843</v>
      </c>
      <c r="K216" s="26">
        <v>873858990</v>
      </c>
      <c r="L216" s="26">
        <v>248394307</v>
      </c>
      <c r="M216" s="27">
        <v>243740340</v>
      </c>
      <c r="N216" s="27">
        <v>359752950</v>
      </c>
      <c r="O216" s="26">
        <v>851887597</v>
      </c>
      <c r="P216" s="26">
        <v>269251628</v>
      </c>
      <c r="Q216" s="27">
        <v>225512710</v>
      </c>
      <c r="R216" s="27">
        <v>327182284</v>
      </c>
      <c r="S216" s="26">
        <v>821946622</v>
      </c>
      <c r="T216" s="26">
        <v>250394837</v>
      </c>
      <c r="U216" s="27">
        <v>205211057</v>
      </c>
      <c r="V216" s="27">
        <v>60674372</v>
      </c>
      <c r="W216" s="42">
        <v>516280266</v>
      </c>
    </row>
    <row r="217" spans="1:23" x14ac:dyDescent="0.2">
      <c r="A217" s="15" t="s">
        <v>20</v>
      </c>
      <c r="B217" s="16" t="s">
        <v>384</v>
      </c>
      <c r="C217" s="17" t="s">
        <v>385</v>
      </c>
      <c r="D217" s="26">
        <v>1993804929</v>
      </c>
      <c r="E217" s="27">
        <v>2001304929</v>
      </c>
      <c r="F217" s="27">
        <v>1803550148</v>
      </c>
      <c r="G217" s="36">
        <f t="shared" si="42"/>
        <v>0.90118708142151382</v>
      </c>
      <c r="H217" s="26">
        <v>244370062</v>
      </c>
      <c r="I217" s="27">
        <v>147147113</v>
      </c>
      <c r="J217" s="27">
        <v>135088687</v>
      </c>
      <c r="K217" s="26">
        <v>526605862</v>
      </c>
      <c r="L217" s="26">
        <v>123130584</v>
      </c>
      <c r="M217" s="27">
        <v>130408219</v>
      </c>
      <c r="N217" s="27">
        <v>225599585</v>
      </c>
      <c r="O217" s="26">
        <v>479138388</v>
      </c>
      <c r="P217" s="26">
        <v>98787844</v>
      </c>
      <c r="Q217" s="27">
        <v>123011313</v>
      </c>
      <c r="R217" s="27">
        <v>182453109</v>
      </c>
      <c r="S217" s="26">
        <v>404252266</v>
      </c>
      <c r="T217" s="26">
        <v>133388404</v>
      </c>
      <c r="U217" s="27">
        <v>179282238</v>
      </c>
      <c r="V217" s="27">
        <v>80882990</v>
      </c>
      <c r="W217" s="42">
        <v>393553632</v>
      </c>
    </row>
    <row r="218" spans="1:23" x14ac:dyDescent="0.2">
      <c r="A218" s="15" t="s">
        <v>20</v>
      </c>
      <c r="B218" s="16" t="s">
        <v>386</v>
      </c>
      <c r="C218" s="17" t="s">
        <v>387</v>
      </c>
      <c r="D218" s="26">
        <v>316914600</v>
      </c>
      <c r="E218" s="27">
        <v>314768000</v>
      </c>
      <c r="F218" s="27">
        <v>277949886</v>
      </c>
      <c r="G218" s="36">
        <f t="shared" si="42"/>
        <v>0.88303094977888474</v>
      </c>
      <c r="H218" s="26">
        <v>66607222</v>
      </c>
      <c r="I218" s="27">
        <v>17770088</v>
      </c>
      <c r="J218" s="27">
        <v>15232326</v>
      </c>
      <c r="K218" s="26">
        <v>99609636</v>
      </c>
      <c r="L218" s="26">
        <v>11957809</v>
      </c>
      <c r="M218" s="27">
        <v>13797690</v>
      </c>
      <c r="N218" s="27">
        <v>32784017</v>
      </c>
      <c r="O218" s="26">
        <v>58539516</v>
      </c>
      <c r="P218" s="26">
        <v>13996625</v>
      </c>
      <c r="Q218" s="27">
        <v>13581110</v>
      </c>
      <c r="R218" s="27">
        <v>13968890</v>
      </c>
      <c r="S218" s="26">
        <v>41546625</v>
      </c>
      <c r="T218" s="26">
        <v>13890637</v>
      </c>
      <c r="U218" s="27">
        <v>50292816</v>
      </c>
      <c r="V218" s="27">
        <v>14070656</v>
      </c>
      <c r="W218" s="42">
        <v>78254109</v>
      </c>
    </row>
    <row r="219" spans="1:23" x14ac:dyDescent="0.2">
      <c r="A219" s="15" t="s">
        <v>20</v>
      </c>
      <c r="B219" s="16" t="s">
        <v>388</v>
      </c>
      <c r="C219" s="17" t="s">
        <v>389</v>
      </c>
      <c r="D219" s="26">
        <v>724650348</v>
      </c>
      <c r="E219" s="27">
        <v>734734657</v>
      </c>
      <c r="F219" s="27">
        <v>1022427613</v>
      </c>
      <c r="G219" s="36">
        <f t="shared" si="42"/>
        <v>1.3915603453016372</v>
      </c>
      <c r="H219" s="26">
        <v>221771866</v>
      </c>
      <c r="I219" s="27">
        <v>52414435</v>
      </c>
      <c r="J219" s="27">
        <v>31960241</v>
      </c>
      <c r="K219" s="26">
        <v>306146542</v>
      </c>
      <c r="L219" s="26">
        <v>43494581</v>
      </c>
      <c r="M219" s="27">
        <v>31158523</v>
      </c>
      <c r="N219" s="27">
        <v>204426432</v>
      </c>
      <c r="O219" s="26">
        <v>279079536</v>
      </c>
      <c r="P219" s="26">
        <v>28619685</v>
      </c>
      <c r="Q219" s="27">
        <v>42080925</v>
      </c>
      <c r="R219" s="27">
        <v>148015827</v>
      </c>
      <c r="S219" s="26">
        <v>218716437</v>
      </c>
      <c r="T219" s="26">
        <v>30247078</v>
      </c>
      <c r="U219" s="27">
        <v>-5318427</v>
      </c>
      <c r="V219" s="27">
        <v>193556447</v>
      </c>
      <c r="W219" s="42">
        <v>218485098</v>
      </c>
    </row>
    <row r="220" spans="1:23" x14ac:dyDescent="0.2">
      <c r="A220" s="15" t="s">
        <v>20</v>
      </c>
      <c r="B220" s="16" t="s">
        <v>390</v>
      </c>
      <c r="C220" s="17" t="s">
        <v>391</v>
      </c>
      <c r="D220" s="26">
        <v>624760000</v>
      </c>
      <c r="E220" s="27">
        <v>696050945</v>
      </c>
      <c r="F220" s="27">
        <v>626624027</v>
      </c>
      <c r="G220" s="36">
        <f t="shared" si="42"/>
        <v>0.90025598198131895</v>
      </c>
      <c r="H220" s="26">
        <v>10003002</v>
      </c>
      <c r="I220" s="27">
        <v>187219731</v>
      </c>
      <c r="J220" s="27">
        <v>14486166</v>
      </c>
      <c r="K220" s="26">
        <v>211708899</v>
      </c>
      <c r="L220" s="26">
        <v>17198949</v>
      </c>
      <c r="M220" s="27">
        <v>16687805</v>
      </c>
      <c r="N220" s="27">
        <v>152274544</v>
      </c>
      <c r="O220" s="26">
        <v>186161298</v>
      </c>
      <c r="P220" s="26">
        <v>19089873</v>
      </c>
      <c r="Q220" s="27">
        <v>21304352</v>
      </c>
      <c r="R220" s="27">
        <v>145513458</v>
      </c>
      <c r="S220" s="26">
        <v>185907683</v>
      </c>
      <c r="T220" s="26">
        <v>7261765</v>
      </c>
      <c r="U220" s="27">
        <v>17395283</v>
      </c>
      <c r="V220" s="27">
        <v>18189099</v>
      </c>
      <c r="W220" s="42">
        <v>42846147</v>
      </c>
    </row>
    <row r="221" spans="1:23" x14ac:dyDescent="0.2">
      <c r="A221" s="15" t="s">
        <v>35</v>
      </c>
      <c r="B221" s="16" t="s">
        <v>392</v>
      </c>
      <c r="C221" s="17" t="s">
        <v>393</v>
      </c>
      <c r="D221" s="26">
        <v>509652050</v>
      </c>
      <c r="E221" s="27">
        <v>452652050</v>
      </c>
      <c r="F221" s="27">
        <v>399358344</v>
      </c>
      <c r="G221" s="36">
        <f t="shared" si="42"/>
        <v>0.88226341623770399</v>
      </c>
      <c r="H221" s="26">
        <v>157979234</v>
      </c>
      <c r="I221" s="27">
        <v>693308</v>
      </c>
      <c r="J221" s="27">
        <v>203018</v>
      </c>
      <c r="K221" s="26">
        <v>158875560</v>
      </c>
      <c r="L221" s="26">
        <v>2008580</v>
      </c>
      <c r="M221" s="27">
        <v>803855</v>
      </c>
      <c r="N221" s="27">
        <v>129782872</v>
      </c>
      <c r="O221" s="26">
        <v>132595307</v>
      </c>
      <c r="P221" s="26">
        <v>258477</v>
      </c>
      <c r="Q221" s="27">
        <v>880591</v>
      </c>
      <c r="R221" s="27">
        <v>96619528</v>
      </c>
      <c r="S221" s="26">
        <v>97758596</v>
      </c>
      <c r="T221" s="26">
        <v>445720</v>
      </c>
      <c r="U221" s="27">
        <v>4870667</v>
      </c>
      <c r="V221" s="27">
        <v>4812494</v>
      </c>
      <c r="W221" s="42">
        <v>10128881</v>
      </c>
    </row>
    <row r="222" spans="1:23" ht="16.5" x14ac:dyDescent="0.3">
      <c r="A222" s="18" t="s">
        <v>0</v>
      </c>
      <c r="B222" s="19" t="s">
        <v>394</v>
      </c>
      <c r="C222" s="20" t="s">
        <v>0</v>
      </c>
      <c r="D222" s="28">
        <f>SUM(D215:D221)</f>
        <v>8624256196</v>
      </c>
      <c r="E222" s="29">
        <f>SUM(E215:E221)</f>
        <v>8610899411</v>
      </c>
      <c r="F222" s="29">
        <f>SUM(F215:F221)</f>
        <v>7727086572</v>
      </c>
      <c r="G222" s="37">
        <f t="shared" si="42"/>
        <v>0.89736114698181557</v>
      </c>
      <c r="H222" s="28">
        <f t="shared" ref="H222:W222" si="44">SUM(H215:H221)</f>
        <v>1123562313</v>
      </c>
      <c r="I222" s="29">
        <f t="shared" si="44"/>
        <v>721860315</v>
      </c>
      <c r="J222" s="29">
        <f t="shared" si="44"/>
        <v>449413392</v>
      </c>
      <c r="K222" s="28">
        <f t="shared" si="44"/>
        <v>2294836020</v>
      </c>
      <c r="L222" s="28">
        <f t="shared" si="44"/>
        <v>480724792</v>
      </c>
      <c r="M222" s="29">
        <f t="shared" si="44"/>
        <v>469033029</v>
      </c>
      <c r="N222" s="29">
        <f t="shared" si="44"/>
        <v>1168287405</v>
      </c>
      <c r="O222" s="28">
        <f t="shared" si="44"/>
        <v>2118045226</v>
      </c>
      <c r="P222" s="28">
        <f t="shared" si="44"/>
        <v>455104903</v>
      </c>
      <c r="Q222" s="29">
        <f t="shared" si="44"/>
        <v>462063419</v>
      </c>
      <c r="R222" s="29">
        <f t="shared" si="44"/>
        <v>1021330594</v>
      </c>
      <c r="S222" s="28">
        <f t="shared" si="44"/>
        <v>1938498916</v>
      </c>
      <c r="T222" s="28">
        <f t="shared" si="44"/>
        <v>468431306</v>
      </c>
      <c r="U222" s="29">
        <f t="shared" si="44"/>
        <v>487177560</v>
      </c>
      <c r="V222" s="29">
        <f t="shared" si="44"/>
        <v>420097544</v>
      </c>
      <c r="W222" s="43">
        <f t="shared" si="44"/>
        <v>1375706410</v>
      </c>
    </row>
    <row r="223" spans="1:23" x14ac:dyDescent="0.2">
      <c r="A223" s="15" t="s">
        <v>20</v>
      </c>
      <c r="B223" s="16" t="s">
        <v>395</v>
      </c>
      <c r="C223" s="17" t="s">
        <v>396</v>
      </c>
      <c r="D223" s="26">
        <v>648942939</v>
      </c>
      <c r="E223" s="27">
        <v>653577939</v>
      </c>
      <c r="F223" s="27">
        <v>619843113</v>
      </c>
      <c r="G223" s="36">
        <f t="shared" si="42"/>
        <v>0.94838438694608385</v>
      </c>
      <c r="H223" s="26">
        <v>108229875</v>
      </c>
      <c r="I223" s="27">
        <v>37021188</v>
      </c>
      <c r="J223" s="27">
        <v>37607983</v>
      </c>
      <c r="K223" s="26">
        <v>182859046</v>
      </c>
      <c r="L223" s="26">
        <v>36184098</v>
      </c>
      <c r="M223" s="27">
        <v>36249472</v>
      </c>
      <c r="N223" s="27">
        <v>89072678</v>
      </c>
      <c r="O223" s="26">
        <v>161506248</v>
      </c>
      <c r="P223" s="26">
        <v>36931995</v>
      </c>
      <c r="Q223" s="27">
        <v>39647285</v>
      </c>
      <c r="R223" s="27">
        <v>79810138</v>
      </c>
      <c r="S223" s="26">
        <v>156389418</v>
      </c>
      <c r="T223" s="26">
        <v>35886153</v>
      </c>
      <c r="U223" s="27">
        <v>36639265</v>
      </c>
      <c r="V223" s="27">
        <v>46562983</v>
      </c>
      <c r="W223" s="42">
        <v>119088401</v>
      </c>
    </row>
    <row r="224" spans="1:23" x14ac:dyDescent="0.2">
      <c r="A224" s="15" t="s">
        <v>20</v>
      </c>
      <c r="B224" s="16" t="s">
        <v>397</v>
      </c>
      <c r="C224" s="17" t="s">
        <v>398</v>
      </c>
      <c r="D224" s="26">
        <v>1035958168</v>
      </c>
      <c r="E224" s="27">
        <v>1043696001</v>
      </c>
      <c r="F224" s="27">
        <v>970909995</v>
      </c>
      <c r="G224" s="36">
        <f t="shared" si="42"/>
        <v>0.9302612964596384</v>
      </c>
      <c r="H224" s="26">
        <v>295145048</v>
      </c>
      <c r="I224" s="27">
        <v>27182029</v>
      </c>
      <c r="J224" s="27">
        <v>28601636</v>
      </c>
      <c r="K224" s="26">
        <v>350928713</v>
      </c>
      <c r="L224" s="26">
        <v>30550771</v>
      </c>
      <c r="M224" s="27">
        <v>28112444</v>
      </c>
      <c r="N224" s="27">
        <v>244429479</v>
      </c>
      <c r="O224" s="26">
        <v>303092694</v>
      </c>
      <c r="P224" s="26">
        <v>29579700</v>
      </c>
      <c r="Q224" s="27">
        <v>24562426</v>
      </c>
      <c r="R224" s="27">
        <v>187700510</v>
      </c>
      <c r="S224" s="26">
        <v>241842636</v>
      </c>
      <c r="T224" s="26">
        <v>27052829</v>
      </c>
      <c r="U224" s="27">
        <v>23302830</v>
      </c>
      <c r="V224" s="27">
        <v>24690293</v>
      </c>
      <c r="W224" s="42">
        <v>75045952</v>
      </c>
    </row>
    <row r="225" spans="1:23" x14ac:dyDescent="0.2">
      <c r="A225" s="15" t="s">
        <v>20</v>
      </c>
      <c r="B225" s="16" t="s">
        <v>399</v>
      </c>
      <c r="C225" s="17" t="s">
        <v>400</v>
      </c>
      <c r="D225" s="26">
        <v>1571370046</v>
      </c>
      <c r="E225" s="27">
        <v>1604031466</v>
      </c>
      <c r="F225" s="27">
        <v>1190366518</v>
      </c>
      <c r="G225" s="36">
        <f t="shared" si="42"/>
        <v>0.74210920622924992</v>
      </c>
      <c r="H225" s="26">
        <v>392658924</v>
      </c>
      <c r="I225" s="27">
        <v>28251657</v>
      </c>
      <c r="J225" s="27">
        <v>25131014</v>
      </c>
      <c r="K225" s="26">
        <v>446041595</v>
      </c>
      <c r="L225" s="26">
        <v>25229282</v>
      </c>
      <c r="M225" s="27">
        <v>1597077</v>
      </c>
      <c r="N225" s="27">
        <v>317212723</v>
      </c>
      <c r="O225" s="26">
        <v>344039082</v>
      </c>
      <c r="P225" s="26">
        <v>24274678</v>
      </c>
      <c r="Q225" s="27">
        <v>23211772</v>
      </c>
      <c r="R225" s="27">
        <v>249108936</v>
      </c>
      <c r="S225" s="26">
        <v>296595386</v>
      </c>
      <c r="T225" s="26">
        <v>28365033</v>
      </c>
      <c r="U225" s="27">
        <v>31840541</v>
      </c>
      <c r="V225" s="27">
        <v>43484881</v>
      </c>
      <c r="W225" s="42">
        <v>103690455</v>
      </c>
    </row>
    <row r="226" spans="1:23" x14ac:dyDescent="0.2">
      <c r="A226" s="15" t="s">
        <v>20</v>
      </c>
      <c r="B226" s="16" t="s">
        <v>401</v>
      </c>
      <c r="C226" s="17" t="s">
        <v>402</v>
      </c>
      <c r="D226" s="26">
        <v>3474233663</v>
      </c>
      <c r="E226" s="27">
        <v>3478701310</v>
      </c>
      <c r="F226" s="27">
        <v>3265928970</v>
      </c>
      <c r="G226" s="36">
        <f t="shared" si="42"/>
        <v>0.938835697279224</v>
      </c>
      <c r="H226" s="26">
        <v>548580429</v>
      </c>
      <c r="I226" s="27">
        <v>204808816</v>
      </c>
      <c r="J226" s="27">
        <v>223882678</v>
      </c>
      <c r="K226" s="26">
        <v>977271923</v>
      </c>
      <c r="L226" s="26">
        <v>197920520</v>
      </c>
      <c r="M226" s="27">
        <v>209023909</v>
      </c>
      <c r="N226" s="27">
        <v>468641160</v>
      </c>
      <c r="O226" s="26">
        <v>875585589</v>
      </c>
      <c r="P226" s="26">
        <v>196264878</v>
      </c>
      <c r="Q226" s="27">
        <v>194595449</v>
      </c>
      <c r="R226" s="27">
        <v>424692914</v>
      </c>
      <c r="S226" s="26">
        <v>815553241</v>
      </c>
      <c r="T226" s="26">
        <v>198782102</v>
      </c>
      <c r="U226" s="27">
        <v>198639497</v>
      </c>
      <c r="V226" s="27">
        <v>200096618</v>
      </c>
      <c r="W226" s="42">
        <v>597518217</v>
      </c>
    </row>
    <row r="227" spans="1:23" x14ac:dyDescent="0.2">
      <c r="A227" s="15" t="s">
        <v>35</v>
      </c>
      <c r="B227" s="16" t="s">
        <v>403</v>
      </c>
      <c r="C227" s="17" t="s">
        <v>404</v>
      </c>
      <c r="D227" s="26">
        <v>292159942</v>
      </c>
      <c r="E227" s="27">
        <v>289674590</v>
      </c>
      <c r="F227" s="27">
        <v>286255918</v>
      </c>
      <c r="G227" s="36">
        <f t="shared" si="42"/>
        <v>0.98819823305868837</v>
      </c>
      <c r="H227" s="26">
        <v>114522288</v>
      </c>
      <c r="I227" s="27">
        <v>2019216</v>
      </c>
      <c r="J227" s="27">
        <v>1415530</v>
      </c>
      <c r="K227" s="26">
        <v>117957034</v>
      </c>
      <c r="L227" s="26">
        <v>-99922</v>
      </c>
      <c r="M227" s="27">
        <v>1125161</v>
      </c>
      <c r="N227" s="27">
        <v>91621957</v>
      </c>
      <c r="O227" s="26">
        <v>92647196</v>
      </c>
      <c r="P227" s="26">
        <v>1206536</v>
      </c>
      <c r="Q227" s="27">
        <v>477221</v>
      </c>
      <c r="R227" s="27">
        <v>69448795</v>
      </c>
      <c r="S227" s="26">
        <v>71132552</v>
      </c>
      <c r="T227" s="26">
        <v>2416583</v>
      </c>
      <c r="U227" s="27">
        <v>-113289</v>
      </c>
      <c r="V227" s="27">
        <v>2215842</v>
      </c>
      <c r="W227" s="42">
        <v>4519136</v>
      </c>
    </row>
    <row r="228" spans="1:23" ht="16.5" x14ac:dyDescent="0.3">
      <c r="A228" s="18" t="s">
        <v>0</v>
      </c>
      <c r="B228" s="19" t="s">
        <v>405</v>
      </c>
      <c r="C228" s="20" t="s">
        <v>0</v>
      </c>
      <c r="D228" s="28">
        <f>SUM(D223:D227)</f>
        <v>7022664758</v>
      </c>
      <c r="E228" s="29">
        <f>SUM(E223:E227)</f>
        <v>7069681306</v>
      </c>
      <c r="F228" s="29">
        <f>SUM(F223:F227)</f>
        <v>6333304514</v>
      </c>
      <c r="G228" s="37">
        <f t="shared" si="42"/>
        <v>0.89584017155412066</v>
      </c>
      <c r="H228" s="28">
        <f t="shared" ref="H228:W228" si="45">SUM(H223:H227)</f>
        <v>1459136564</v>
      </c>
      <c r="I228" s="29">
        <f t="shared" si="45"/>
        <v>299282906</v>
      </c>
      <c r="J228" s="29">
        <f t="shared" si="45"/>
        <v>316638841</v>
      </c>
      <c r="K228" s="28">
        <f t="shared" si="45"/>
        <v>2075058311</v>
      </c>
      <c r="L228" s="28">
        <f t="shared" si="45"/>
        <v>289784749</v>
      </c>
      <c r="M228" s="29">
        <f t="shared" si="45"/>
        <v>276108063</v>
      </c>
      <c r="N228" s="29">
        <f t="shared" si="45"/>
        <v>1210977997</v>
      </c>
      <c r="O228" s="28">
        <f t="shared" si="45"/>
        <v>1776870809</v>
      </c>
      <c r="P228" s="28">
        <f t="shared" si="45"/>
        <v>288257787</v>
      </c>
      <c r="Q228" s="29">
        <f t="shared" si="45"/>
        <v>282494153</v>
      </c>
      <c r="R228" s="29">
        <f t="shared" si="45"/>
        <v>1010761293</v>
      </c>
      <c r="S228" s="28">
        <f t="shared" si="45"/>
        <v>1581513233</v>
      </c>
      <c r="T228" s="28">
        <f t="shared" si="45"/>
        <v>292502700</v>
      </c>
      <c r="U228" s="29">
        <f t="shared" si="45"/>
        <v>290308844</v>
      </c>
      <c r="V228" s="29">
        <f t="shared" si="45"/>
        <v>317050617</v>
      </c>
      <c r="W228" s="43">
        <f t="shared" si="45"/>
        <v>899862161</v>
      </c>
    </row>
    <row r="229" spans="1:23" ht="16.5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22433143175</v>
      </c>
      <c r="E229" s="29">
        <f>SUM(E206:E213,E215:E221,E223:E227)</f>
        <v>22233454080</v>
      </c>
      <c r="F229" s="29">
        <f>SUM(F206:F213,F215:F221,F223:F227)</f>
        <v>19206532143</v>
      </c>
      <c r="G229" s="37">
        <f t="shared" si="42"/>
        <v>0.86385732391788583</v>
      </c>
      <c r="H229" s="28">
        <f t="shared" ref="H229:W229" si="46">SUM(H206:H213,H215:H221,H223:H227)</f>
        <v>3432914380</v>
      </c>
      <c r="I229" s="29">
        <f t="shared" si="46"/>
        <v>1348140006</v>
      </c>
      <c r="J229" s="29">
        <f t="shared" si="46"/>
        <v>1141759314</v>
      </c>
      <c r="K229" s="28">
        <f t="shared" si="46"/>
        <v>5922813700</v>
      </c>
      <c r="L229" s="28">
        <f t="shared" si="46"/>
        <v>1191951178</v>
      </c>
      <c r="M229" s="29">
        <f t="shared" si="46"/>
        <v>868306586</v>
      </c>
      <c r="N229" s="29">
        <f t="shared" si="46"/>
        <v>3040364924</v>
      </c>
      <c r="O229" s="28">
        <f t="shared" si="46"/>
        <v>5100622688</v>
      </c>
      <c r="P229" s="28">
        <f t="shared" si="46"/>
        <v>1104091062</v>
      </c>
      <c r="Q229" s="29">
        <f t="shared" si="46"/>
        <v>1023044473</v>
      </c>
      <c r="R229" s="29">
        <f t="shared" si="46"/>
        <v>2669499784</v>
      </c>
      <c r="S229" s="28">
        <f t="shared" si="46"/>
        <v>4796635319</v>
      </c>
      <c r="T229" s="28">
        <f t="shared" si="46"/>
        <v>1118249331</v>
      </c>
      <c r="U229" s="29">
        <f t="shared" si="46"/>
        <v>1141324664</v>
      </c>
      <c r="V229" s="29">
        <f t="shared" si="46"/>
        <v>1126886441</v>
      </c>
      <c r="W229" s="43">
        <f t="shared" si="46"/>
        <v>3386460436</v>
      </c>
    </row>
    <row r="230" spans="1:23" ht="14.45" customHeight="1" x14ac:dyDescent="0.3">
      <c r="A230" s="10"/>
      <c r="B230" s="11" t="s">
        <v>607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20</v>
      </c>
      <c r="B232" s="16" t="s">
        <v>408</v>
      </c>
      <c r="C232" s="17" t="s">
        <v>409</v>
      </c>
      <c r="D232" s="26">
        <v>515114663</v>
      </c>
      <c r="E232" s="27">
        <v>519979641</v>
      </c>
      <c r="F232" s="27">
        <v>501609246</v>
      </c>
      <c r="G232" s="36">
        <f t="shared" ref="G232:G258" si="47">IF(($E232     =0),0,($F232     /$E232     ))</f>
        <v>0.96467093410682203</v>
      </c>
      <c r="H232" s="26">
        <v>169770622</v>
      </c>
      <c r="I232" s="27">
        <v>12144851</v>
      </c>
      <c r="J232" s="27">
        <v>11159293</v>
      </c>
      <c r="K232" s="26">
        <v>193074766</v>
      </c>
      <c r="L232" s="26">
        <v>11264148</v>
      </c>
      <c r="M232" s="27">
        <v>11918556</v>
      </c>
      <c r="N232" s="27">
        <v>-913868</v>
      </c>
      <c r="O232" s="26">
        <v>22268836</v>
      </c>
      <c r="P232" s="26">
        <v>12059406</v>
      </c>
      <c r="Q232" s="27">
        <v>14124936</v>
      </c>
      <c r="R232" s="27">
        <v>106029167</v>
      </c>
      <c r="S232" s="26">
        <v>132213509</v>
      </c>
      <c r="T232" s="26">
        <v>9499194</v>
      </c>
      <c r="U232" s="27">
        <v>9433255</v>
      </c>
      <c r="V232" s="27">
        <v>135119686</v>
      </c>
      <c r="W232" s="42">
        <v>154052135</v>
      </c>
    </row>
    <row r="233" spans="1:23" x14ac:dyDescent="0.2">
      <c r="A233" s="15" t="s">
        <v>20</v>
      </c>
      <c r="B233" s="16" t="s">
        <v>410</v>
      </c>
      <c r="C233" s="17" t="s">
        <v>411</v>
      </c>
      <c r="D233" s="26">
        <v>2155760063</v>
      </c>
      <c r="E233" s="27">
        <v>2170957851</v>
      </c>
      <c r="F233" s="27">
        <v>2052307368</v>
      </c>
      <c r="G233" s="36">
        <f t="shared" si="47"/>
        <v>0.94534648245457809</v>
      </c>
      <c r="H233" s="26">
        <v>451864212</v>
      </c>
      <c r="I233" s="27">
        <v>106007407</v>
      </c>
      <c r="J233" s="27">
        <v>114442067</v>
      </c>
      <c r="K233" s="26">
        <v>672313686</v>
      </c>
      <c r="L233" s="26">
        <v>116260359</v>
      </c>
      <c r="M233" s="27">
        <v>120365759</v>
      </c>
      <c r="N233" s="27">
        <v>359096016</v>
      </c>
      <c r="O233" s="26">
        <v>595722134</v>
      </c>
      <c r="P233" s="26">
        <v>116673267</v>
      </c>
      <c r="Q233" s="27">
        <v>93728425</v>
      </c>
      <c r="R233" s="27">
        <v>315399661</v>
      </c>
      <c r="S233" s="26">
        <v>525801353</v>
      </c>
      <c r="T233" s="26">
        <v>81810501</v>
      </c>
      <c r="U233" s="27">
        <v>55241166</v>
      </c>
      <c r="V233" s="27">
        <v>121418528</v>
      </c>
      <c r="W233" s="42">
        <v>258470195</v>
      </c>
    </row>
    <row r="234" spans="1:23" x14ac:dyDescent="0.2">
      <c r="A234" s="15" t="s">
        <v>20</v>
      </c>
      <c r="B234" s="16" t="s">
        <v>412</v>
      </c>
      <c r="C234" s="17" t="s">
        <v>413</v>
      </c>
      <c r="D234" s="26">
        <v>5669738454</v>
      </c>
      <c r="E234" s="27">
        <v>6563657623</v>
      </c>
      <c r="F234" s="27">
        <v>6185768013</v>
      </c>
      <c r="G234" s="36">
        <f t="shared" si="47"/>
        <v>0.94242697719700974</v>
      </c>
      <c r="H234" s="26">
        <v>420103481</v>
      </c>
      <c r="I234" s="27">
        <v>435758253</v>
      </c>
      <c r="J234" s="27">
        <v>787506161</v>
      </c>
      <c r="K234" s="26">
        <v>1643367895</v>
      </c>
      <c r="L234" s="26">
        <v>239082579</v>
      </c>
      <c r="M234" s="27">
        <v>570449526</v>
      </c>
      <c r="N234" s="27">
        <v>441020642</v>
      </c>
      <c r="O234" s="26">
        <v>1250552747</v>
      </c>
      <c r="P234" s="26">
        <v>438347404</v>
      </c>
      <c r="Q234" s="27">
        <v>363594468</v>
      </c>
      <c r="R234" s="27">
        <v>845918423</v>
      </c>
      <c r="S234" s="26">
        <v>1647860295</v>
      </c>
      <c r="T234" s="26">
        <v>503888369</v>
      </c>
      <c r="U234" s="27">
        <v>505772529</v>
      </c>
      <c r="V234" s="27">
        <v>634326178</v>
      </c>
      <c r="W234" s="42">
        <v>1643987076</v>
      </c>
    </row>
    <row r="235" spans="1:23" x14ac:dyDescent="0.2">
      <c r="A235" s="15" t="s">
        <v>20</v>
      </c>
      <c r="B235" s="16" t="s">
        <v>414</v>
      </c>
      <c r="C235" s="17" t="s">
        <v>415</v>
      </c>
      <c r="D235" s="26">
        <v>260253320</v>
      </c>
      <c r="E235" s="27">
        <v>260253320</v>
      </c>
      <c r="F235" s="27">
        <v>198199883</v>
      </c>
      <c r="G235" s="36">
        <f t="shared" si="47"/>
        <v>0.7615652434328215</v>
      </c>
      <c r="H235" s="26">
        <v>49840342</v>
      </c>
      <c r="I235" s="27">
        <v>12673716</v>
      </c>
      <c r="J235" s="27">
        <v>109510</v>
      </c>
      <c r="K235" s="26">
        <v>62623568</v>
      </c>
      <c r="L235" s="26">
        <v>1875168</v>
      </c>
      <c r="M235" s="27">
        <v>3513033</v>
      </c>
      <c r="N235" s="27">
        <v>0</v>
      </c>
      <c r="O235" s="26">
        <v>5388201</v>
      </c>
      <c r="P235" s="26">
        <v>2711212</v>
      </c>
      <c r="Q235" s="27">
        <v>33759299</v>
      </c>
      <c r="R235" s="27">
        <v>28815183</v>
      </c>
      <c r="S235" s="26">
        <v>65285694</v>
      </c>
      <c r="T235" s="26">
        <v>19915288</v>
      </c>
      <c r="U235" s="27">
        <v>1162287</v>
      </c>
      <c r="V235" s="27">
        <v>43824845</v>
      </c>
      <c r="W235" s="42">
        <v>64902420</v>
      </c>
    </row>
    <row r="236" spans="1:23" x14ac:dyDescent="0.2">
      <c r="A236" s="15" t="s">
        <v>20</v>
      </c>
      <c r="B236" s="16" t="s">
        <v>416</v>
      </c>
      <c r="C236" s="17" t="s">
        <v>417</v>
      </c>
      <c r="D236" s="26">
        <v>902488802</v>
      </c>
      <c r="E236" s="27">
        <v>915318702</v>
      </c>
      <c r="F236" s="27">
        <v>933739157</v>
      </c>
      <c r="G236" s="36">
        <f t="shared" si="47"/>
        <v>1.0201246352333353</v>
      </c>
      <c r="H236" s="26">
        <v>233444366</v>
      </c>
      <c r="I236" s="27">
        <v>37369249</v>
      </c>
      <c r="J236" s="27">
        <v>38050294</v>
      </c>
      <c r="K236" s="26">
        <v>308863909</v>
      </c>
      <c r="L236" s="26">
        <v>35072651</v>
      </c>
      <c r="M236" s="27">
        <v>37228271</v>
      </c>
      <c r="N236" s="27">
        <v>183627075</v>
      </c>
      <c r="O236" s="26">
        <v>255927997</v>
      </c>
      <c r="P236" s="26">
        <v>55991678</v>
      </c>
      <c r="Q236" s="27">
        <v>35079927</v>
      </c>
      <c r="R236" s="27">
        <v>164397286</v>
      </c>
      <c r="S236" s="26">
        <v>255468891</v>
      </c>
      <c r="T236" s="26">
        <v>65038906</v>
      </c>
      <c r="U236" s="27">
        <v>12552621</v>
      </c>
      <c r="V236" s="27">
        <v>35886833</v>
      </c>
      <c r="W236" s="42">
        <v>113478360</v>
      </c>
    </row>
    <row r="237" spans="1:23" x14ac:dyDescent="0.2">
      <c r="A237" s="15" t="s">
        <v>35</v>
      </c>
      <c r="B237" s="16" t="s">
        <v>418</v>
      </c>
      <c r="C237" s="17" t="s">
        <v>419</v>
      </c>
      <c r="D237" s="26">
        <v>372457000</v>
      </c>
      <c r="E237" s="27">
        <v>378097000</v>
      </c>
      <c r="F237" s="27">
        <v>375219017</v>
      </c>
      <c r="G237" s="36">
        <f t="shared" si="47"/>
        <v>0.99238824164169515</v>
      </c>
      <c r="H237" s="26">
        <v>153185338</v>
      </c>
      <c r="I237" s="27">
        <v>194623</v>
      </c>
      <c r="J237" s="27">
        <v>354043</v>
      </c>
      <c r="K237" s="26">
        <v>153734004</v>
      </c>
      <c r="L237" s="26">
        <v>420493</v>
      </c>
      <c r="M237" s="27">
        <v>777147</v>
      </c>
      <c r="N237" s="27">
        <v>121505361</v>
      </c>
      <c r="O237" s="26">
        <v>122703001</v>
      </c>
      <c r="P237" s="26">
        <v>1175295</v>
      </c>
      <c r="Q237" s="27">
        <v>660224</v>
      </c>
      <c r="R237" s="27">
        <v>92140027</v>
      </c>
      <c r="S237" s="26">
        <v>93975546</v>
      </c>
      <c r="T237" s="26">
        <v>736314</v>
      </c>
      <c r="U237" s="27">
        <v>1059764</v>
      </c>
      <c r="V237" s="27">
        <v>3010388</v>
      </c>
      <c r="W237" s="42">
        <v>4806466</v>
      </c>
    </row>
    <row r="238" spans="1:23" ht="16.5" x14ac:dyDescent="0.3">
      <c r="A238" s="18" t="s">
        <v>0</v>
      </c>
      <c r="B238" s="19" t="s">
        <v>420</v>
      </c>
      <c r="C238" s="20" t="s">
        <v>0</v>
      </c>
      <c r="D238" s="28">
        <f>SUM(D232:D237)</f>
        <v>9875812302</v>
      </c>
      <c r="E238" s="29">
        <f>SUM(E232:E237)</f>
        <v>10808264137</v>
      </c>
      <c r="F238" s="29">
        <f>SUM(F232:F237)</f>
        <v>10246842684</v>
      </c>
      <c r="G238" s="37">
        <f t="shared" si="47"/>
        <v>0.94805627935404702</v>
      </c>
      <c r="H238" s="28">
        <f t="shared" ref="H238:W238" si="48">SUM(H232:H237)</f>
        <v>1478208361</v>
      </c>
      <c r="I238" s="29">
        <f t="shared" si="48"/>
        <v>604148099</v>
      </c>
      <c r="J238" s="29">
        <f t="shared" si="48"/>
        <v>951621368</v>
      </c>
      <c r="K238" s="28">
        <f t="shared" si="48"/>
        <v>3033977828</v>
      </c>
      <c r="L238" s="28">
        <f t="shared" si="48"/>
        <v>403975398</v>
      </c>
      <c r="M238" s="29">
        <f t="shared" si="48"/>
        <v>744252292</v>
      </c>
      <c r="N238" s="29">
        <f t="shared" si="48"/>
        <v>1104335226</v>
      </c>
      <c r="O238" s="28">
        <f t="shared" si="48"/>
        <v>2252562916</v>
      </c>
      <c r="P238" s="28">
        <f t="shared" si="48"/>
        <v>626958262</v>
      </c>
      <c r="Q238" s="29">
        <f t="shared" si="48"/>
        <v>540947279</v>
      </c>
      <c r="R238" s="29">
        <f t="shared" si="48"/>
        <v>1552699747</v>
      </c>
      <c r="S238" s="28">
        <f t="shared" si="48"/>
        <v>2720605288</v>
      </c>
      <c r="T238" s="28">
        <f t="shared" si="48"/>
        <v>680888572</v>
      </c>
      <c r="U238" s="29">
        <f t="shared" si="48"/>
        <v>585221622</v>
      </c>
      <c r="V238" s="29">
        <f t="shared" si="48"/>
        <v>973586458</v>
      </c>
      <c r="W238" s="43">
        <f t="shared" si="48"/>
        <v>2239696652</v>
      </c>
    </row>
    <row r="239" spans="1:23" x14ac:dyDescent="0.2">
      <c r="A239" s="15" t="s">
        <v>20</v>
      </c>
      <c r="B239" s="16" t="s">
        <v>421</v>
      </c>
      <c r="C239" s="17" t="s">
        <v>422</v>
      </c>
      <c r="D239" s="26">
        <v>158527769</v>
      </c>
      <c r="E239" s="27">
        <v>167658368</v>
      </c>
      <c r="F239" s="27">
        <v>173547986</v>
      </c>
      <c r="G239" s="36">
        <f t="shared" si="47"/>
        <v>1.0351286850173802</v>
      </c>
      <c r="H239" s="26">
        <v>58162811</v>
      </c>
      <c r="I239" s="27">
        <v>10503540</v>
      </c>
      <c r="J239" s="27">
        <v>2405298</v>
      </c>
      <c r="K239" s="26">
        <v>71071649</v>
      </c>
      <c r="L239" s="26">
        <v>1084502</v>
      </c>
      <c r="M239" s="27">
        <v>453578</v>
      </c>
      <c r="N239" s="27">
        <v>47098215</v>
      </c>
      <c r="O239" s="26">
        <v>48636295</v>
      </c>
      <c r="P239" s="26">
        <v>471467</v>
      </c>
      <c r="Q239" s="27">
        <v>492772</v>
      </c>
      <c r="R239" s="27">
        <v>35343612</v>
      </c>
      <c r="S239" s="26">
        <v>36307851</v>
      </c>
      <c r="T239" s="26">
        <v>341330</v>
      </c>
      <c r="U239" s="27">
        <v>573128</v>
      </c>
      <c r="V239" s="27">
        <v>16617733</v>
      </c>
      <c r="W239" s="42">
        <v>17532191</v>
      </c>
    </row>
    <row r="240" spans="1:23" x14ac:dyDescent="0.2">
      <c r="A240" s="15" t="s">
        <v>20</v>
      </c>
      <c r="B240" s="16" t="s">
        <v>423</v>
      </c>
      <c r="C240" s="17" t="s">
        <v>424</v>
      </c>
      <c r="D240" s="26">
        <v>286137551</v>
      </c>
      <c r="E240" s="27">
        <v>278321951</v>
      </c>
      <c r="F240" s="27">
        <v>216775768</v>
      </c>
      <c r="G240" s="36">
        <f t="shared" si="47"/>
        <v>0.77886694607138618</v>
      </c>
      <c r="H240" s="26">
        <v>8640503</v>
      </c>
      <c r="I240" s="27">
        <v>9068195</v>
      </c>
      <c r="J240" s="27">
        <v>8416772</v>
      </c>
      <c r="K240" s="26">
        <v>26125470</v>
      </c>
      <c r="L240" s="26">
        <v>8530018</v>
      </c>
      <c r="M240" s="27">
        <v>8377428</v>
      </c>
      <c r="N240" s="27">
        <v>10176466</v>
      </c>
      <c r="O240" s="26">
        <v>27083912</v>
      </c>
      <c r="P240" s="26">
        <v>107923025</v>
      </c>
      <c r="Q240" s="27">
        <v>2873125</v>
      </c>
      <c r="R240" s="27">
        <v>41777711</v>
      </c>
      <c r="S240" s="26">
        <v>152573861</v>
      </c>
      <c r="T240" s="26">
        <v>-3779547</v>
      </c>
      <c r="U240" s="27">
        <v>7386036</v>
      </c>
      <c r="V240" s="27">
        <v>7386036</v>
      </c>
      <c r="W240" s="42">
        <v>10992525</v>
      </c>
    </row>
    <row r="241" spans="1:23" x14ac:dyDescent="0.2">
      <c r="A241" s="15" t="s">
        <v>20</v>
      </c>
      <c r="B241" s="16" t="s">
        <v>425</v>
      </c>
      <c r="C241" s="17" t="s">
        <v>426</v>
      </c>
      <c r="D241" s="26">
        <v>1097083948</v>
      </c>
      <c r="E241" s="27">
        <v>1108565983</v>
      </c>
      <c r="F241" s="27">
        <v>1016119812</v>
      </c>
      <c r="G241" s="36">
        <f t="shared" si="47"/>
        <v>0.91660742579361643</v>
      </c>
      <c r="H241" s="26">
        <v>60134098</v>
      </c>
      <c r="I241" s="27">
        <v>64811596</v>
      </c>
      <c r="J241" s="27">
        <v>59670707</v>
      </c>
      <c r="K241" s="26">
        <v>184616401</v>
      </c>
      <c r="L241" s="26">
        <v>59231282</v>
      </c>
      <c r="M241" s="27">
        <v>59476819</v>
      </c>
      <c r="N241" s="27">
        <v>58074780</v>
      </c>
      <c r="O241" s="26">
        <v>176782881</v>
      </c>
      <c r="P241" s="26">
        <v>56772587</v>
      </c>
      <c r="Q241" s="27">
        <v>56306119</v>
      </c>
      <c r="R241" s="27">
        <v>368695792</v>
      </c>
      <c r="S241" s="26">
        <v>481774498</v>
      </c>
      <c r="T241" s="26">
        <v>59419052</v>
      </c>
      <c r="U241" s="27">
        <v>54006342</v>
      </c>
      <c r="V241" s="27">
        <v>59520638</v>
      </c>
      <c r="W241" s="42">
        <v>172946032</v>
      </c>
    </row>
    <row r="242" spans="1:23" x14ac:dyDescent="0.2">
      <c r="A242" s="15" t="s">
        <v>20</v>
      </c>
      <c r="B242" s="16" t="s">
        <v>427</v>
      </c>
      <c r="C242" s="17" t="s">
        <v>428</v>
      </c>
      <c r="D242" s="26">
        <v>629211926</v>
      </c>
      <c r="E242" s="27">
        <v>629211926</v>
      </c>
      <c r="F242" s="27">
        <v>103313936</v>
      </c>
      <c r="G242" s="36">
        <f t="shared" si="47"/>
        <v>0.1641957689149077</v>
      </c>
      <c r="H242" s="26">
        <v>6952893</v>
      </c>
      <c r="I242" s="27">
        <v>6143054</v>
      </c>
      <c r="J242" s="27">
        <v>7619425</v>
      </c>
      <c r="K242" s="26">
        <v>20715372</v>
      </c>
      <c r="L242" s="26">
        <v>1072886</v>
      </c>
      <c r="M242" s="27">
        <v>554905</v>
      </c>
      <c r="N242" s="27">
        <v>52045555</v>
      </c>
      <c r="O242" s="26">
        <v>53673346</v>
      </c>
      <c r="P242" s="26">
        <v>-248225</v>
      </c>
      <c r="Q242" s="27">
        <v>12953</v>
      </c>
      <c r="R242" s="27">
        <v>-65307</v>
      </c>
      <c r="S242" s="26">
        <v>-300579</v>
      </c>
      <c r="T242" s="26">
        <v>15745633</v>
      </c>
      <c r="U242" s="27">
        <v>13207760</v>
      </c>
      <c r="V242" s="27">
        <v>272404</v>
      </c>
      <c r="W242" s="42">
        <v>29225797</v>
      </c>
    </row>
    <row r="243" spans="1:23" x14ac:dyDescent="0.2">
      <c r="A243" s="15" t="s">
        <v>20</v>
      </c>
      <c r="B243" s="16" t="s">
        <v>429</v>
      </c>
      <c r="C243" s="17" t="s">
        <v>430</v>
      </c>
      <c r="D243" s="26">
        <v>401714982</v>
      </c>
      <c r="E243" s="27">
        <v>369550116</v>
      </c>
      <c r="F243" s="27">
        <v>313947383</v>
      </c>
      <c r="G243" s="36">
        <f t="shared" si="47"/>
        <v>0.84953939779036625</v>
      </c>
      <c r="H243" s="26">
        <v>92911900</v>
      </c>
      <c r="I243" s="27">
        <v>9527074</v>
      </c>
      <c r="J243" s="27">
        <v>9620990</v>
      </c>
      <c r="K243" s="26">
        <v>112059964</v>
      </c>
      <c r="L243" s="26">
        <v>8832345</v>
      </c>
      <c r="M243" s="27">
        <v>9307608</v>
      </c>
      <c r="N243" s="27">
        <v>68392193</v>
      </c>
      <c r="O243" s="26">
        <v>86532146</v>
      </c>
      <c r="P243" s="26">
        <v>9913652</v>
      </c>
      <c r="Q243" s="27">
        <v>12233847</v>
      </c>
      <c r="R243" s="27">
        <v>59773162</v>
      </c>
      <c r="S243" s="26">
        <v>81920661</v>
      </c>
      <c r="T243" s="26">
        <v>10869256</v>
      </c>
      <c r="U243" s="27">
        <v>10486642</v>
      </c>
      <c r="V243" s="27">
        <v>12078714</v>
      </c>
      <c r="W243" s="42">
        <v>33434612</v>
      </c>
    </row>
    <row r="244" spans="1:23" x14ac:dyDescent="0.2">
      <c r="A244" s="15" t="s">
        <v>35</v>
      </c>
      <c r="B244" s="16" t="s">
        <v>431</v>
      </c>
      <c r="C244" s="17" t="s">
        <v>432</v>
      </c>
      <c r="D244" s="26">
        <v>879257457</v>
      </c>
      <c r="E244" s="27">
        <v>909795751</v>
      </c>
      <c r="F244" s="27">
        <v>907276402</v>
      </c>
      <c r="G244" s="36">
        <f t="shared" si="47"/>
        <v>0.99723086308412534</v>
      </c>
      <c r="H244" s="26">
        <v>364506171</v>
      </c>
      <c r="I244" s="27">
        <v>60729</v>
      </c>
      <c r="J244" s="27">
        <v>140473</v>
      </c>
      <c r="K244" s="26">
        <v>364707373</v>
      </c>
      <c r="L244" s="26">
        <v>8807198</v>
      </c>
      <c r="M244" s="27">
        <v>8034886</v>
      </c>
      <c r="N244" s="27">
        <v>293400636</v>
      </c>
      <c r="O244" s="26">
        <v>310242720</v>
      </c>
      <c r="P244" s="26">
        <v>2223610</v>
      </c>
      <c r="Q244" s="27">
        <v>2484490</v>
      </c>
      <c r="R244" s="27">
        <v>221549980</v>
      </c>
      <c r="S244" s="26">
        <v>226258080</v>
      </c>
      <c r="T244" s="26">
        <v>2716416</v>
      </c>
      <c r="U244" s="27">
        <v>1357037</v>
      </c>
      <c r="V244" s="27">
        <v>1994776</v>
      </c>
      <c r="W244" s="42">
        <v>6068229</v>
      </c>
    </row>
    <row r="245" spans="1:23" ht="16.5" x14ac:dyDescent="0.3">
      <c r="A245" s="18" t="s">
        <v>0</v>
      </c>
      <c r="B245" s="19" t="s">
        <v>433</v>
      </c>
      <c r="C245" s="20" t="s">
        <v>0</v>
      </c>
      <c r="D245" s="28">
        <f>SUM(D239:D244)</f>
        <v>3451933633</v>
      </c>
      <c r="E245" s="29">
        <f>SUM(E239:E244)</f>
        <v>3463104095</v>
      </c>
      <c r="F245" s="29">
        <f>SUM(F239:F244)</f>
        <v>2730981287</v>
      </c>
      <c r="G245" s="37">
        <f t="shared" si="47"/>
        <v>0.78859347339370112</v>
      </c>
      <c r="H245" s="28">
        <f t="shared" ref="H245:W245" si="49">SUM(H239:H244)</f>
        <v>591308376</v>
      </c>
      <c r="I245" s="29">
        <f t="shared" si="49"/>
        <v>100114188</v>
      </c>
      <c r="J245" s="29">
        <f t="shared" si="49"/>
        <v>87873665</v>
      </c>
      <c r="K245" s="28">
        <f t="shared" si="49"/>
        <v>779296229</v>
      </c>
      <c r="L245" s="28">
        <f t="shared" si="49"/>
        <v>87558231</v>
      </c>
      <c r="M245" s="29">
        <f t="shared" si="49"/>
        <v>86205224</v>
      </c>
      <c r="N245" s="29">
        <f t="shared" si="49"/>
        <v>529187845</v>
      </c>
      <c r="O245" s="28">
        <f t="shared" si="49"/>
        <v>702951300</v>
      </c>
      <c r="P245" s="28">
        <f t="shared" si="49"/>
        <v>177056116</v>
      </c>
      <c r="Q245" s="29">
        <f t="shared" si="49"/>
        <v>74403306</v>
      </c>
      <c r="R245" s="29">
        <f t="shared" si="49"/>
        <v>727074950</v>
      </c>
      <c r="S245" s="28">
        <f t="shared" si="49"/>
        <v>978534372</v>
      </c>
      <c r="T245" s="28">
        <f t="shared" si="49"/>
        <v>85312140</v>
      </c>
      <c r="U245" s="29">
        <f t="shared" si="49"/>
        <v>87016945</v>
      </c>
      <c r="V245" s="29">
        <f t="shared" si="49"/>
        <v>97870301</v>
      </c>
      <c r="W245" s="43">
        <f t="shared" si="49"/>
        <v>270199386</v>
      </c>
    </row>
    <row r="246" spans="1:23" x14ac:dyDescent="0.2">
      <c r="A246" s="15" t="s">
        <v>20</v>
      </c>
      <c r="B246" s="16" t="s">
        <v>434</v>
      </c>
      <c r="C246" s="17" t="s">
        <v>435</v>
      </c>
      <c r="D246" s="26">
        <v>420535660</v>
      </c>
      <c r="E246" s="27">
        <v>420873806</v>
      </c>
      <c r="F246" s="27">
        <v>289363067</v>
      </c>
      <c r="G246" s="36">
        <f t="shared" si="47"/>
        <v>0.68752928520336565</v>
      </c>
      <c r="H246" s="26">
        <v>34014093</v>
      </c>
      <c r="I246" s="27">
        <v>19121840</v>
      </c>
      <c r="J246" s="27">
        <v>27546924</v>
      </c>
      <c r="K246" s="26">
        <v>80682857</v>
      </c>
      <c r="L246" s="26">
        <v>45720101</v>
      </c>
      <c r="M246" s="27">
        <v>24858056</v>
      </c>
      <c r="N246" s="27">
        <v>-29390</v>
      </c>
      <c r="O246" s="26">
        <v>70548767</v>
      </c>
      <c r="P246" s="26">
        <v>1308645</v>
      </c>
      <c r="Q246" s="27">
        <v>27217653</v>
      </c>
      <c r="R246" s="27">
        <v>47916853</v>
      </c>
      <c r="S246" s="26">
        <v>76443151</v>
      </c>
      <c r="T246" s="26">
        <v>21184796</v>
      </c>
      <c r="U246" s="27">
        <v>7291517</v>
      </c>
      <c r="V246" s="27">
        <v>33211979</v>
      </c>
      <c r="W246" s="42">
        <v>61688292</v>
      </c>
    </row>
    <row r="247" spans="1:23" x14ac:dyDescent="0.2">
      <c r="A247" s="15" t="s">
        <v>20</v>
      </c>
      <c r="B247" s="16" t="s">
        <v>436</v>
      </c>
      <c r="C247" s="17" t="s">
        <v>437</v>
      </c>
      <c r="D247" s="26">
        <v>208152647</v>
      </c>
      <c r="E247" s="27">
        <v>208152647</v>
      </c>
      <c r="F247" s="27">
        <v>163485177</v>
      </c>
      <c r="G247" s="36">
        <f t="shared" si="47"/>
        <v>0.78541003132186926</v>
      </c>
      <c r="H247" s="26">
        <v>38198229</v>
      </c>
      <c r="I247" s="27">
        <v>9206827</v>
      </c>
      <c r="J247" s="27">
        <v>3409733</v>
      </c>
      <c r="K247" s="26">
        <v>50814789</v>
      </c>
      <c r="L247" s="26">
        <v>14592883</v>
      </c>
      <c r="M247" s="27">
        <v>5997423</v>
      </c>
      <c r="N247" s="27">
        <v>7444823</v>
      </c>
      <c r="O247" s="26">
        <v>28035129</v>
      </c>
      <c r="P247" s="26">
        <v>27718790</v>
      </c>
      <c r="Q247" s="27">
        <v>7665571</v>
      </c>
      <c r="R247" s="27">
        <v>7720647</v>
      </c>
      <c r="S247" s="26">
        <v>43105008</v>
      </c>
      <c r="T247" s="26">
        <v>7264215</v>
      </c>
      <c r="U247" s="27">
        <v>25857422</v>
      </c>
      <c r="V247" s="27">
        <v>8408614</v>
      </c>
      <c r="W247" s="42">
        <v>41530251</v>
      </c>
    </row>
    <row r="248" spans="1:23" x14ac:dyDescent="0.2">
      <c r="A248" s="15" t="s">
        <v>20</v>
      </c>
      <c r="B248" s="16" t="s">
        <v>438</v>
      </c>
      <c r="C248" s="17" t="s">
        <v>439</v>
      </c>
      <c r="D248" s="26">
        <v>305192925</v>
      </c>
      <c r="E248" s="27">
        <v>305192925</v>
      </c>
      <c r="F248" s="27">
        <v>261542872</v>
      </c>
      <c r="G248" s="36">
        <f t="shared" si="47"/>
        <v>0.85697554096314654</v>
      </c>
      <c r="H248" s="26">
        <v>113635450</v>
      </c>
      <c r="I248" s="27">
        <v>4488839</v>
      </c>
      <c r="J248" s="27">
        <v>0</v>
      </c>
      <c r="K248" s="26">
        <v>118124289</v>
      </c>
      <c r="L248" s="26">
        <v>1845790</v>
      </c>
      <c r="M248" s="27">
        <v>1831726</v>
      </c>
      <c r="N248" s="27">
        <v>72670696</v>
      </c>
      <c r="O248" s="26">
        <v>76348212</v>
      </c>
      <c r="P248" s="26">
        <v>-955133</v>
      </c>
      <c r="Q248" s="27">
        <v>2065802</v>
      </c>
      <c r="R248" s="27">
        <v>54173865</v>
      </c>
      <c r="S248" s="26">
        <v>55284534</v>
      </c>
      <c r="T248" s="26">
        <v>1984911</v>
      </c>
      <c r="U248" s="27">
        <v>2170453</v>
      </c>
      <c r="V248" s="27">
        <v>7630473</v>
      </c>
      <c r="W248" s="42">
        <v>11785837</v>
      </c>
    </row>
    <row r="249" spans="1:23" x14ac:dyDescent="0.2">
      <c r="A249" s="15" t="s">
        <v>20</v>
      </c>
      <c r="B249" s="16" t="s">
        <v>440</v>
      </c>
      <c r="C249" s="17" t="s">
        <v>441</v>
      </c>
      <c r="D249" s="26">
        <v>353080303</v>
      </c>
      <c r="E249" s="27">
        <v>329662136</v>
      </c>
      <c r="F249" s="27">
        <v>281815075</v>
      </c>
      <c r="G249" s="36">
        <f t="shared" si="47"/>
        <v>0.85486030764540089</v>
      </c>
      <c r="H249" s="26">
        <v>52320986</v>
      </c>
      <c r="I249" s="27">
        <v>18225410</v>
      </c>
      <c r="J249" s="27">
        <v>20827119</v>
      </c>
      <c r="K249" s="26">
        <v>91373515</v>
      </c>
      <c r="L249" s="26">
        <v>11936291</v>
      </c>
      <c r="M249" s="27">
        <v>17536278</v>
      </c>
      <c r="N249" s="27">
        <v>30633804</v>
      </c>
      <c r="O249" s="26">
        <v>60106373</v>
      </c>
      <c r="P249" s="26">
        <v>20965809</v>
      </c>
      <c r="Q249" s="27">
        <v>16079774</v>
      </c>
      <c r="R249" s="27">
        <v>36025788</v>
      </c>
      <c r="S249" s="26">
        <v>73071371</v>
      </c>
      <c r="T249" s="26">
        <v>17610337</v>
      </c>
      <c r="U249" s="27">
        <v>17317316</v>
      </c>
      <c r="V249" s="27">
        <v>22336163</v>
      </c>
      <c r="W249" s="42">
        <v>57263816</v>
      </c>
    </row>
    <row r="250" spans="1:23" x14ac:dyDescent="0.2">
      <c r="A250" s="15" t="s">
        <v>20</v>
      </c>
      <c r="B250" s="16" t="s">
        <v>442</v>
      </c>
      <c r="C250" s="17" t="s">
        <v>443</v>
      </c>
      <c r="D250" s="26">
        <v>168347856</v>
      </c>
      <c r="E250" s="27">
        <v>169145853</v>
      </c>
      <c r="F250" s="27">
        <v>163257808</v>
      </c>
      <c r="G250" s="36">
        <f t="shared" si="47"/>
        <v>0.96518953970452948</v>
      </c>
      <c r="H250" s="26">
        <v>55716791</v>
      </c>
      <c r="I250" s="27">
        <v>245454</v>
      </c>
      <c r="J250" s="27">
        <v>21862909</v>
      </c>
      <c r="K250" s="26">
        <v>77825154</v>
      </c>
      <c r="L250" s="26">
        <v>224418</v>
      </c>
      <c r="M250" s="27">
        <v>2226549</v>
      </c>
      <c r="N250" s="27">
        <v>46598801</v>
      </c>
      <c r="O250" s="26">
        <v>49049768</v>
      </c>
      <c r="P250" s="26">
        <v>833362</v>
      </c>
      <c r="Q250" s="27">
        <v>333068</v>
      </c>
      <c r="R250" s="27">
        <v>33933359</v>
      </c>
      <c r="S250" s="26">
        <v>35099789</v>
      </c>
      <c r="T250" s="26">
        <v>416377</v>
      </c>
      <c r="U250" s="27">
        <v>443429</v>
      </c>
      <c r="V250" s="27">
        <v>423291</v>
      </c>
      <c r="W250" s="42">
        <v>1283097</v>
      </c>
    </row>
    <row r="251" spans="1:23" x14ac:dyDescent="0.2">
      <c r="A251" s="15" t="s">
        <v>35</v>
      </c>
      <c r="B251" s="16" t="s">
        <v>444</v>
      </c>
      <c r="C251" s="17" t="s">
        <v>445</v>
      </c>
      <c r="D251" s="26">
        <v>433605156</v>
      </c>
      <c r="E251" s="27">
        <v>425071206</v>
      </c>
      <c r="F251" s="27">
        <v>322061328</v>
      </c>
      <c r="G251" s="36">
        <f t="shared" si="47"/>
        <v>0.75766441822926012</v>
      </c>
      <c r="H251" s="26">
        <v>168913195</v>
      </c>
      <c r="I251" s="27">
        <v>3900</v>
      </c>
      <c r="J251" s="27">
        <v>0</v>
      </c>
      <c r="K251" s="26">
        <v>168917095</v>
      </c>
      <c r="L251" s="26">
        <v>251687</v>
      </c>
      <c r="M251" s="27">
        <v>206254</v>
      </c>
      <c r="N251" s="27">
        <v>136368150</v>
      </c>
      <c r="O251" s="26">
        <v>136826091</v>
      </c>
      <c r="P251" s="26">
        <v>8771504</v>
      </c>
      <c r="Q251" s="27">
        <v>959240</v>
      </c>
      <c r="R251" s="27">
        <v>812578</v>
      </c>
      <c r="S251" s="26">
        <v>10543322</v>
      </c>
      <c r="T251" s="26">
        <v>321422</v>
      </c>
      <c r="U251" s="27">
        <v>1834431</v>
      </c>
      <c r="V251" s="27">
        <v>3618967</v>
      </c>
      <c r="W251" s="42">
        <v>5774820</v>
      </c>
    </row>
    <row r="252" spans="1:23" ht="16.5" x14ac:dyDescent="0.3">
      <c r="A252" s="18" t="s">
        <v>0</v>
      </c>
      <c r="B252" s="19" t="s">
        <v>446</v>
      </c>
      <c r="C252" s="20" t="s">
        <v>0</v>
      </c>
      <c r="D252" s="28">
        <f>SUM(D246:D251)</f>
        <v>1888914547</v>
      </c>
      <c r="E252" s="29">
        <f>SUM(E246:E251)</f>
        <v>1858098573</v>
      </c>
      <c r="F252" s="29">
        <f>SUM(F246:F251)</f>
        <v>1481525327</v>
      </c>
      <c r="G252" s="37">
        <f t="shared" si="47"/>
        <v>0.79733408578426368</v>
      </c>
      <c r="H252" s="28">
        <f t="shared" ref="H252:W252" si="50">SUM(H246:H251)</f>
        <v>462798744</v>
      </c>
      <c r="I252" s="29">
        <f t="shared" si="50"/>
        <v>51292270</v>
      </c>
      <c r="J252" s="29">
        <f t="shared" si="50"/>
        <v>73646685</v>
      </c>
      <c r="K252" s="28">
        <f t="shared" si="50"/>
        <v>587737699</v>
      </c>
      <c r="L252" s="28">
        <f t="shared" si="50"/>
        <v>74571170</v>
      </c>
      <c r="M252" s="29">
        <f t="shared" si="50"/>
        <v>52656286</v>
      </c>
      <c r="N252" s="29">
        <f t="shared" si="50"/>
        <v>293686884</v>
      </c>
      <c r="O252" s="28">
        <f t="shared" si="50"/>
        <v>420914340</v>
      </c>
      <c r="P252" s="28">
        <f t="shared" si="50"/>
        <v>58642977</v>
      </c>
      <c r="Q252" s="29">
        <f t="shared" si="50"/>
        <v>54321108</v>
      </c>
      <c r="R252" s="29">
        <f t="shared" si="50"/>
        <v>180583090</v>
      </c>
      <c r="S252" s="28">
        <f t="shared" si="50"/>
        <v>293547175</v>
      </c>
      <c r="T252" s="28">
        <f t="shared" si="50"/>
        <v>48782058</v>
      </c>
      <c r="U252" s="29">
        <f t="shared" si="50"/>
        <v>54914568</v>
      </c>
      <c r="V252" s="29">
        <f t="shared" si="50"/>
        <v>75629487</v>
      </c>
      <c r="W252" s="43">
        <f t="shared" si="50"/>
        <v>179326113</v>
      </c>
    </row>
    <row r="253" spans="1:23" x14ac:dyDescent="0.2">
      <c r="A253" s="15" t="s">
        <v>20</v>
      </c>
      <c r="B253" s="16" t="s">
        <v>447</v>
      </c>
      <c r="C253" s="17" t="s">
        <v>448</v>
      </c>
      <c r="D253" s="26">
        <v>3531357969</v>
      </c>
      <c r="E253" s="27">
        <v>3585901845</v>
      </c>
      <c r="F253" s="27">
        <v>3422919512</v>
      </c>
      <c r="G253" s="36">
        <f t="shared" si="47"/>
        <v>0.95454913713623968</v>
      </c>
      <c r="H253" s="26">
        <v>280414576</v>
      </c>
      <c r="I253" s="27">
        <v>425717783</v>
      </c>
      <c r="J253" s="27">
        <v>267158138</v>
      </c>
      <c r="K253" s="26">
        <v>973290497</v>
      </c>
      <c r="L253" s="26">
        <v>238784775</v>
      </c>
      <c r="M253" s="27">
        <v>251065001</v>
      </c>
      <c r="N253" s="27">
        <v>387311063</v>
      </c>
      <c r="O253" s="26">
        <v>877160839</v>
      </c>
      <c r="P253" s="26">
        <v>225605671</v>
      </c>
      <c r="Q253" s="27">
        <v>233740053</v>
      </c>
      <c r="R253" s="27">
        <v>225796986</v>
      </c>
      <c r="S253" s="26">
        <v>685142710</v>
      </c>
      <c r="T253" s="26">
        <v>357695810</v>
      </c>
      <c r="U253" s="27">
        <v>252484549</v>
      </c>
      <c r="V253" s="27">
        <v>277145107</v>
      </c>
      <c r="W253" s="42">
        <v>887325466</v>
      </c>
    </row>
    <row r="254" spans="1:23" x14ac:dyDescent="0.2">
      <c r="A254" s="15" t="s">
        <v>20</v>
      </c>
      <c r="B254" s="16" t="s">
        <v>449</v>
      </c>
      <c r="C254" s="17" t="s">
        <v>450</v>
      </c>
      <c r="D254" s="26">
        <v>526416160</v>
      </c>
      <c r="E254" s="27">
        <v>546230729</v>
      </c>
      <c r="F254" s="27">
        <v>472279629</v>
      </c>
      <c r="G254" s="36">
        <f t="shared" si="47"/>
        <v>0.86461563571243172</v>
      </c>
      <c r="H254" s="26">
        <v>98196663</v>
      </c>
      <c r="I254" s="27">
        <v>-415513586</v>
      </c>
      <c r="J254" s="27">
        <v>630385759</v>
      </c>
      <c r="K254" s="26">
        <v>313068836</v>
      </c>
      <c r="L254" s="26">
        <v>791242980</v>
      </c>
      <c r="M254" s="27">
        <v>-287457944</v>
      </c>
      <c r="N254" s="27">
        <v>-1033268776</v>
      </c>
      <c r="O254" s="26">
        <v>-529483740</v>
      </c>
      <c r="P254" s="26">
        <v>513604932</v>
      </c>
      <c r="Q254" s="27">
        <v>25301128</v>
      </c>
      <c r="R254" s="27">
        <v>61101941</v>
      </c>
      <c r="S254" s="26">
        <v>600008001</v>
      </c>
      <c r="T254" s="26">
        <v>25135618</v>
      </c>
      <c r="U254" s="27">
        <v>17809761</v>
      </c>
      <c r="V254" s="27">
        <v>45741153</v>
      </c>
      <c r="W254" s="42">
        <v>88686532</v>
      </c>
    </row>
    <row r="255" spans="1:23" x14ac:dyDescent="0.2">
      <c r="A255" s="15" t="s">
        <v>20</v>
      </c>
      <c r="B255" s="16" t="s">
        <v>451</v>
      </c>
      <c r="C255" s="17" t="s">
        <v>452</v>
      </c>
      <c r="D255" s="26">
        <v>1887847030</v>
      </c>
      <c r="E255" s="27">
        <v>1888847030</v>
      </c>
      <c r="F255" s="27">
        <v>1665222755</v>
      </c>
      <c r="G255" s="36">
        <f t="shared" si="47"/>
        <v>0.88160805430601752</v>
      </c>
      <c r="H255" s="26">
        <v>-779788052</v>
      </c>
      <c r="I255" s="27">
        <v>1212712563</v>
      </c>
      <c r="J255" s="27">
        <v>188089387</v>
      </c>
      <c r="K255" s="26">
        <v>621013898</v>
      </c>
      <c r="L255" s="26">
        <v>61987347</v>
      </c>
      <c r="M255" s="27">
        <v>115495190</v>
      </c>
      <c r="N255" s="27">
        <v>180415298</v>
      </c>
      <c r="O255" s="26">
        <v>357897835</v>
      </c>
      <c r="P255" s="26">
        <v>128694451</v>
      </c>
      <c r="Q255" s="27">
        <v>1089169771</v>
      </c>
      <c r="R255" s="27">
        <v>185477617</v>
      </c>
      <c r="S255" s="26">
        <v>1403341839</v>
      </c>
      <c r="T255" s="26">
        <v>-881122710</v>
      </c>
      <c r="U255" s="27">
        <v>55360629</v>
      </c>
      <c r="V255" s="27">
        <v>108731264</v>
      </c>
      <c r="W255" s="42">
        <v>-717030817</v>
      </c>
    </row>
    <row r="256" spans="1:23" x14ac:dyDescent="0.2">
      <c r="A256" s="15" t="s">
        <v>35</v>
      </c>
      <c r="B256" s="16" t="s">
        <v>453</v>
      </c>
      <c r="C256" s="17" t="s">
        <v>454</v>
      </c>
      <c r="D256" s="26">
        <v>211606000</v>
      </c>
      <c r="E256" s="27">
        <v>211689263</v>
      </c>
      <c r="F256" s="27">
        <v>208219304</v>
      </c>
      <c r="G256" s="36">
        <f t="shared" si="47"/>
        <v>0.98360824280445436</v>
      </c>
      <c r="H256" s="26">
        <v>83435710</v>
      </c>
      <c r="I256" s="27">
        <v>1162093</v>
      </c>
      <c r="J256" s="27">
        <v>-852518</v>
      </c>
      <c r="K256" s="26">
        <v>83745285</v>
      </c>
      <c r="L256" s="26">
        <v>242337</v>
      </c>
      <c r="M256" s="27">
        <v>139078</v>
      </c>
      <c r="N256" s="27">
        <v>69823539</v>
      </c>
      <c r="O256" s="26">
        <v>70204954</v>
      </c>
      <c r="P256" s="26">
        <v>1514570</v>
      </c>
      <c r="Q256" s="27">
        <v>762576</v>
      </c>
      <c r="R256" s="27">
        <v>50523167</v>
      </c>
      <c r="S256" s="26">
        <v>52800313</v>
      </c>
      <c r="T256" s="26">
        <v>780509</v>
      </c>
      <c r="U256" s="27">
        <v>522922</v>
      </c>
      <c r="V256" s="27">
        <v>165321</v>
      </c>
      <c r="W256" s="42">
        <v>1468752</v>
      </c>
    </row>
    <row r="257" spans="1:23" ht="16.5" x14ac:dyDescent="0.3">
      <c r="A257" s="18" t="s">
        <v>0</v>
      </c>
      <c r="B257" s="19" t="s">
        <v>455</v>
      </c>
      <c r="C257" s="20" t="s">
        <v>0</v>
      </c>
      <c r="D257" s="28">
        <f>SUM(D253:D256)</f>
        <v>6157227159</v>
      </c>
      <c r="E257" s="29">
        <f>SUM(E253:E256)</f>
        <v>6232668867</v>
      </c>
      <c r="F257" s="29">
        <f>SUM(F253:F256)</f>
        <v>5768641200</v>
      </c>
      <c r="G257" s="37">
        <f t="shared" si="47"/>
        <v>0.92554912239010823</v>
      </c>
      <c r="H257" s="28">
        <f t="shared" ref="H257:W257" si="51">SUM(H253:H256)</f>
        <v>-317741103</v>
      </c>
      <c r="I257" s="29">
        <f t="shared" si="51"/>
        <v>1224078853</v>
      </c>
      <c r="J257" s="29">
        <f t="shared" si="51"/>
        <v>1084780766</v>
      </c>
      <c r="K257" s="28">
        <f t="shared" si="51"/>
        <v>1991118516</v>
      </c>
      <c r="L257" s="28">
        <f t="shared" si="51"/>
        <v>1092257439</v>
      </c>
      <c r="M257" s="29">
        <f t="shared" si="51"/>
        <v>79241325</v>
      </c>
      <c r="N257" s="29">
        <f t="shared" si="51"/>
        <v>-395718876</v>
      </c>
      <c r="O257" s="28">
        <f t="shared" si="51"/>
        <v>775779888</v>
      </c>
      <c r="P257" s="28">
        <f t="shared" si="51"/>
        <v>869419624</v>
      </c>
      <c r="Q257" s="29">
        <f t="shared" si="51"/>
        <v>1348973528</v>
      </c>
      <c r="R257" s="29">
        <f t="shared" si="51"/>
        <v>522899711</v>
      </c>
      <c r="S257" s="28">
        <f t="shared" si="51"/>
        <v>2741292863</v>
      </c>
      <c r="T257" s="28">
        <f t="shared" si="51"/>
        <v>-497510773</v>
      </c>
      <c r="U257" s="29">
        <f t="shared" si="51"/>
        <v>326177861</v>
      </c>
      <c r="V257" s="29">
        <f t="shared" si="51"/>
        <v>431782845</v>
      </c>
      <c r="W257" s="43">
        <f t="shared" si="51"/>
        <v>260449933</v>
      </c>
    </row>
    <row r="258" spans="1:23" ht="16.5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21373887641</v>
      </c>
      <c r="E258" s="29">
        <f>SUM(E232:E237,E239:E244,E246:E251,E253:E256)</f>
        <v>22362135672</v>
      </c>
      <c r="F258" s="29">
        <f>SUM(F232:F237,F239:F244,F246:F251,F253:F256)</f>
        <v>20227990498</v>
      </c>
      <c r="G258" s="37">
        <f t="shared" si="47"/>
        <v>0.90456434012820164</v>
      </c>
      <c r="H258" s="28">
        <f t="shared" ref="H258:W258" si="52">SUM(H232:H237,H239:H244,H246:H251,H253:H256)</f>
        <v>2214574378</v>
      </c>
      <c r="I258" s="29">
        <f t="shared" si="52"/>
        <v>1979633410</v>
      </c>
      <c r="J258" s="29">
        <f t="shared" si="52"/>
        <v>2197922484</v>
      </c>
      <c r="K258" s="28">
        <f t="shared" si="52"/>
        <v>6392130272</v>
      </c>
      <c r="L258" s="28">
        <f t="shared" si="52"/>
        <v>1658362238</v>
      </c>
      <c r="M258" s="29">
        <f t="shared" si="52"/>
        <v>962355127</v>
      </c>
      <c r="N258" s="29">
        <f t="shared" si="52"/>
        <v>1531491079</v>
      </c>
      <c r="O258" s="28">
        <f t="shared" si="52"/>
        <v>4152208444</v>
      </c>
      <c r="P258" s="28">
        <f t="shared" si="52"/>
        <v>1732076979</v>
      </c>
      <c r="Q258" s="29">
        <f t="shared" si="52"/>
        <v>2018645221</v>
      </c>
      <c r="R258" s="29">
        <f t="shared" si="52"/>
        <v>2983257498</v>
      </c>
      <c r="S258" s="28">
        <f t="shared" si="52"/>
        <v>6733979698</v>
      </c>
      <c r="T258" s="28">
        <f t="shared" si="52"/>
        <v>317471997</v>
      </c>
      <c r="U258" s="29">
        <f t="shared" si="52"/>
        <v>1053330996</v>
      </c>
      <c r="V258" s="29">
        <f t="shared" si="52"/>
        <v>1578869091</v>
      </c>
      <c r="W258" s="43">
        <f t="shared" si="52"/>
        <v>2949672084</v>
      </c>
    </row>
    <row r="259" spans="1:23" ht="14.45" customHeight="1" x14ac:dyDescent="0.3">
      <c r="A259" s="10"/>
      <c r="B259" s="11" t="s">
        <v>607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20</v>
      </c>
      <c r="B261" s="16" t="s">
        <v>458</v>
      </c>
      <c r="C261" s="17" t="s">
        <v>459</v>
      </c>
      <c r="D261" s="26">
        <v>278759442</v>
      </c>
      <c r="E261" s="27">
        <v>307581616</v>
      </c>
      <c r="F261" s="27">
        <v>212117364</v>
      </c>
      <c r="G261" s="36">
        <f t="shared" ref="G261:G297" si="53">IF(($E261     =0),0,($F261     /$E261     ))</f>
        <v>0.68962952584266279</v>
      </c>
      <c r="H261" s="26">
        <v>71960376</v>
      </c>
      <c r="I261" s="27">
        <v>3946911</v>
      </c>
      <c r="J261" s="27">
        <v>1573808</v>
      </c>
      <c r="K261" s="26">
        <v>77481095</v>
      </c>
      <c r="L261" s="26">
        <v>7297281</v>
      </c>
      <c r="M261" s="27">
        <v>9054762</v>
      </c>
      <c r="N261" s="27">
        <v>5007108</v>
      </c>
      <c r="O261" s="26">
        <v>21359151</v>
      </c>
      <c r="P261" s="26">
        <v>55777175</v>
      </c>
      <c r="Q261" s="27">
        <v>4365496</v>
      </c>
      <c r="R261" s="27">
        <v>42937485</v>
      </c>
      <c r="S261" s="26">
        <v>103080156</v>
      </c>
      <c r="T261" s="26">
        <v>328010</v>
      </c>
      <c r="U261" s="27">
        <v>-76436079</v>
      </c>
      <c r="V261" s="27">
        <v>86305031</v>
      </c>
      <c r="W261" s="42">
        <v>10196962</v>
      </c>
    </row>
    <row r="262" spans="1:23" x14ac:dyDescent="0.2">
      <c r="A262" s="15" t="s">
        <v>20</v>
      </c>
      <c r="B262" s="16" t="s">
        <v>460</v>
      </c>
      <c r="C262" s="17" t="s">
        <v>461</v>
      </c>
      <c r="D262" s="26">
        <v>504974073</v>
      </c>
      <c r="E262" s="27">
        <v>519597793</v>
      </c>
      <c r="F262" s="27">
        <v>454434698</v>
      </c>
      <c r="G262" s="36">
        <f t="shared" si="53"/>
        <v>0.87458935376963776</v>
      </c>
      <c r="H262" s="26">
        <v>94793684</v>
      </c>
      <c r="I262" s="27">
        <v>23534411</v>
      </c>
      <c r="J262" s="27">
        <v>29892076</v>
      </c>
      <c r="K262" s="26">
        <v>148220171</v>
      </c>
      <c r="L262" s="26">
        <v>21560313</v>
      </c>
      <c r="M262" s="27">
        <v>20962623</v>
      </c>
      <c r="N262" s="27">
        <v>81073523</v>
      </c>
      <c r="O262" s="26">
        <v>123596459</v>
      </c>
      <c r="P262" s="26">
        <v>20893714</v>
      </c>
      <c r="Q262" s="27">
        <v>21906212</v>
      </c>
      <c r="R262" s="27">
        <v>66583486</v>
      </c>
      <c r="S262" s="26">
        <v>109383412</v>
      </c>
      <c r="T262" s="26">
        <v>22001760</v>
      </c>
      <c r="U262" s="27">
        <v>20745704</v>
      </c>
      <c r="V262" s="27">
        <v>30487192</v>
      </c>
      <c r="W262" s="42">
        <v>73234656</v>
      </c>
    </row>
    <row r="263" spans="1:23" x14ac:dyDescent="0.2">
      <c r="A263" s="15" t="s">
        <v>20</v>
      </c>
      <c r="B263" s="16" t="s">
        <v>462</v>
      </c>
      <c r="C263" s="17" t="s">
        <v>463</v>
      </c>
      <c r="D263" s="26">
        <v>560387155</v>
      </c>
      <c r="E263" s="27">
        <v>602466478</v>
      </c>
      <c r="F263" s="27">
        <v>547115124</v>
      </c>
      <c r="G263" s="36">
        <f t="shared" si="53"/>
        <v>0.90812542104624783</v>
      </c>
      <c r="H263" s="26">
        <v>60508171</v>
      </c>
      <c r="I263" s="27">
        <v>39886785</v>
      </c>
      <c r="J263" s="27">
        <v>32743719</v>
      </c>
      <c r="K263" s="26">
        <v>133138675</v>
      </c>
      <c r="L263" s="26">
        <v>51049812</v>
      </c>
      <c r="M263" s="27">
        <v>37589839</v>
      </c>
      <c r="N263" s="27">
        <v>48900472</v>
      </c>
      <c r="O263" s="26">
        <v>137540123</v>
      </c>
      <c r="P263" s="26">
        <v>64500944</v>
      </c>
      <c r="Q263" s="27">
        <v>33135366</v>
      </c>
      <c r="R263" s="27">
        <v>51675183</v>
      </c>
      <c r="S263" s="26">
        <v>149311493</v>
      </c>
      <c r="T263" s="26">
        <v>65868184</v>
      </c>
      <c r="U263" s="27">
        <v>13095262</v>
      </c>
      <c r="V263" s="27">
        <v>48161387</v>
      </c>
      <c r="W263" s="42">
        <v>127124833</v>
      </c>
    </row>
    <row r="264" spans="1:23" x14ac:dyDescent="0.2">
      <c r="A264" s="15" t="s">
        <v>35</v>
      </c>
      <c r="B264" s="16" t="s">
        <v>464</v>
      </c>
      <c r="C264" s="17" t="s">
        <v>465</v>
      </c>
      <c r="D264" s="26">
        <v>110851782</v>
      </c>
      <c r="E264" s="27">
        <v>164855354</v>
      </c>
      <c r="F264" s="27">
        <v>123860936</v>
      </c>
      <c r="G264" s="36">
        <f t="shared" si="53"/>
        <v>0.75133098801267928</v>
      </c>
      <c r="H264" s="26">
        <v>40637015</v>
      </c>
      <c r="I264" s="27">
        <v>5511</v>
      </c>
      <c r="J264" s="27">
        <v>1845925</v>
      </c>
      <c r="K264" s="26">
        <v>42488451</v>
      </c>
      <c r="L264" s="26">
        <v>1265556</v>
      </c>
      <c r="M264" s="27">
        <v>1132780</v>
      </c>
      <c r="N264" s="27">
        <v>33157888</v>
      </c>
      <c r="O264" s="26">
        <v>35556224</v>
      </c>
      <c r="P264" s="26">
        <v>247741</v>
      </c>
      <c r="Q264" s="27">
        <v>1967492</v>
      </c>
      <c r="R264" s="27">
        <v>26016467</v>
      </c>
      <c r="S264" s="26">
        <v>28231700</v>
      </c>
      <c r="T264" s="26">
        <v>13258779</v>
      </c>
      <c r="U264" s="27">
        <v>2265364</v>
      </c>
      <c r="V264" s="27">
        <v>2060418</v>
      </c>
      <c r="W264" s="42">
        <v>17584561</v>
      </c>
    </row>
    <row r="265" spans="1:23" ht="16.5" x14ac:dyDescent="0.3">
      <c r="A265" s="18" t="s">
        <v>0</v>
      </c>
      <c r="B265" s="19" t="s">
        <v>466</v>
      </c>
      <c r="C265" s="20" t="s">
        <v>0</v>
      </c>
      <c r="D265" s="28">
        <f>SUM(D261:D264)</f>
        <v>1454972452</v>
      </c>
      <c r="E265" s="29">
        <f>SUM(E261:E264)</f>
        <v>1594501241</v>
      </c>
      <c r="F265" s="29">
        <f>SUM(F261:F264)</f>
        <v>1337528122</v>
      </c>
      <c r="G265" s="37">
        <f t="shared" si="53"/>
        <v>0.83883793101419102</v>
      </c>
      <c r="H265" s="28">
        <f t="shared" ref="H265:W265" si="54">SUM(H261:H264)</f>
        <v>267899246</v>
      </c>
      <c r="I265" s="29">
        <f t="shared" si="54"/>
        <v>67373618</v>
      </c>
      <c r="J265" s="29">
        <f t="shared" si="54"/>
        <v>66055528</v>
      </c>
      <c r="K265" s="28">
        <f t="shared" si="54"/>
        <v>401328392</v>
      </c>
      <c r="L265" s="28">
        <f t="shared" si="54"/>
        <v>81172962</v>
      </c>
      <c r="M265" s="29">
        <f t="shared" si="54"/>
        <v>68740004</v>
      </c>
      <c r="N265" s="29">
        <f t="shared" si="54"/>
        <v>168138991</v>
      </c>
      <c r="O265" s="28">
        <f t="shared" si="54"/>
        <v>318051957</v>
      </c>
      <c r="P265" s="28">
        <f t="shared" si="54"/>
        <v>141419574</v>
      </c>
      <c r="Q265" s="29">
        <f t="shared" si="54"/>
        <v>61374566</v>
      </c>
      <c r="R265" s="29">
        <f t="shared" si="54"/>
        <v>187212621</v>
      </c>
      <c r="S265" s="28">
        <f t="shared" si="54"/>
        <v>390006761</v>
      </c>
      <c r="T265" s="28">
        <f t="shared" si="54"/>
        <v>101456733</v>
      </c>
      <c r="U265" s="29">
        <f t="shared" si="54"/>
        <v>-40329749</v>
      </c>
      <c r="V265" s="29">
        <f t="shared" si="54"/>
        <v>167014028</v>
      </c>
      <c r="W265" s="43">
        <f t="shared" si="54"/>
        <v>228141012</v>
      </c>
    </row>
    <row r="266" spans="1:23" x14ac:dyDescent="0.2">
      <c r="A266" s="15" t="s">
        <v>20</v>
      </c>
      <c r="B266" s="16" t="s">
        <v>467</v>
      </c>
      <c r="C266" s="17" t="s">
        <v>468</v>
      </c>
      <c r="D266" s="26">
        <v>135264965</v>
      </c>
      <c r="E266" s="27">
        <v>99511809</v>
      </c>
      <c r="F266" s="27">
        <v>30544477</v>
      </c>
      <c r="G266" s="36">
        <f t="shared" si="53"/>
        <v>0.30694323926922079</v>
      </c>
      <c r="H266" s="26">
        <v>8694138</v>
      </c>
      <c r="I266" s="27">
        <v>752069</v>
      </c>
      <c r="J266" s="27">
        <v>721832</v>
      </c>
      <c r="K266" s="26">
        <v>10168039</v>
      </c>
      <c r="L266" s="26">
        <v>643507</v>
      </c>
      <c r="M266" s="27">
        <v>2711982</v>
      </c>
      <c r="N266" s="27">
        <v>4996017</v>
      </c>
      <c r="O266" s="26">
        <v>8351506</v>
      </c>
      <c r="P266" s="26">
        <v>439016</v>
      </c>
      <c r="Q266" s="27">
        <v>140716</v>
      </c>
      <c r="R266" s="27">
        <v>7597173</v>
      </c>
      <c r="S266" s="26">
        <v>8176905</v>
      </c>
      <c r="T266" s="26">
        <v>2856487</v>
      </c>
      <c r="U266" s="27">
        <v>310405</v>
      </c>
      <c r="V266" s="27">
        <v>681135</v>
      </c>
      <c r="W266" s="42">
        <v>3848027</v>
      </c>
    </row>
    <row r="267" spans="1:23" x14ac:dyDescent="0.2">
      <c r="A267" s="15" t="s">
        <v>20</v>
      </c>
      <c r="B267" s="16" t="s">
        <v>469</v>
      </c>
      <c r="C267" s="17" t="s">
        <v>470</v>
      </c>
      <c r="D267" s="26">
        <v>313894780</v>
      </c>
      <c r="E267" s="27">
        <v>313194799</v>
      </c>
      <c r="F267" s="27">
        <v>304365062</v>
      </c>
      <c r="G267" s="36">
        <f t="shared" si="53"/>
        <v>0.97180752353425892</v>
      </c>
      <c r="H267" s="26">
        <v>98166493</v>
      </c>
      <c r="I267" s="27">
        <v>7522260</v>
      </c>
      <c r="J267" s="27">
        <v>15915040</v>
      </c>
      <c r="K267" s="26">
        <v>121603793</v>
      </c>
      <c r="L267" s="26">
        <v>14877017</v>
      </c>
      <c r="M267" s="27">
        <v>16077232</v>
      </c>
      <c r="N267" s="27">
        <v>32590146</v>
      </c>
      <c r="O267" s="26">
        <v>63544395</v>
      </c>
      <c r="P267" s="26">
        <v>15865940</v>
      </c>
      <c r="Q267" s="27">
        <v>15597722</v>
      </c>
      <c r="R267" s="27">
        <v>32540499</v>
      </c>
      <c r="S267" s="26">
        <v>64004161</v>
      </c>
      <c r="T267" s="26">
        <v>15787794</v>
      </c>
      <c r="U267" s="27">
        <v>18911014</v>
      </c>
      <c r="V267" s="27">
        <v>20513905</v>
      </c>
      <c r="W267" s="42">
        <v>55212713</v>
      </c>
    </row>
    <row r="268" spans="1:23" x14ac:dyDescent="0.2">
      <c r="A268" s="15" t="s">
        <v>20</v>
      </c>
      <c r="B268" s="16" t="s">
        <v>471</v>
      </c>
      <c r="C268" s="17" t="s">
        <v>472</v>
      </c>
      <c r="D268" s="26">
        <v>72292474</v>
      </c>
      <c r="E268" s="27">
        <v>73818238</v>
      </c>
      <c r="F268" s="27">
        <v>60765202</v>
      </c>
      <c r="G268" s="36">
        <f t="shared" si="53"/>
        <v>0.8231732922154007</v>
      </c>
      <c r="H268" s="26">
        <v>15742141</v>
      </c>
      <c r="I268" s="27">
        <v>11855568</v>
      </c>
      <c r="J268" s="27">
        <v>5697741</v>
      </c>
      <c r="K268" s="26">
        <v>33295450</v>
      </c>
      <c r="L268" s="26">
        <v>1723066</v>
      </c>
      <c r="M268" s="27">
        <v>2444944</v>
      </c>
      <c r="N268" s="27">
        <v>3892279</v>
      </c>
      <c r="O268" s="26">
        <v>8060289</v>
      </c>
      <c r="P268" s="26">
        <v>2115387</v>
      </c>
      <c r="Q268" s="27">
        <v>1513435</v>
      </c>
      <c r="R268" s="27">
        <v>10180551</v>
      </c>
      <c r="S268" s="26">
        <v>13809373</v>
      </c>
      <c r="T268" s="26">
        <v>1808967</v>
      </c>
      <c r="U268" s="27">
        <v>1899780</v>
      </c>
      <c r="V268" s="27">
        <v>1891343</v>
      </c>
      <c r="W268" s="42">
        <v>5600090</v>
      </c>
    </row>
    <row r="269" spans="1:23" x14ac:dyDescent="0.2">
      <c r="A269" s="15" t="s">
        <v>20</v>
      </c>
      <c r="B269" s="16" t="s">
        <v>473</v>
      </c>
      <c r="C269" s="17" t="s">
        <v>474</v>
      </c>
      <c r="D269" s="26">
        <v>118557168</v>
      </c>
      <c r="E269" s="27">
        <v>108758886</v>
      </c>
      <c r="F269" s="27">
        <v>77069368</v>
      </c>
      <c r="G269" s="36">
        <f t="shared" si="53"/>
        <v>0.70862594160811831</v>
      </c>
      <c r="H269" s="26">
        <v>21463403</v>
      </c>
      <c r="I269" s="27">
        <v>4907291</v>
      </c>
      <c r="J269" s="27">
        <v>5644924</v>
      </c>
      <c r="K269" s="26">
        <v>32015618</v>
      </c>
      <c r="L269" s="26">
        <v>4892847</v>
      </c>
      <c r="M269" s="27">
        <v>4185548</v>
      </c>
      <c r="N269" s="27">
        <v>4063992</v>
      </c>
      <c r="O269" s="26">
        <v>13142387</v>
      </c>
      <c r="P269" s="26">
        <v>5373602</v>
      </c>
      <c r="Q269" s="27">
        <v>6190566</v>
      </c>
      <c r="R269" s="27">
        <v>5103527</v>
      </c>
      <c r="S269" s="26">
        <v>16667695</v>
      </c>
      <c r="T269" s="26">
        <v>5408759</v>
      </c>
      <c r="U269" s="27">
        <v>5255568</v>
      </c>
      <c r="V269" s="27">
        <v>4579341</v>
      </c>
      <c r="W269" s="42">
        <v>15243668</v>
      </c>
    </row>
    <row r="270" spans="1:23" x14ac:dyDescent="0.2">
      <c r="A270" s="15" t="s">
        <v>20</v>
      </c>
      <c r="B270" s="16" t="s">
        <v>475</v>
      </c>
      <c r="C270" s="17" t="s">
        <v>476</v>
      </c>
      <c r="D270" s="26">
        <v>64825013</v>
      </c>
      <c r="E270" s="27">
        <v>65124022</v>
      </c>
      <c r="F270" s="27">
        <v>61295457</v>
      </c>
      <c r="G270" s="36">
        <f t="shared" si="53"/>
        <v>0.94121117089481976</v>
      </c>
      <c r="H270" s="26">
        <v>13715288</v>
      </c>
      <c r="I270" s="27">
        <v>2919387</v>
      </c>
      <c r="J270" s="27">
        <v>3611916</v>
      </c>
      <c r="K270" s="26">
        <v>20246591</v>
      </c>
      <c r="L270" s="26">
        <v>3162835</v>
      </c>
      <c r="M270" s="27">
        <v>2935568</v>
      </c>
      <c r="N270" s="27">
        <v>7934927</v>
      </c>
      <c r="O270" s="26">
        <v>14033330</v>
      </c>
      <c r="P270" s="26">
        <v>2450101</v>
      </c>
      <c r="Q270" s="27">
        <v>3282516</v>
      </c>
      <c r="R270" s="27">
        <v>9316086</v>
      </c>
      <c r="S270" s="26">
        <v>15048703</v>
      </c>
      <c r="T270" s="26">
        <v>2740495</v>
      </c>
      <c r="U270" s="27">
        <v>6341307</v>
      </c>
      <c r="V270" s="27">
        <v>2885031</v>
      </c>
      <c r="W270" s="42">
        <v>11966833</v>
      </c>
    </row>
    <row r="271" spans="1:23" x14ac:dyDescent="0.2">
      <c r="A271" s="15" t="s">
        <v>20</v>
      </c>
      <c r="B271" s="16" t="s">
        <v>477</v>
      </c>
      <c r="C271" s="17" t="s">
        <v>478</v>
      </c>
      <c r="D271" s="26">
        <v>66552824</v>
      </c>
      <c r="E271" s="27">
        <v>59148518</v>
      </c>
      <c r="F271" s="27">
        <v>62782681</v>
      </c>
      <c r="G271" s="36">
        <f t="shared" si="53"/>
        <v>1.0614413196286676</v>
      </c>
      <c r="H271" s="26">
        <v>20470779</v>
      </c>
      <c r="I271" s="27">
        <v>2470904</v>
      </c>
      <c r="J271" s="27">
        <v>1949609</v>
      </c>
      <c r="K271" s="26">
        <v>24891292</v>
      </c>
      <c r="L271" s="26">
        <v>2367139</v>
      </c>
      <c r="M271" s="27">
        <v>2540249</v>
      </c>
      <c r="N271" s="27">
        <v>10104944</v>
      </c>
      <c r="O271" s="26">
        <v>15012332</v>
      </c>
      <c r="P271" s="26">
        <v>2116998</v>
      </c>
      <c r="Q271" s="27">
        <v>2724542</v>
      </c>
      <c r="R271" s="27">
        <v>2317378</v>
      </c>
      <c r="S271" s="26">
        <v>7158918</v>
      </c>
      <c r="T271" s="26">
        <v>8689363</v>
      </c>
      <c r="U271" s="27">
        <v>2331214</v>
      </c>
      <c r="V271" s="27">
        <v>4699562</v>
      </c>
      <c r="W271" s="42">
        <v>15720139</v>
      </c>
    </row>
    <row r="272" spans="1:23" x14ac:dyDescent="0.2">
      <c r="A272" s="15" t="s">
        <v>35</v>
      </c>
      <c r="B272" s="16" t="s">
        <v>479</v>
      </c>
      <c r="C272" s="17" t="s">
        <v>480</v>
      </c>
      <c r="D272" s="26">
        <v>72790647</v>
      </c>
      <c r="E272" s="27">
        <v>74263507</v>
      </c>
      <c r="F272" s="27">
        <v>63199418</v>
      </c>
      <c r="G272" s="36">
        <f t="shared" si="53"/>
        <v>0.85101580241827257</v>
      </c>
      <c r="H272" s="26">
        <v>22052821</v>
      </c>
      <c r="I272" s="27">
        <v>331991</v>
      </c>
      <c r="J272" s="27">
        <v>1114712</v>
      </c>
      <c r="K272" s="26">
        <v>23499524</v>
      </c>
      <c r="L272" s="26">
        <v>2877177</v>
      </c>
      <c r="M272" s="27">
        <v>17907194</v>
      </c>
      <c r="N272" s="27">
        <v>1119720</v>
      </c>
      <c r="O272" s="26">
        <v>21904091</v>
      </c>
      <c r="P272" s="26">
        <v>-1182597</v>
      </c>
      <c r="Q272" s="27">
        <v>183461</v>
      </c>
      <c r="R272" s="27">
        <v>15185820</v>
      </c>
      <c r="S272" s="26">
        <v>14186684</v>
      </c>
      <c r="T272" s="26">
        <v>228581</v>
      </c>
      <c r="U272" s="27">
        <v>860579</v>
      </c>
      <c r="V272" s="27">
        <v>2519959</v>
      </c>
      <c r="W272" s="42">
        <v>3609119</v>
      </c>
    </row>
    <row r="273" spans="1:23" ht="16.5" x14ac:dyDescent="0.3">
      <c r="A273" s="18" t="s">
        <v>0</v>
      </c>
      <c r="B273" s="19" t="s">
        <v>481</v>
      </c>
      <c r="C273" s="20" t="s">
        <v>0</v>
      </c>
      <c r="D273" s="28">
        <f>SUM(D266:D272)</f>
        <v>844177871</v>
      </c>
      <c r="E273" s="29">
        <f>SUM(E266:E272)</f>
        <v>793819779</v>
      </c>
      <c r="F273" s="29">
        <f>SUM(F266:F272)</f>
        <v>660021665</v>
      </c>
      <c r="G273" s="37">
        <f t="shared" si="53"/>
        <v>0.8314502642293069</v>
      </c>
      <c r="H273" s="28">
        <f t="shared" ref="H273:W273" si="55">SUM(H266:H272)</f>
        <v>200305063</v>
      </c>
      <c r="I273" s="29">
        <f t="shared" si="55"/>
        <v>30759470</v>
      </c>
      <c r="J273" s="29">
        <f t="shared" si="55"/>
        <v>34655774</v>
      </c>
      <c r="K273" s="28">
        <f t="shared" si="55"/>
        <v>265720307</v>
      </c>
      <c r="L273" s="28">
        <f t="shared" si="55"/>
        <v>30543588</v>
      </c>
      <c r="M273" s="29">
        <f t="shared" si="55"/>
        <v>48802717</v>
      </c>
      <c r="N273" s="29">
        <f t="shared" si="55"/>
        <v>64702025</v>
      </c>
      <c r="O273" s="28">
        <f t="shared" si="55"/>
        <v>144048330</v>
      </c>
      <c r="P273" s="28">
        <f t="shared" si="55"/>
        <v>27178447</v>
      </c>
      <c r="Q273" s="29">
        <f t="shared" si="55"/>
        <v>29632958</v>
      </c>
      <c r="R273" s="29">
        <f t="shared" si="55"/>
        <v>82241034</v>
      </c>
      <c r="S273" s="28">
        <f t="shared" si="55"/>
        <v>139052439</v>
      </c>
      <c r="T273" s="28">
        <f t="shared" si="55"/>
        <v>37520446</v>
      </c>
      <c r="U273" s="29">
        <f t="shared" si="55"/>
        <v>35909867</v>
      </c>
      <c r="V273" s="29">
        <f t="shared" si="55"/>
        <v>37770276</v>
      </c>
      <c r="W273" s="43">
        <f t="shared" si="55"/>
        <v>111200589</v>
      </c>
    </row>
    <row r="274" spans="1:23" x14ac:dyDescent="0.2">
      <c r="A274" s="15" t="s">
        <v>20</v>
      </c>
      <c r="B274" s="16" t="s">
        <v>482</v>
      </c>
      <c r="C274" s="17" t="s">
        <v>483</v>
      </c>
      <c r="D274" s="26">
        <v>144360299</v>
      </c>
      <c r="E274" s="27">
        <v>150600153</v>
      </c>
      <c r="F274" s="27">
        <v>106752368</v>
      </c>
      <c r="G274" s="36">
        <f t="shared" si="53"/>
        <v>0.70884634493034016</v>
      </c>
      <c r="H274" s="26">
        <v>44970300</v>
      </c>
      <c r="I274" s="27">
        <v>-564054</v>
      </c>
      <c r="J274" s="27">
        <v>3235547</v>
      </c>
      <c r="K274" s="26">
        <v>47641793</v>
      </c>
      <c r="L274" s="26">
        <v>3846997</v>
      </c>
      <c r="M274" s="27">
        <v>4164651</v>
      </c>
      <c r="N274" s="27">
        <v>7643819</v>
      </c>
      <c r="O274" s="26">
        <v>15655467</v>
      </c>
      <c r="P274" s="26">
        <v>3743242</v>
      </c>
      <c r="Q274" s="27">
        <v>3879566</v>
      </c>
      <c r="R274" s="27">
        <v>19061336</v>
      </c>
      <c r="S274" s="26">
        <v>26684144</v>
      </c>
      <c r="T274" s="26">
        <v>10059170</v>
      </c>
      <c r="U274" s="27">
        <v>4097394</v>
      </c>
      <c r="V274" s="27">
        <v>2614400</v>
      </c>
      <c r="W274" s="42">
        <v>16770964</v>
      </c>
    </row>
    <row r="275" spans="1:23" x14ac:dyDescent="0.2">
      <c r="A275" s="15" t="s">
        <v>20</v>
      </c>
      <c r="B275" s="16" t="s">
        <v>484</v>
      </c>
      <c r="C275" s="17" t="s">
        <v>485</v>
      </c>
      <c r="D275" s="26">
        <v>203134426</v>
      </c>
      <c r="E275" s="27">
        <v>202821050</v>
      </c>
      <c r="F275" s="27">
        <v>140439565</v>
      </c>
      <c r="G275" s="36">
        <f t="shared" si="53"/>
        <v>0.69243091385238364</v>
      </c>
      <c r="H275" s="26">
        <v>35364185</v>
      </c>
      <c r="I275" s="27">
        <v>12778942</v>
      </c>
      <c r="J275" s="27">
        <v>7694124</v>
      </c>
      <c r="K275" s="26">
        <v>55837251</v>
      </c>
      <c r="L275" s="26">
        <v>9735495</v>
      </c>
      <c r="M275" s="27">
        <v>8200757</v>
      </c>
      <c r="N275" s="27">
        <v>21740829</v>
      </c>
      <c r="O275" s="26">
        <v>39677081</v>
      </c>
      <c r="P275" s="26">
        <v>8871559</v>
      </c>
      <c r="Q275" s="27">
        <v>8922675</v>
      </c>
      <c r="R275" s="27">
        <v>0</v>
      </c>
      <c r="S275" s="26">
        <v>17794234</v>
      </c>
      <c r="T275" s="26">
        <v>8564626</v>
      </c>
      <c r="U275" s="27">
        <v>8285188</v>
      </c>
      <c r="V275" s="27">
        <v>10281185</v>
      </c>
      <c r="W275" s="42">
        <v>27130999</v>
      </c>
    </row>
    <row r="276" spans="1:23" x14ac:dyDescent="0.2">
      <c r="A276" s="15" t="s">
        <v>20</v>
      </c>
      <c r="B276" s="16" t="s">
        <v>486</v>
      </c>
      <c r="C276" s="17" t="s">
        <v>487</v>
      </c>
      <c r="D276" s="26">
        <v>268065258</v>
      </c>
      <c r="E276" s="27">
        <v>268065258</v>
      </c>
      <c r="F276" s="27">
        <v>367723413</v>
      </c>
      <c r="G276" s="36">
        <f t="shared" si="53"/>
        <v>1.3717682617416986</v>
      </c>
      <c r="H276" s="26">
        <v>54657842</v>
      </c>
      <c r="I276" s="27">
        <v>16621307</v>
      </c>
      <c r="J276" s="27">
        <v>90419879</v>
      </c>
      <c r="K276" s="26">
        <v>161699028</v>
      </c>
      <c r="L276" s="26">
        <v>107448451</v>
      </c>
      <c r="M276" s="27">
        <v>14627478</v>
      </c>
      <c r="N276" s="27">
        <v>17678837</v>
      </c>
      <c r="O276" s="26">
        <v>139754766</v>
      </c>
      <c r="P276" s="26">
        <v>13473392</v>
      </c>
      <c r="Q276" s="27">
        <v>1473903</v>
      </c>
      <c r="R276" s="27">
        <v>25944871</v>
      </c>
      <c r="S276" s="26">
        <v>40892166</v>
      </c>
      <c r="T276" s="26">
        <v>13011522</v>
      </c>
      <c r="U276" s="27">
        <v>12365931</v>
      </c>
      <c r="V276" s="27">
        <v>0</v>
      </c>
      <c r="W276" s="42">
        <v>25377453</v>
      </c>
    </row>
    <row r="277" spans="1:23" x14ac:dyDescent="0.2">
      <c r="A277" s="15" t="s">
        <v>20</v>
      </c>
      <c r="B277" s="16" t="s">
        <v>488</v>
      </c>
      <c r="C277" s="17" t="s">
        <v>489</v>
      </c>
      <c r="D277" s="26">
        <v>82312212</v>
      </c>
      <c r="E277" s="27">
        <v>85413137</v>
      </c>
      <c r="F277" s="27">
        <v>53765960</v>
      </c>
      <c r="G277" s="36">
        <f t="shared" si="53"/>
        <v>0.6294811534670598</v>
      </c>
      <c r="H277" s="26">
        <v>14309695</v>
      </c>
      <c r="I277" s="27">
        <v>5260768</v>
      </c>
      <c r="J277" s="27">
        <v>12217847</v>
      </c>
      <c r="K277" s="26">
        <v>31788310</v>
      </c>
      <c r="L277" s="26">
        <v>4104587</v>
      </c>
      <c r="M277" s="27">
        <v>2565600</v>
      </c>
      <c r="N277" s="27">
        <v>5060769</v>
      </c>
      <c r="O277" s="26">
        <v>11730956</v>
      </c>
      <c r="P277" s="26">
        <v>2558745</v>
      </c>
      <c r="Q277" s="27">
        <v>3042999</v>
      </c>
      <c r="R277" s="27">
        <v>3670682</v>
      </c>
      <c r="S277" s="26">
        <v>9272426</v>
      </c>
      <c r="T277" s="26">
        <v>3306063</v>
      </c>
      <c r="U277" s="27">
        <v>2967676</v>
      </c>
      <c r="V277" s="27">
        <v>-5299471</v>
      </c>
      <c r="W277" s="42">
        <v>974268</v>
      </c>
    </row>
    <row r="278" spans="1:23" x14ac:dyDescent="0.2">
      <c r="A278" s="15" t="s">
        <v>20</v>
      </c>
      <c r="B278" s="16" t="s">
        <v>490</v>
      </c>
      <c r="C278" s="17" t="s">
        <v>491</v>
      </c>
      <c r="D278" s="26">
        <v>63747361</v>
      </c>
      <c r="E278" s="27">
        <v>63747361</v>
      </c>
      <c r="F278" s="27">
        <v>23470647</v>
      </c>
      <c r="G278" s="36">
        <f t="shared" si="53"/>
        <v>0.36818225306613084</v>
      </c>
      <c r="H278" s="26">
        <v>3239672</v>
      </c>
      <c r="I278" s="27">
        <v>1893715</v>
      </c>
      <c r="J278" s="27">
        <v>1833726</v>
      </c>
      <c r="K278" s="26">
        <v>6967113</v>
      </c>
      <c r="L278" s="26">
        <v>1833726</v>
      </c>
      <c r="M278" s="27">
        <v>1833726</v>
      </c>
      <c r="N278" s="27">
        <v>1833726</v>
      </c>
      <c r="O278" s="26">
        <v>5501178</v>
      </c>
      <c r="P278" s="26">
        <v>1833726</v>
      </c>
      <c r="Q278" s="27">
        <v>1833726</v>
      </c>
      <c r="R278" s="27">
        <v>1833726</v>
      </c>
      <c r="S278" s="26">
        <v>5501178</v>
      </c>
      <c r="T278" s="26">
        <v>1833726</v>
      </c>
      <c r="U278" s="27">
        <v>1833726</v>
      </c>
      <c r="V278" s="27">
        <v>1833726</v>
      </c>
      <c r="W278" s="42">
        <v>5501178</v>
      </c>
    </row>
    <row r="279" spans="1:23" x14ac:dyDescent="0.2">
      <c r="A279" s="15" t="s">
        <v>20</v>
      </c>
      <c r="B279" s="16" t="s">
        <v>492</v>
      </c>
      <c r="C279" s="17" t="s">
        <v>493</v>
      </c>
      <c r="D279" s="26">
        <v>91209274</v>
      </c>
      <c r="E279" s="27">
        <v>89209274</v>
      </c>
      <c r="F279" s="27">
        <v>76016449</v>
      </c>
      <c r="G279" s="36">
        <f t="shared" si="53"/>
        <v>0.85211374996729605</v>
      </c>
      <c r="H279" s="26">
        <v>16064894</v>
      </c>
      <c r="I279" s="27">
        <v>2686296180</v>
      </c>
      <c r="J279" s="27">
        <v>-2676780673</v>
      </c>
      <c r="K279" s="26">
        <v>25580401</v>
      </c>
      <c r="L279" s="26">
        <v>4258476</v>
      </c>
      <c r="M279" s="27">
        <v>3819917</v>
      </c>
      <c r="N279" s="27">
        <v>12340562</v>
      </c>
      <c r="O279" s="26">
        <v>20418955</v>
      </c>
      <c r="P279" s="26">
        <v>4004994</v>
      </c>
      <c r="Q279" s="27">
        <v>4606819</v>
      </c>
      <c r="R279" s="27">
        <v>9751986</v>
      </c>
      <c r="S279" s="26">
        <v>18363799</v>
      </c>
      <c r="T279" s="26">
        <v>3555129</v>
      </c>
      <c r="U279" s="27">
        <v>3941208</v>
      </c>
      <c r="V279" s="27">
        <v>4156957</v>
      </c>
      <c r="W279" s="42">
        <v>11653294</v>
      </c>
    </row>
    <row r="280" spans="1:23" x14ac:dyDescent="0.2">
      <c r="A280" s="15" t="s">
        <v>20</v>
      </c>
      <c r="B280" s="16" t="s">
        <v>494</v>
      </c>
      <c r="C280" s="17" t="s">
        <v>495</v>
      </c>
      <c r="D280" s="26">
        <v>146375072</v>
      </c>
      <c r="E280" s="27">
        <v>133350273</v>
      </c>
      <c r="F280" s="27">
        <v>143215646</v>
      </c>
      <c r="G280" s="36">
        <f t="shared" si="53"/>
        <v>1.0739808984118091</v>
      </c>
      <c r="H280" s="26">
        <v>18857437</v>
      </c>
      <c r="I280" s="27">
        <v>60407681</v>
      </c>
      <c r="J280" s="27">
        <v>-5933280</v>
      </c>
      <c r="K280" s="26">
        <v>73331838</v>
      </c>
      <c r="L280" s="26">
        <v>6497033</v>
      </c>
      <c r="M280" s="27">
        <v>6919856</v>
      </c>
      <c r="N280" s="27">
        <v>8556131</v>
      </c>
      <c r="O280" s="26">
        <v>21973020</v>
      </c>
      <c r="P280" s="26">
        <v>6886036</v>
      </c>
      <c r="Q280" s="27">
        <v>6829800</v>
      </c>
      <c r="R280" s="27">
        <v>15391777</v>
      </c>
      <c r="S280" s="26">
        <v>29107613</v>
      </c>
      <c r="T280" s="26">
        <v>6312182</v>
      </c>
      <c r="U280" s="27">
        <v>6253420</v>
      </c>
      <c r="V280" s="27">
        <v>6237573</v>
      </c>
      <c r="W280" s="42">
        <v>18803175</v>
      </c>
    </row>
    <row r="281" spans="1:23" x14ac:dyDescent="0.2">
      <c r="A281" s="15" t="s">
        <v>20</v>
      </c>
      <c r="B281" s="16" t="s">
        <v>496</v>
      </c>
      <c r="C281" s="17" t="s">
        <v>497</v>
      </c>
      <c r="D281" s="26">
        <v>200543208</v>
      </c>
      <c r="E281" s="27">
        <v>197868215</v>
      </c>
      <c r="F281" s="27">
        <v>135655469</v>
      </c>
      <c r="G281" s="36">
        <f t="shared" si="53"/>
        <v>0.68558494349382992</v>
      </c>
      <c r="H281" s="26">
        <v>55286422</v>
      </c>
      <c r="I281" s="27">
        <v>8932129</v>
      </c>
      <c r="J281" s="27">
        <v>8872578</v>
      </c>
      <c r="K281" s="26">
        <v>73091129</v>
      </c>
      <c r="L281" s="26">
        <v>8199150</v>
      </c>
      <c r="M281" s="27">
        <v>6406034</v>
      </c>
      <c r="N281" s="27">
        <v>21257567</v>
      </c>
      <c r="O281" s="26">
        <v>35862751</v>
      </c>
      <c r="P281" s="26">
        <v>9785998</v>
      </c>
      <c r="Q281" s="27">
        <v>8753899</v>
      </c>
      <c r="R281" s="27">
        <v>20988689</v>
      </c>
      <c r="S281" s="26">
        <v>39528586</v>
      </c>
      <c r="T281" s="26">
        <v>11108811</v>
      </c>
      <c r="U281" s="27">
        <v>10978438</v>
      </c>
      <c r="V281" s="27">
        <v>-34914246</v>
      </c>
      <c r="W281" s="42">
        <v>-12826997</v>
      </c>
    </row>
    <row r="282" spans="1:23" x14ac:dyDescent="0.2">
      <c r="A282" s="15" t="s">
        <v>35</v>
      </c>
      <c r="B282" s="16" t="s">
        <v>498</v>
      </c>
      <c r="C282" s="17" t="s">
        <v>499</v>
      </c>
      <c r="D282" s="26">
        <v>68498650</v>
      </c>
      <c r="E282" s="27">
        <v>68145850</v>
      </c>
      <c r="F282" s="27">
        <v>66648290</v>
      </c>
      <c r="G282" s="36">
        <f t="shared" si="53"/>
        <v>0.97802419369631455</v>
      </c>
      <c r="H282" s="26">
        <v>26241042</v>
      </c>
      <c r="I282" s="27">
        <v>3159223</v>
      </c>
      <c r="J282" s="27">
        <v>1175536</v>
      </c>
      <c r="K282" s="26">
        <v>30575801</v>
      </c>
      <c r="L282" s="26">
        <v>195805</v>
      </c>
      <c r="M282" s="27">
        <v>735274</v>
      </c>
      <c r="N282" s="27">
        <v>19757620</v>
      </c>
      <c r="O282" s="26">
        <v>20688699</v>
      </c>
      <c r="P282" s="26">
        <v>657267</v>
      </c>
      <c r="Q282" s="27">
        <v>1727095</v>
      </c>
      <c r="R282" s="27">
        <v>14909199</v>
      </c>
      <c r="S282" s="26">
        <v>17293561</v>
      </c>
      <c r="T282" s="26">
        <v>818255</v>
      </c>
      <c r="U282" s="27">
        <v>-2980569</v>
      </c>
      <c r="V282" s="27">
        <v>252543</v>
      </c>
      <c r="W282" s="42">
        <v>-1909771</v>
      </c>
    </row>
    <row r="283" spans="1:23" ht="16.5" x14ac:dyDescent="0.3">
      <c r="A283" s="18" t="s">
        <v>0</v>
      </c>
      <c r="B283" s="19" t="s">
        <v>500</v>
      </c>
      <c r="C283" s="20" t="s">
        <v>0</v>
      </c>
      <c r="D283" s="28">
        <f>SUM(D274:D282)</f>
        <v>1268245760</v>
      </c>
      <c r="E283" s="29">
        <f>SUM(E274:E282)</f>
        <v>1259220571</v>
      </c>
      <c r="F283" s="29">
        <f>SUM(F274:F282)</f>
        <v>1113687807</v>
      </c>
      <c r="G283" s="37">
        <f t="shared" si="53"/>
        <v>0.88442631310857134</v>
      </c>
      <c r="H283" s="28">
        <f t="shared" ref="H283:W283" si="56">SUM(H274:H282)</f>
        <v>268991489</v>
      </c>
      <c r="I283" s="29">
        <f t="shared" si="56"/>
        <v>2794785891</v>
      </c>
      <c r="J283" s="29">
        <f t="shared" si="56"/>
        <v>-2557264716</v>
      </c>
      <c r="K283" s="28">
        <f t="shared" si="56"/>
        <v>506512664</v>
      </c>
      <c r="L283" s="28">
        <f t="shared" si="56"/>
        <v>146119720</v>
      </c>
      <c r="M283" s="29">
        <f t="shared" si="56"/>
        <v>49273293</v>
      </c>
      <c r="N283" s="29">
        <f t="shared" si="56"/>
        <v>115869860</v>
      </c>
      <c r="O283" s="28">
        <f t="shared" si="56"/>
        <v>311262873</v>
      </c>
      <c r="P283" s="28">
        <f t="shared" si="56"/>
        <v>51814959</v>
      </c>
      <c r="Q283" s="29">
        <f t="shared" si="56"/>
        <v>41070482</v>
      </c>
      <c r="R283" s="29">
        <f t="shared" si="56"/>
        <v>111552266</v>
      </c>
      <c r="S283" s="28">
        <f t="shared" si="56"/>
        <v>204437707</v>
      </c>
      <c r="T283" s="28">
        <f t="shared" si="56"/>
        <v>58569484</v>
      </c>
      <c r="U283" s="29">
        <f t="shared" si="56"/>
        <v>47742412</v>
      </c>
      <c r="V283" s="29">
        <f t="shared" si="56"/>
        <v>-14837333</v>
      </c>
      <c r="W283" s="43">
        <f t="shared" si="56"/>
        <v>91474563</v>
      </c>
    </row>
    <row r="284" spans="1:23" x14ac:dyDescent="0.2">
      <c r="A284" s="15" t="s">
        <v>20</v>
      </c>
      <c r="B284" s="16" t="s">
        <v>501</v>
      </c>
      <c r="C284" s="17" t="s">
        <v>502</v>
      </c>
      <c r="D284" s="26">
        <v>268961962</v>
      </c>
      <c r="E284" s="27">
        <v>265283730</v>
      </c>
      <c r="F284" s="27">
        <v>142284826</v>
      </c>
      <c r="G284" s="36">
        <f t="shared" si="53"/>
        <v>0.53634961329893849</v>
      </c>
      <c r="H284" s="26">
        <v>36073761</v>
      </c>
      <c r="I284" s="27">
        <v>0</v>
      </c>
      <c r="J284" s="27">
        <v>0</v>
      </c>
      <c r="K284" s="26">
        <v>36073761</v>
      </c>
      <c r="L284" s="26">
        <v>-5301833</v>
      </c>
      <c r="M284" s="27">
        <v>27558457</v>
      </c>
      <c r="N284" s="27">
        <v>12039578</v>
      </c>
      <c r="O284" s="26">
        <v>34296202</v>
      </c>
      <c r="P284" s="26">
        <v>15393452</v>
      </c>
      <c r="Q284" s="27">
        <v>14516605</v>
      </c>
      <c r="R284" s="27">
        <v>14534398</v>
      </c>
      <c r="S284" s="26">
        <v>44444455</v>
      </c>
      <c r="T284" s="26">
        <v>13090044</v>
      </c>
      <c r="U284" s="27">
        <v>2996158</v>
      </c>
      <c r="V284" s="27">
        <v>11384206</v>
      </c>
      <c r="W284" s="42">
        <v>27470408</v>
      </c>
    </row>
    <row r="285" spans="1:23" x14ac:dyDescent="0.2">
      <c r="A285" s="15" t="s">
        <v>20</v>
      </c>
      <c r="B285" s="16" t="s">
        <v>503</v>
      </c>
      <c r="C285" s="17" t="s">
        <v>504</v>
      </c>
      <c r="D285" s="26">
        <v>70427144</v>
      </c>
      <c r="E285" s="27">
        <v>77090433</v>
      </c>
      <c r="F285" s="27">
        <v>29210973</v>
      </c>
      <c r="G285" s="36">
        <f t="shared" si="53"/>
        <v>0.3789182634374359</v>
      </c>
      <c r="H285" s="26">
        <v>18132</v>
      </c>
      <c r="I285" s="27">
        <v>4902698</v>
      </c>
      <c r="J285" s="27">
        <v>-256906</v>
      </c>
      <c r="K285" s="26">
        <v>4663924</v>
      </c>
      <c r="L285" s="26">
        <v>2255977</v>
      </c>
      <c r="M285" s="27">
        <v>1727798</v>
      </c>
      <c r="N285" s="27">
        <v>2908446</v>
      </c>
      <c r="O285" s="26">
        <v>6892221</v>
      </c>
      <c r="P285" s="26">
        <v>5339273</v>
      </c>
      <c r="Q285" s="27">
        <v>2717739</v>
      </c>
      <c r="R285" s="27">
        <v>6322435</v>
      </c>
      <c r="S285" s="26">
        <v>14379447</v>
      </c>
      <c r="T285" s="26">
        <v>1560239</v>
      </c>
      <c r="U285" s="27">
        <v>1607551</v>
      </c>
      <c r="V285" s="27">
        <v>107591</v>
      </c>
      <c r="W285" s="42">
        <v>3275381</v>
      </c>
    </row>
    <row r="286" spans="1:23" x14ac:dyDescent="0.2">
      <c r="A286" s="15" t="s">
        <v>20</v>
      </c>
      <c r="B286" s="16" t="s">
        <v>505</v>
      </c>
      <c r="C286" s="17" t="s">
        <v>506</v>
      </c>
      <c r="D286" s="26">
        <v>211881240</v>
      </c>
      <c r="E286" s="27">
        <v>237480605</v>
      </c>
      <c r="F286" s="27">
        <v>193005471</v>
      </c>
      <c r="G286" s="36">
        <f t="shared" si="53"/>
        <v>0.81272098409889093</v>
      </c>
      <c r="H286" s="26">
        <v>37817537</v>
      </c>
      <c r="I286" s="27">
        <v>12435992</v>
      </c>
      <c r="J286" s="27">
        <v>324548</v>
      </c>
      <c r="K286" s="26">
        <v>50578077</v>
      </c>
      <c r="L286" s="26">
        <v>6139897</v>
      </c>
      <c r="M286" s="27">
        <v>14076816</v>
      </c>
      <c r="N286" s="27">
        <v>27250159</v>
      </c>
      <c r="O286" s="26">
        <v>47466872</v>
      </c>
      <c r="P286" s="26">
        <v>14290938</v>
      </c>
      <c r="Q286" s="27">
        <v>12416852</v>
      </c>
      <c r="R286" s="27">
        <v>26036962</v>
      </c>
      <c r="S286" s="26">
        <v>52744752</v>
      </c>
      <c r="T286" s="26">
        <v>13160573</v>
      </c>
      <c r="U286" s="27">
        <v>14281934</v>
      </c>
      <c r="V286" s="27">
        <v>14773263</v>
      </c>
      <c r="W286" s="42">
        <v>42215770</v>
      </c>
    </row>
    <row r="287" spans="1:23" x14ac:dyDescent="0.2">
      <c r="A287" s="15" t="s">
        <v>20</v>
      </c>
      <c r="B287" s="16" t="s">
        <v>507</v>
      </c>
      <c r="C287" s="17" t="s">
        <v>508</v>
      </c>
      <c r="D287" s="26">
        <v>128417756</v>
      </c>
      <c r="E287" s="27">
        <v>125236280</v>
      </c>
      <c r="F287" s="27">
        <v>72704661</v>
      </c>
      <c r="G287" s="36">
        <f t="shared" si="53"/>
        <v>0.58053992820610767</v>
      </c>
      <c r="H287" s="26">
        <v>16636857</v>
      </c>
      <c r="I287" s="27">
        <v>2970056</v>
      </c>
      <c r="J287" s="27">
        <v>4531088</v>
      </c>
      <c r="K287" s="26">
        <v>24138001</v>
      </c>
      <c r="L287" s="26">
        <v>3617497</v>
      </c>
      <c r="M287" s="27">
        <v>4007968</v>
      </c>
      <c r="N287" s="27">
        <v>4802174</v>
      </c>
      <c r="O287" s="26">
        <v>12427639</v>
      </c>
      <c r="P287" s="26">
        <v>5045659</v>
      </c>
      <c r="Q287" s="27">
        <v>4095977</v>
      </c>
      <c r="R287" s="27">
        <v>12570063</v>
      </c>
      <c r="S287" s="26">
        <v>21711699</v>
      </c>
      <c r="T287" s="26">
        <v>5121490</v>
      </c>
      <c r="U287" s="27">
        <v>4777882</v>
      </c>
      <c r="V287" s="27">
        <v>4527950</v>
      </c>
      <c r="W287" s="42">
        <v>14427322</v>
      </c>
    </row>
    <row r="288" spans="1:23" x14ac:dyDescent="0.2">
      <c r="A288" s="15" t="s">
        <v>20</v>
      </c>
      <c r="B288" s="16" t="s">
        <v>509</v>
      </c>
      <c r="C288" s="17" t="s">
        <v>510</v>
      </c>
      <c r="D288" s="26">
        <v>913778873</v>
      </c>
      <c r="E288" s="27">
        <v>913778873</v>
      </c>
      <c r="F288" s="27">
        <v>760712528</v>
      </c>
      <c r="G288" s="36">
        <f t="shared" si="53"/>
        <v>0.8324908251626868</v>
      </c>
      <c r="H288" s="26">
        <v>98006372</v>
      </c>
      <c r="I288" s="27">
        <v>52212565</v>
      </c>
      <c r="J288" s="27">
        <v>64710180</v>
      </c>
      <c r="K288" s="26">
        <v>214929117</v>
      </c>
      <c r="L288" s="26">
        <v>52815345</v>
      </c>
      <c r="M288" s="27">
        <v>53583564</v>
      </c>
      <c r="N288" s="27">
        <v>90090160</v>
      </c>
      <c r="O288" s="26">
        <v>196489069</v>
      </c>
      <c r="P288" s="26">
        <v>53944513</v>
      </c>
      <c r="Q288" s="27">
        <v>49438876</v>
      </c>
      <c r="R288" s="27">
        <v>68119708</v>
      </c>
      <c r="S288" s="26">
        <v>171503097</v>
      </c>
      <c r="T288" s="26">
        <v>71955365</v>
      </c>
      <c r="U288" s="27">
        <v>50792014</v>
      </c>
      <c r="V288" s="27">
        <v>55043866</v>
      </c>
      <c r="W288" s="42">
        <v>177791245</v>
      </c>
    </row>
    <row r="289" spans="1:23" x14ac:dyDescent="0.2">
      <c r="A289" s="15" t="s">
        <v>35</v>
      </c>
      <c r="B289" s="16" t="s">
        <v>511</v>
      </c>
      <c r="C289" s="17" t="s">
        <v>512</v>
      </c>
      <c r="D289" s="26">
        <v>83104000</v>
      </c>
      <c r="E289" s="27">
        <v>86345950</v>
      </c>
      <c r="F289" s="27">
        <v>77641451</v>
      </c>
      <c r="G289" s="36">
        <f t="shared" si="53"/>
        <v>0.89919041946958722</v>
      </c>
      <c r="H289" s="26">
        <v>31241727</v>
      </c>
      <c r="I289" s="27">
        <v>4607</v>
      </c>
      <c r="J289" s="27">
        <v>13751</v>
      </c>
      <c r="K289" s="26">
        <v>31260085</v>
      </c>
      <c r="L289" s="26">
        <v>237469</v>
      </c>
      <c r="M289" s="27">
        <v>1026</v>
      </c>
      <c r="N289" s="27">
        <v>70022</v>
      </c>
      <c r="O289" s="26">
        <v>308517</v>
      </c>
      <c r="P289" s="26">
        <v>24919286</v>
      </c>
      <c r="Q289" s="27">
        <v>14513</v>
      </c>
      <c r="R289" s="27">
        <v>18767575</v>
      </c>
      <c r="S289" s="26">
        <v>43701374</v>
      </c>
      <c r="T289" s="26">
        <v>-4882</v>
      </c>
      <c r="U289" s="27">
        <v>1716730</v>
      </c>
      <c r="V289" s="27">
        <v>659627</v>
      </c>
      <c r="W289" s="42">
        <v>2371475</v>
      </c>
    </row>
    <row r="290" spans="1:23" ht="16.5" x14ac:dyDescent="0.3">
      <c r="A290" s="18" t="s">
        <v>0</v>
      </c>
      <c r="B290" s="19" t="s">
        <v>513</v>
      </c>
      <c r="C290" s="20" t="s">
        <v>0</v>
      </c>
      <c r="D290" s="28">
        <f>SUM(D284:D289)</f>
        <v>1676570975</v>
      </c>
      <c r="E290" s="29">
        <f>SUM(E284:E289)</f>
        <v>1705215871</v>
      </c>
      <c r="F290" s="29">
        <f>SUM(F284:F289)</f>
        <v>1275559910</v>
      </c>
      <c r="G290" s="37">
        <f t="shared" si="53"/>
        <v>0.7480342704363675</v>
      </c>
      <c r="H290" s="28">
        <f t="shared" ref="H290:W290" si="57">SUM(H284:H289)</f>
        <v>219794386</v>
      </c>
      <c r="I290" s="29">
        <f t="shared" si="57"/>
        <v>72525918</v>
      </c>
      <c r="J290" s="29">
        <f t="shared" si="57"/>
        <v>69322661</v>
      </c>
      <c r="K290" s="28">
        <f t="shared" si="57"/>
        <v>361642965</v>
      </c>
      <c r="L290" s="28">
        <f t="shared" si="57"/>
        <v>59764352</v>
      </c>
      <c r="M290" s="29">
        <f t="shared" si="57"/>
        <v>100955629</v>
      </c>
      <c r="N290" s="29">
        <f t="shared" si="57"/>
        <v>137160539</v>
      </c>
      <c r="O290" s="28">
        <f t="shared" si="57"/>
        <v>297880520</v>
      </c>
      <c r="P290" s="28">
        <f t="shared" si="57"/>
        <v>118933121</v>
      </c>
      <c r="Q290" s="29">
        <f t="shared" si="57"/>
        <v>83200562</v>
      </c>
      <c r="R290" s="29">
        <f t="shared" si="57"/>
        <v>146351141</v>
      </c>
      <c r="S290" s="28">
        <f t="shared" si="57"/>
        <v>348484824</v>
      </c>
      <c r="T290" s="28">
        <f t="shared" si="57"/>
        <v>104882829</v>
      </c>
      <c r="U290" s="29">
        <f t="shared" si="57"/>
        <v>76172269</v>
      </c>
      <c r="V290" s="29">
        <f t="shared" si="57"/>
        <v>86496503</v>
      </c>
      <c r="W290" s="43">
        <f t="shared" si="57"/>
        <v>267551601</v>
      </c>
    </row>
    <row r="291" spans="1:23" x14ac:dyDescent="0.2">
      <c r="A291" s="15" t="s">
        <v>20</v>
      </c>
      <c r="B291" s="16" t="s">
        <v>514</v>
      </c>
      <c r="C291" s="17" t="s">
        <v>515</v>
      </c>
      <c r="D291" s="26">
        <v>2365711380</v>
      </c>
      <c r="E291" s="27">
        <v>2372217587</v>
      </c>
      <c r="F291" s="27">
        <v>2184415466</v>
      </c>
      <c r="G291" s="36">
        <f t="shared" si="53"/>
        <v>0.92083267486541909</v>
      </c>
      <c r="H291" s="26">
        <v>304001339</v>
      </c>
      <c r="I291" s="27">
        <v>201022329</v>
      </c>
      <c r="J291" s="27">
        <v>165063765</v>
      </c>
      <c r="K291" s="26">
        <v>670087433</v>
      </c>
      <c r="L291" s="26">
        <v>153353711</v>
      </c>
      <c r="M291" s="27">
        <v>161771970</v>
      </c>
      <c r="N291" s="27">
        <v>190800453</v>
      </c>
      <c r="O291" s="26">
        <v>505926134</v>
      </c>
      <c r="P291" s="26">
        <v>180011006</v>
      </c>
      <c r="Q291" s="27">
        <v>151625797</v>
      </c>
      <c r="R291" s="27">
        <v>210053545</v>
      </c>
      <c r="S291" s="26">
        <v>541690348</v>
      </c>
      <c r="T291" s="26">
        <v>158240986</v>
      </c>
      <c r="U291" s="27">
        <v>154542229</v>
      </c>
      <c r="V291" s="27">
        <v>153928336</v>
      </c>
      <c r="W291" s="42">
        <v>466711551</v>
      </c>
    </row>
    <row r="292" spans="1:23" x14ac:dyDescent="0.2">
      <c r="A292" s="15" t="s">
        <v>20</v>
      </c>
      <c r="B292" s="16" t="s">
        <v>516</v>
      </c>
      <c r="C292" s="17" t="s">
        <v>517</v>
      </c>
      <c r="D292" s="26">
        <v>258995532</v>
      </c>
      <c r="E292" s="27">
        <v>296632553</v>
      </c>
      <c r="F292" s="27">
        <v>136503563</v>
      </c>
      <c r="G292" s="36">
        <f t="shared" si="53"/>
        <v>0.46017728539726388</v>
      </c>
      <c r="H292" s="26">
        <v>51527873</v>
      </c>
      <c r="I292" s="27">
        <v>12823723</v>
      </c>
      <c r="J292" s="27">
        <v>14577923</v>
      </c>
      <c r="K292" s="26">
        <v>78929519</v>
      </c>
      <c r="L292" s="26">
        <v>8593844</v>
      </c>
      <c r="M292" s="27">
        <v>13415927</v>
      </c>
      <c r="N292" s="27">
        <v>12298992</v>
      </c>
      <c r="O292" s="26">
        <v>34308763</v>
      </c>
      <c r="P292" s="26">
        <v>1029127</v>
      </c>
      <c r="Q292" s="27">
        <v>15892823</v>
      </c>
      <c r="R292" s="27">
        <v>11331369</v>
      </c>
      <c r="S292" s="26">
        <v>28253319</v>
      </c>
      <c r="T292" s="26">
        <v>-6882155</v>
      </c>
      <c r="U292" s="27">
        <v>11443592</v>
      </c>
      <c r="V292" s="27">
        <v>-9549475</v>
      </c>
      <c r="W292" s="42">
        <v>-4988038</v>
      </c>
    </row>
    <row r="293" spans="1:23" x14ac:dyDescent="0.2">
      <c r="A293" s="15" t="s">
        <v>20</v>
      </c>
      <c r="B293" s="16" t="s">
        <v>518</v>
      </c>
      <c r="C293" s="17" t="s">
        <v>519</v>
      </c>
      <c r="D293" s="26">
        <v>129842435</v>
      </c>
      <c r="E293" s="27">
        <v>136282435</v>
      </c>
      <c r="F293" s="27">
        <v>86674599</v>
      </c>
      <c r="G293" s="36">
        <f t="shared" si="53"/>
        <v>0.63599244466097193</v>
      </c>
      <c r="H293" s="26">
        <v>5330925</v>
      </c>
      <c r="I293" s="27">
        <v>5570122</v>
      </c>
      <c r="J293" s="27">
        <v>5215917</v>
      </c>
      <c r="K293" s="26">
        <v>16116964</v>
      </c>
      <c r="L293" s="26">
        <v>5460709</v>
      </c>
      <c r="M293" s="27">
        <v>5043677</v>
      </c>
      <c r="N293" s="27">
        <v>29242871</v>
      </c>
      <c r="O293" s="26">
        <v>39747257</v>
      </c>
      <c r="P293" s="26">
        <v>18975838</v>
      </c>
      <c r="Q293" s="27">
        <v>11593004</v>
      </c>
      <c r="R293" s="27">
        <v>-5053646</v>
      </c>
      <c r="S293" s="26">
        <v>25515196</v>
      </c>
      <c r="T293" s="26">
        <v>4915592</v>
      </c>
      <c r="U293" s="27">
        <v>5878776</v>
      </c>
      <c r="V293" s="27">
        <v>-5499186</v>
      </c>
      <c r="W293" s="42">
        <v>5295182</v>
      </c>
    </row>
    <row r="294" spans="1:23" x14ac:dyDescent="0.2">
      <c r="A294" s="15" t="s">
        <v>20</v>
      </c>
      <c r="B294" s="16" t="s">
        <v>520</v>
      </c>
      <c r="C294" s="17" t="s">
        <v>521</v>
      </c>
      <c r="D294" s="26">
        <v>328395100</v>
      </c>
      <c r="E294" s="27">
        <v>346365100</v>
      </c>
      <c r="F294" s="27">
        <v>258506445</v>
      </c>
      <c r="G294" s="36">
        <f t="shared" si="53"/>
        <v>0.74634091310007855</v>
      </c>
      <c r="H294" s="26">
        <v>14848425</v>
      </c>
      <c r="I294" s="27">
        <v>12086876</v>
      </c>
      <c r="J294" s="27">
        <v>11367429</v>
      </c>
      <c r="K294" s="26">
        <v>38302730</v>
      </c>
      <c r="L294" s="26">
        <v>12115664</v>
      </c>
      <c r="M294" s="27">
        <v>13073540</v>
      </c>
      <c r="N294" s="27">
        <v>1174627</v>
      </c>
      <c r="O294" s="26">
        <v>26363831</v>
      </c>
      <c r="P294" s="26">
        <v>18403021</v>
      </c>
      <c r="Q294" s="27">
        <v>22657662</v>
      </c>
      <c r="R294" s="27">
        <v>46855824</v>
      </c>
      <c r="S294" s="26">
        <v>87916507</v>
      </c>
      <c r="T294" s="26">
        <v>66646288</v>
      </c>
      <c r="U294" s="27">
        <v>19998841</v>
      </c>
      <c r="V294" s="27">
        <v>19278248</v>
      </c>
      <c r="W294" s="42">
        <v>105923377</v>
      </c>
    </row>
    <row r="295" spans="1:23" x14ac:dyDescent="0.2">
      <c r="A295" s="15" t="s">
        <v>35</v>
      </c>
      <c r="B295" s="16" t="s">
        <v>522</v>
      </c>
      <c r="C295" s="17" t="s">
        <v>523</v>
      </c>
      <c r="D295" s="26">
        <v>144548000</v>
      </c>
      <c r="E295" s="27">
        <v>144859490</v>
      </c>
      <c r="F295" s="27">
        <v>135485037</v>
      </c>
      <c r="G295" s="36">
        <f t="shared" si="53"/>
        <v>0.93528588979569094</v>
      </c>
      <c r="H295" s="26">
        <v>443690</v>
      </c>
      <c r="I295" s="27">
        <v>54196680</v>
      </c>
      <c r="J295" s="27">
        <v>333837</v>
      </c>
      <c r="K295" s="26">
        <v>54974207</v>
      </c>
      <c r="L295" s="26">
        <v>521714</v>
      </c>
      <c r="M295" s="27">
        <v>503834</v>
      </c>
      <c r="N295" s="27">
        <v>43325925</v>
      </c>
      <c r="O295" s="26">
        <v>44351473</v>
      </c>
      <c r="P295" s="26">
        <v>566777</v>
      </c>
      <c r="Q295" s="27">
        <v>1187470</v>
      </c>
      <c r="R295" s="27">
        <v>32409853</v>
      </c>
      <c r="S295" s="26">
        <v>34164100</v>
      </c>
      <c r="T295" s="26">
        <v>272188</v>
      </c>
      <c r="U295" s="27">
        <v>362758</v>
      </c>
      <c r="V295" s="27">
        <v>1360311</v>
      </c>
      <c r="W295" s="42">
        <v>1995257</v>
      </c>
    </row>
    <row r="296" spans="1:23" ht="16.5" x14ac:dyDescent="0.3">
      <c r="A296" s="18" t="s">
        <v>0</v>
      </c>
      <c r="B296" s="19" t="s">
        <v>524</v>
      </c>
      <c r="C296" s="20" t="s">
        <v>0</v>
      </c>
      <c r="D296" s="28">
        <f>SUM(D291:D295)</f>
        <v>3227492447</v>
      </c>
      <c r="E296" s="29">
        <f>SUM(E291:E295)</f>
        <v>3296357165</v>
      </c>
      <c r="F296" s="29">
        <f>SUM(F291:F295)</f>
        <v>2801585110</v>
      </c>
      <c r="G296" s="37">
        <f t="shared" si="53"/>
        <v>0.84990338418015454</v>
      </c>
      <c r="H296" s="28">
        <f t="shared" ref="H296:W296" si="58">SUM(H291:H295)</f>
        <v>376152252</v>
      </c>
      <c r="I296" s="29">
        <f t="shared" si="58"/>
        <v>285699730</v>
      </c>
      <c r="J296" s="29">
        <f t="shared" si="58"/>
        <v>196558871</v>
      </c>
      <c r="K296" s="28">
        <f t="shared" si="58"/>
        <v>858410853</v>
      </c>
      <c r="L296" s="28">
        <f t="shared" si="58"/>
        <v>180045642</v>
      </c>
      <c r="M296" s="29">
        <f t="shared" si="58"/>
        <v>193808948</v>
      </c>
      <c r="N296" s="29">
        <f t="shared" si="58"/>
        <v>276842868</v>
      </c>
      <c r="O296" s="28">
        <f t="shared" si="58"/>
        <v>650697458</v>
      </c>
      <c r="P296" s="28">
        <f t="shared" si="58"/>
        <v>218985769</v>
      </c>
      <c r="Q296" s="29">
        <f t="shared" si="58"/>
        <v>202956756</v>
      </c>
      <c r="R296" s="29">
        <f t="shared" si="58"/>
        <v>295596945</v>
      </c>
      <c r="S296" s="28">
        <f t="shared" si="58"/>
        <v>717539470</v>
      </c>
      <c r="T296" s="28">
        <f t="shared" si="58"/>
        <v>223192899</v>
      </c>
      <c r="U296" s="29">
        <f t="shared" si="58"/>
        <v>192226196</v>
      </c>
      <c r="V296" s="29">
        <f t="shared" si="58"/>
        <v>159518234</v>
      </c>
      <c r="W296" s="43">
        <f t="shared" si="58"/>
        <v>574937329</v>
      </c>
    </row>
    <row r="297" spans="1:23" ht="16.5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8471459505</v>
      </c>
      <c r="E297" s="29">
        <f>SUM(E261:E264,E266:E272,E274:E282,E284:E289,E291:E295)</f>
        <v>8649114627</v>
      </c>
      <c r="F297" s="29">
        <f>SUM(F261:F264,F266:F272,F274:F282,F284:F289,F291:F295)</f>
        <v>7188382614</v>
      </c>
      <c r="G297" s="37">
        <f t="shared" si="53"/>
        <v>0.83111196047280689</v>
      </c>
      <c r="H297" s="28">
        <f t="shared" ref="H297:W297" si="59">SUM(H261:H264,H266:H272,H274:H282,H284:H289,H291:H295)</f>
        <v>1333142436</v>
      </c>
      <c r="I297" s="29">
        <f t="shared" si="59"/>
        <v>3251144627</v>
      </c>
      <c r="J297" s="29">
        <f t="shared" si="59"/>
        <v>-2190671882</v>
      </c>
      <c r="K297" s="28">
        <f t="shared" si="59"/>
        <v>2393615181</v>
      </c>
      <c r="L297" s="28">
        <f t="shared" si="59"/>
        <v>497646264</v>
      </c>
      <c r="M297" s="29">
        <f t="shared" si="59"/>
        <v>461580591</v>
      </c>
      <c r="N297" s="29">
        <f t="shared" si="59"/>
        <v>762714283</v>
      </c>
      <c r="O297" s="28">
        <f t="shared" si="59"/>
        <v>1721941138</v>
      </c>
      <c r="P297" s="28">
        <f t="shared" si="59"/>
        <v>558331870</v>
      </c>
      <c r="Q297" s="29">
        <f t="shared" si="59"/>
        <v>418235324</v>
      </c>
      <c r="R297" s="29">
        <f t="shared" si="59"/>
        <v>822954007</v>
      </c>
      <c r="S297" s="28">
        <f t="shared" si="59"/>
        <v>1799521201</v>
      </c>
      <c r="T297" s="28">
        <f t="shared" si="59"/>
        <v>525622391</v>
      </c>
      <c r="U297" s="29">
        <f t="shared" si="59"/>
        <v>311720995</v>
      </c>
      <c r="V297" s="29">
        <f t="shared" si="59"/>
        <v>435961708</v>
      </c>
      <c r="W297" s="43">
        <f t="shared" si="59"/>
        <v>1273305094</v>
      </c>
    </row>
    <row r="298" spans="1:23" ht="14.45" customHeight="1" x14ac:dyDescent="0.3">
      <c r="A298" s="10"/>
      <c r="B298" s="11" t="s">
        <v>607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14</v>
      </c>
      <c r="B300" s="16" t="s">
        <v>527</v>
      </c>
      <c r="C300" s="17" t="s">
        <v>528</v>
      </c>
      <c r="D300" s="26">
        <v>47512223847</v>
      </c>
      <c r="E300" s="27">
        <v>50546294640</v>
      </c>
      <c r="F300" s="27">
        <v>49111841195</v>
      </c>
      <c r="G300" s="36">
        <f t="shared" ref="G300:G337" si="60">IF(($E300     =0),0,($F300     /$E300     ))</f>
        <v>0.97162099704406746</v>
      </c>
      <c r="H300" s="26">
        <v>4537597649</v>
      </c>
      <c r="I300" s="27">
        <v>4267836589</v>
      </c>
      <c r="J300" s="27">
        <v>3433024752</v>
      </c>
      <c r="K300" s="26">
        <v>12238458990</v>
      </c>
      <c r="L300" s="26">
        <v>3283758062</v>
      </c>
      <c r="M300" s="27">
        <v>3481710553</v>
      </c>
      <c r="N300" s="27">
        <v>5216673381</v>
      </c>
      <c r="O300" s="26">
        <v>11982141996</v>
      </c>
      <c r="P300" s="26">
        <v>4269308802</v>
      </c>
      <c r="Q300" s="27">
        <v>3764146630</v>
      </c>
      <c r="R300" s="27">
        <v>5280615719</v>
      </c>
      <c r="S300" s="26">
        <v>13314071151</v>
      </c>
      <c r="T300" s="26">
        <v>4199427265</v>
      </c>
      <c r="U300" s="27">
        <v>3902361833</v>
      </c>
      <c r="V300" s="27">
        <v>3475379960</v>
      </c>
      <c r="W300" s="42">
        <v>11577169058</v>
      </c>
    </row>
    <row r="301" spans="1:23" ht="16.5" x14ac:dyDescent="0.3">
      <c r="A301" s="18" t="s">
        <v>0</v>
      </c>
      <c r="B301" s="19" t="s">
        <v>19</v>
      </c>
      <c r="C301" s="20" t="s">
        <v>0</v>
      </c>
      <c r="D301" s="28">
        <f>D300</f>
        <v>47512223847</v>
      </c>
      <c r="E301" s="29">
        <f>E300</f>
        <v>50546294640</v>
      </c>
      <c r="F301" s="29">
        <f>F300</f>
        <v>49111841195</v>
      </c>
      <c r="G301" s="37">
        <f t="shared" si="60"/>
        <v>0.97162099704406746</v>
      </c>
      <c r="H301" s="28">
        <f t="shared" ref="H301:W301" si="61">H300</f>
        <v>4537597649</v>
      </c>
      <c r="I301" s="29">
        <f t="shared" si="61"/>
        <v>4267836589</v>
      </c>
      <c r="J301" s="29">
        <f t="shared" si="61"/>
        <v>3433024752</v>
      </c>
      <c r="K301" s="28">
        <f t="shared" si="61"/>
        <v>12238458990</v>
      </c>
      <c r="L301" s="28">
        <f t="shared" si="61"/>
        <v>3283758062</v>
      </c>
      <c r="M301" s="29">
        <f t="shared" si="61"/>
        <v>3481710553</v>
      </c>
      <c r="N301" s="29">
        <f t="shared" si="61"/>
        <v>5216673381</v>
      </c>
      <c r="O301" s="28">
        <f t="shared" si="61"/>
        <v>11982141996</v>
      </c>
      <c r="P301" s="28">
        <f t="shared" si="61"/>
        <v>4269308802</v>
      </c>
      <c r="Q301" s="29">
        <f t="shared" si="61"/>
        <v>3764146630</v>
      </c>
      <c r="R301" s="29">
        <f t="shared" si="61"/>
        <v>5280615719</v>
      </c>
      <c r="S301" s="28">
        <f t="shared" si="61"/>
        <v>13314071151</v>
      </c>
      <c r="T301" s="28">
        <f t="shared" si="61"/>
        <v>4199427265</v>
      </c>
      <c r="U301" s="29">
        <f t="shared" si="61"/>
        <v>3902361833</v>
      </c>
      <c r="V301" s="29">
        <f t="shared" si="61"/>
        <v>3475379960</v>
      </c>
      <c r="W301" s="43">
        <f t="shared" si="61"/>
        <v>11577169058</v>
      </c>
    </row>
    <row r="302" spans="1:23" x14ac:dyDescent="0.2">
      <c r="A302" s="15" t="s">
        <v>20</v>
      </c>
      <c r="B302" s="16" t="s">
        <v>529</v>
      </c>
      <c r="C302" s="17" t="s">
        <v>530</v>
      </c>
      <c r="D302" s="26">
        <v>439355458</v>
      </c>
      <c r="E302" s="27">
        <v>402418350</v>
      </c>
      <c r="F302" s="27">
        <v>365524818</v>
      </c>
      <c r="G302" s="36">
        <f t="shared" si="60"/>
        <v>0.90832045308073051</v>
      </c>
      <c r="H302" s="26">
        <v>53453267</v>
      </c>
      <c r="I302" s="27">
        <v>24168881</v>
      </c>
      <c r="J302" s="27">
        <v>20469590</v>
      </c>
      <c r="K302" s="26">
        <v>98091738</v>
      </c>
      <c r="L302" s="26">
        <v>26795024</v>
      </c>
      <c r="M302" s="27">
        <v>23687153</v>
      </c>
      <c r="N302" s="27">
        <v>43487467</v>
      </c>
      <c r="O302" s="26">
        <v>93969644</v>
      </c>
      <c r="P302" s="26">
        <v>28307265</v>
      </c>
      <c r="Q302" s="27">
        <v>24324430</v>
      </c>
      <c r="R302" s="27">
        <v>39511675</v>
      </c>
      <c r="S302" s="26">
        <v>92143370</v>
      </c>
      <c r="T302" s="26">
        <v>24950402</v>
      </c>
      <c r="U302" s="27">
        <v>25028493</v>
      </c>
      <c r="V302" s="27">
        <v>31341171</v>
      </c>
      <c r="W302" s="42">
        <v>81320066</v>
      </c>
    </row>
    <row r="303" spans="1:23" x14ac:dyDescent="0.2">
      <c r="A303" s="15" t="s">
        <v>20</v>
      </c>
      <c r="B303" s="16" t="s">
        <v>531</v>
      </c>
      <c r="C303" s="17" t="s">
        <v>532</v>
      </c>
      <c r="D303" s="26">
        <v>346090893</v>
      </c>
      <c r="E303" s="27">
        <v>340894066</v>
      </c>
      <c r="F303" s="27">
        <v>336150457</v>
      </c>
      <c r="G303" s="36">
        <f t="shared" si="60"/>
        <v>0.98608480031447654</v>
      </c>
      <c r="H303" s="26">
        <v>47230487</v>
      </c>
      <c r="I303" s="27">
        <v>19115664</v>
      </c>
      <c r="J303" s="27">
        <v>17252340</v>
      </c>
      <c r="K303" s="26">
        <v>83598491</v>
      </c>
      <c r="L303" s="26">
        <v>23125808</v>
      </c>
      <c r="M303" s="27">
        <v>27281573</v>
      </c>
      <c r="N303" s="27">
        <v>37789825</v>
      </c>
      <c r="O303" s="26">
        <v>88197206</v>
      </c>
      <c r="P303" s="26">
        <v>19941371</v>
      </c>
      <c r="Q303" s="27">
        <v>34105324</v>
      </c>
      <c r="R303" s="27">
        <v>36379044</v>
      </c>
      <c r="S303" s="26">
        <v>90425739</v>
      </c>
      <c r="T303" s="26">
        <v>21060840</v>
      </c>
      <c r="U303" s="27">
        <v>30865273</v>
      </c>
      <c r="V303" s="27">
        <v>22002908</v>
      </c>
      <c r="W303" s="42">
        <v>73929021</v>
      </c>
    </row>
    <row r="304" spans="1:23" x14ac:dyDescent="0.2">
      <c r="A304" s="15" t="s">
        <v>20</v>
      </c>
      <c r="B304" s="16" t="s">
        <v>533</v>
      </c>
      <c r="C304" s="17" t="s">
        <v>534</v>
      </c>
      <c r="D304" s="26">
        <v>421416467</v>
      </c>
      <c r="E304" s="27">
        <v>434650413</v>
      </c>
      <c r="F304" s="27">
        <v>420452724</v>
      </c>
      <c r="G304" s="36">
        <f t="shared" si="60"/>
        <v>0.96733538362012328</v>
      </c>
      <c r="H304" s="26">
        <v>57683415</v>
      </c>
      <c r="I304" s="27">
        <v>28910701</v>
      </c>
      <c r="J304" s="27">
        <v>28298197</v>
      </c>
      <c r="K304" s="26">
        <v>114892313</v>
      </c>
      <c r="L304" s="26">
        <v>26641145</v>
      </c>
      <c r="M304" s="27">
        <v>30236834</v>
      </c>
      <c r="N304" s="27">
        <v>45091228</v>
      </c>
      <c r="O304" s="26">
        <v>101969207</v>
      </c>
      <c r="P304" s="26">
        <v>24709057</v>
      </c>
      <c r="Q304" s="27">
        <v>31836105</v>
      </c>
      <c r="R304" s="27">
        <v>40276604</v>
      </c>
      <c r="S304" s="26">
        <v>96821766</v>
      </c>
      <c r="T304" s="26">
        <v>34308536</v>
      </c>
      <c r="U304" s="27">
        <v>42063436</v>
      </c>
      <c r="V304" s="27">
        <v>30397466</v>
      </c>
      <c r="W304" s="42">
        <v>106769438</v>
      </c>
    </row>
    <row r="305" spans="1:23" x14ac:dyDescent="0.2">
      <c r="A305" s="15" t="s">
        <v>20</v>
      </c>
      <c r="B305" s="16" t="s">
        <v>535</v>
      </c>
      <c r="C305" s="17" t="s">
        <v>536</v>
      </c>
      <c r="D305" s="26">
        <v>1205124038</v>
      </c>
      <c r="E305" s="27">
        <v>1230477288</v>
      </c>
      <c r="F305" s="27">
        <v>1211097569</v>
      </c>
      <c r="G305" s="36">
        <f t="shared" si="60"/>
        <v>0.98425024241487669</v>
      </c>
      <c r="H305" s="26">
        <v>78837954</v>
      </c>
      <c r="I305" s="27">
        <v>132621973</v>
      </c>
      <c r="J305" s="27">
        <v>94496310</v>
      </c>
      <c r="K305" s="26">
        <v>305956237</v>
      </c>
      <c r="L305" s="26">
        <v>89762974</v>
      </c>
      <c r="M305" s="27">
        <v>87672897</v>
      </c>
      <c r="N305" s="27">
        <v>98230562</v>
      </c>
      <c r="O305" s="26">
        <v>275666433</v>
      </c>
      <c r="P305" s="26">
        <v>123655085</v>
      </c>
      <c r="Q305" s="27">
        <v>93401981</v>
      </c>
      <c r="R305" s="27">
        <v>123165521</v>
      </c>
      <c r="S305" s="26">
        <v>340222587</v>
      </c>
      <c r="T305" s="26">
        <v>91551324</v>
      </c>
      <c r="U305" s="27">
        <v>95265480</v>
      </c>
      <c r="V305" s="27">
        <v>102435508</v>
      </c>
      <c r="W305" s="42">
        <v>289252312</v>
      </c>
    </row>
    <row r="306" spans="1:23" x14ac:dyDescent="0.2">
      <c r="A306" s="15" t="s">
        <v>20</v>
      </c>
      <c r="B306" s="16" t="s">
        <v>537</v>
      </c>
      <c r="C306" s="17" t="s">
        <v>538</v>
      </c>
      <c r="D306" s="26">
        <v>907048717</v>
      </c>
      <c r="E306" s="27">
        <v>947434683</v>
      </c>
      <c r="F306" s="27">
        <v>877752931</v>
      </c>
      <c r="G306" s="36">
        <f t="shared" si="60"/>
        <v>0.92645218372272742</v>
      </c>
      <c r="H306" s="26">
        <v>101636237</v>
      </c>
      <c r="I306" s="27">
        <v>59993724</v>
      </c>
      <c r="J306" s="27">
        <v>64538823</v>
      </c>
      <c r="K306" s="26">
        <v>226168784</v>
      </c>
      <c r="L306" s="26">
        <v>60804027</v>
      </c>
      <c r="M306" s="27">
        <v>56039184</v>
      </c>
      <c r="N306" s="27">
        <v>102486385</v>
      </c>
      <c r="O306" s="26">
        <v>219329596</v>
      </c>
      <c r="P306" s="26">
        <v>61429043</v>
      </c>
      <c r="Q306" s="27">
        <v>59866350</v>
      </c>
      <c r="R306" s="27">
        <v>93270585</v>
      </c>
      <c r="S306" s="26">
        <v>214565978</v>
      </c>
      <c r="T306" s="26">
        <v>57822624</v>
      </c>
      <c r="U306" s="27">
        <v>75748258</v>
      </c>
      <c r="V306" s="27">
        <v>84117691</v>
      </c>
      <c r="W306" s="42">
        <v>217688573</v>
      </c>
    </row>
    <row r="307" spans="1:23" x14ac:dyDescent="0.2">
      <c r="A307" s="15" t="s">
        <v>35</v>
      </c>
      <c r="B307" s="16" t="s">
        <v>539</v>
      </c>
      <c r="C307" s="17" t="s">
        <v>540</v>
      </c>
      <c r="D307" s="26">
        <v>437683755</v>
      </c>
      <c r="E307" s="27">
        <v>529710878</v>
      </c>
      <c r="F307" s="27">
        <v>496722647</v>
      </c>
      <c r="G307" s="36">
        <f t="shared" si="60"/>
        <v>0.93772408238140803</v>
      </c>
      <c r="H307" s="26">
        <v>58007584</v>
      </c>
      <c r="I307" s="27">
        <v>23396420</v>
      </c>
      <c r="J307" s="27">
        <v>28838743</v>
      </c>
      <c r="K307" s="26">
        <v>110242747</v>
      </c>
      <c r="L307" s="26">
        <v>37653112</v>
      </c>
      <c r="M307" s="27">
        <v>32313261</v>
      </c>
      <c r="N307" s="27">
        <v>74646751</v>
      </c>
      <c r="O307" s="26">
        <v>144613124</v>
      </c>
      <c r="P307" s="26">
        <v>25505646</v>
      </c>
      <c r="Q307" s="27">
        <v>39421441</v>
      </c>
      <c r="R307" s="27">
        <v>100036003</v>
      </c>
      <c r="S307" s="26">
        <v>164963090</v>
      </c>
      <c r="T307" s="26">
        <v>29292110</v>
      </c>
      <c r="U307" s="27">
        <v>28141159</v>
      </c>
      <c r="V307" s="27">
        <v>19470417</v>
      </c>
      <c r="W307" s="42">
        <v>76903686</v>
      </c>
    </row>
    <row r="308" spans="1:23" ht="16.5" x14ac:dyDescent="0.3">
      <c r="A308" s="18" t="s">
        <v>0</v>
      </c>
      <c r="B308" s="19" t="s">
        <v>541</v>
      </c>
      <c r="C308" s="20" t="s">
        <v>0</v>
      </c>
      <c r="D308" s="28">
        <f>SUM(D302:D307)</f>
        <v>3756719328</v>
      </c>
      <c r="E308" s="29">
        <f>SUM(E302:E307)</f>
        <v>3885585678</v>
      </c>
      <c r="F308" s="29">
        <f>SUM(F302:F307)</f>
        <v>3707701146</v>
      </c>
      <c r="G308" s="37">
        <f t="shared" si="60"/>
        <v>0.95421937727247308</v>
      </c>
      <c r="H308" s="28">
        <f t="shared" ref="H308:W308" si="62">SUM(H302:H307)</f>
        <v>396848944</v>
      </c>
      <c r="I308" s="29">
        <f t="shared" si="62"/>
        <v>288207363</v>
      </c>
      <c r="J308" s="29">
        <f t="shared" si="62"/>
        <v>253894003</v>
      </c>
      <c r="K308" s="28">
        <f t="shared" si="62"/>
        <v>938950310</v>
      </c>
      <c r="L308" s="28">
        <f t="shared" si="62"/>
        <v>264782090</v>
      </c>
      <c r="M308" s="29">
        <f t="shared" si="62"/>
        <v>257230902</v>
      </c>
      <c r="N308" s="29">
        <f t="shared" si="62"/>
        <v>401732218</v>
      </c>
      <c r="O308" s="28">
        <f t="shared" si="62"/>
        <v>923745210</v>
      </c>
      <c r="P308" s="28">
        <f t="shared" si="62"/>
        <v>283547467</v>
      </c>
      <c r="Q308" s="29">
        <f t="shared" si="62"/>
        <v>282955631</v>
      </c>
      <c r="R308" s="29">
        <f t="shared" si="62"/>
        <v>432639432</v>
      </c>
      <c r="S308" s="28">
        <f t="shared" si="62"/>
        <v>999142530</v>
      </c>
      <c r="T308" s="28">
        <f t="shared" si="62"/>
        <v>258985836</v>
      </c>
      <c r="U308" s="29">
        <f t="shared" si="62"/>
        <v>297112099</v>
      </c>
      <c r="V308" s="29">
        <f t="shared" si="62"/>
        <v>289765161</v>
      </c>
      <c r="W308" s="43">
        <f t="shared" si="62"/>
        <v>845863096</v>
      </c>
    </row>
    <row r="309" spans="1:23" x14ac:dyDescent="0.2">
      <c r="A309" s="15" t="s">
        <v>20</v>
      </c>
      <c r="B309" s="16" t="s">
        <v>542</v>
      </c>
      <c r="C309" s="17" t="s">
        <v>543</v>
      </c>
      <c r="D309" s="26">
        <v>702722894</v>
      </c>
      <c r="E309" s="27">
        <v>716280935</v>
      </c>
      <c r="F309" s="27">
        <v>677833865</v>
      </c>
      <c r="G309" s="36">
        <f t="shared" si="60"/>
        <v>0.94632403555456912</v>
      </c>
      <c r="H309" s="26">
        <v>126681360</v>
      </c>
      <c r="I309" s="27">
        <v>48916431</v>
      </c>
      <c r="J309" s="27">
        <v>42368127</v>
      </c>
      <c r="K309" s="26">
        <v>217965918</v>
      </c>
      <c r="L309" s="26">
        <v>36542382</v>
      </c>
      <c r="M309" s="27">
        <v>38134037</v>
      </c>
      <c r="N309" s="27">
        <v>66683352</v>
      </c>
      <c r="O309" s="26">
        <v>141359771</v>
      </c>
      <c r="P309" s="26">
        <v>39273755</v>
      </c>
      <c r="Q309" s="27">
        <v>47280333</v>
      </c>
      <c r="R309" s="27">
        <v>84431846</v>
      </c>
      <c r="S309" s="26">
        <v>170985934</v>
      </c>
      <c r="T309" s="26">
        <v>53724080</v>
      </c>
      <c r="U309" s="27">
        <v>52184013</v>
      </c>
      <c r="V309" s="27">
        <v>41614149</v>
      </c>
      <c r="W309" s="42">
        <v>147522242</v>
      </c>
    </row>
    <row r="310" spans="1:23" x14ac:dyDescent="0.2">
      <c r="A310" s="15" t="s">
        <v>20</v>
      </c>
      <c r="B310" s="16" t="s">
        <v>544</v>
      </c>
      <c r="C310" s="17" t="s">
        <v>545</v>
      </c>
      <c r="D310" s="26">
        <v>2608797875</v>
      </c>
      <c r="E310" s="27">
        <v>2620781404</v>
      </c>
      <c r="F310" s="27">
        <v>2524837108</v>
      </c>
      <c r="G310" s="36">
        <f t="shared" si="60"/>
        <v>0.96339095818767495</v>
      </c>
      <c r="H310" s="26">
        <v>223447301</v>
      </c>
      <c r="I310" s="27">
        <v>202427616</v>
      </c>
      <c r="J310" s="27">
        <v>209264851</v>
      </c>
      <c r="K310" s="26">
        <v>635139768</v>
      </c>
      <c r="L310" s="26">
        <v>195861627</v>
      </c>
      <c r="M310" s="27">
        <v>206035169</v>
      </c>
      <c r="N310" s="27">
        <v>270623501</v>
      </c>
      <c r="O310" s="26">
        <v>672520297</v>
      </c>
      <c r="P310" s="26">
        <v>184092345</v>
      </c>
      <c r="Q310" s="27">
        <v>205778232</v>
      </c>
      <c r="R310" s="27">
        <v>253664575</v>
      </c>
      <c r="S310" s="26">
        <v>643535152</v>
      </c>
      <c r="T310" s="26">
        <v>189127711</v>
      </c>
      <c r="U310" s="27">
        <v>193307569</v>
      </c>
      <c r="V310" s="27">
        <v>191206611</v>
      </c>
      <c r="W310" s="42">
        <v>573641891</v>
      </c>
    </row>
    <row r="311" spans="1:23" x14ac:dyDescent="0.2">
      <c r="A311" s="15" t="s">
        <v>20</v>
      </c>
      <c r="B311" s="16" t="s">
        <v>546</v>
      </c>
      <c r="C311" s="17" t="s">
        <v>547</v>
      </c>
      <c r="D311" s="26">
        <v>2020050868</v>
      </c>
      <c r="E311" s="27">
        <v>1983244754</v>
      </c>
      <c r="F311" s="27">
        <v>1914568481</v>
      </c>
      <c r="G311" s="36">
        <f t="shared" si="60"/>
        <v>0.96537176116992773</v>
      </c>
      <c r="H311" s="26">
        <v>279830774</v>
      </c>
      <c r="I311" s="27">
        <v>118228144</v>
      </c>
      <c r="J311" s="27">
        <v>141166791</v>
      </c>
      <c r="K311" s="26">
        <v>539225709</v>
      </c>
      <c r="L311" s="26">
        <v>151926320</v>
      </c>
      <c r="M311" s="27">
        <v>122141536</v>
      </c>
      <c r="N311" s="27">
        <v>183474791</v>
      </c>
      <c r="O311" s="26">
        <v>457542647</v>
      </c>
      <c r="P311" s="26">
        <v>130362977</v>
      </c>
      <c r="Q311" s="27">
        <v>135596922</v>
      </c>
      <c r="R311" s="27">
        <v>200887749</v>
      </c>
      <c r="S311" s="26">
        <v>466847648</v>
      </c>
      <c r="T311" s="26">
        <v>132891707</v>
      </c>
      <c r="U311" s="27">
        <v>154178881</v>
      </c>
      <c r="V311" s="27">
        <v>163881889</v>
      </c>
      <c r="W311" s="42">
        <v>450952477</v>
      </c>
    </row>
    <row r="312" spans="1:23" x14ac:dyDescent="0.2">
      <c r="A312" s="15" t="s">
        <v>20</v>
      </c>
      <c r="B312" s="16" t="s">
        <v>548</v>
      </c>
      <c r="C312" s="17" t="s">
        <v>549</v>
      </c>
      <c r="D312" s="26">
        <v>1302088200</v>
      </c>
      <c r="E312" s="27">
        <v>1305548294</v>
      </c>
      <c r="F312" s="27">
        <v>1056945180</v>
      </c>
      <c r="G312" s="36">
        <f t="shared" si="60"/>
        <v>0.80957953440518227</v>
      </c>
      <c r="H312" s="26">
        <v>169983081</v>
      </c>
      <c r="I312" s="27">
        <v>47142085</v>
      </c>
      <c r="J312" s="27">
        <v>76529680</v>
      </c>
      <c r="K312" s="26">
        <v>293654846</v>
      </c>
      <c r="L312" s="26">
        <v>77323768</v>
      </c>
      <c r="M312" s="27">
        <v>72631811</v>
      </c>
      <c r="N312" s="27">
        <v>117576831</v>
      </c>
      <c r="O312" s="26">
        <v>267532410</v>
      </c>
      <c r="P312" s="26">
        <v>73312150</v>
      </c>
      <c r="Q312" s="27">
        <v>74772781</v>
      </c>
      <c r="R312" s="27">
        <v>113384499</v>
      </c>
      <c r="S312" s="26">
        <v>261469430</v>
      </c>
      <c r="T312" s="26">
        <v>79789975</v>
      </c>
      <c r="U312" s="27">
        <v>74088766</v>
      </c>
      <c r="V312" s="27">
        <v>80409753</v>
      </c>
      <c r="W312" s="42">
        <v>234288494</v>
      </c>
    </row>
    <row r="313" spans="1:23" x14ac:dyDescent="0.2">
      <c r="A313" s="15" t="s">
        <v>20</v>
      </c>
      <c r="B313" s="16" t="s">
        <v>550</v>
      </c>
      <c r="C313" s="17" t="s">
        <v>551</v>
      </c>
      <c r="D313" s="26">
        <v>854415024</v>
      </c>
      <c r="E313" s="27">
        <v>878244363</v>
      </c>
      <c r="F313" s="27">
        <v>889906172</v>
      </c>
      <c r="G313" s="36">
        <f t="shared" si="60"/>
        <v>1.0132785469412686</v>
      </c>
      <c r="H313" s="26">
        <v>172303736</v>
      </c>
      <c r="I313" s="27">
        <v>53740448</v>
      </c>
      <c r="J313" s="27">
        <v>59330276</v>
      </c>
      <c r="K313" s="26">
        <v>285374460</v>
      </c>
      <c r="L313" s="26">
        <v>51012544</v>
      </c>
      <c r="M313" s="27">
        <v>53307613</v>
      </c>
      <c r="N313" s="27">
        <v>85226692</v>
      </c>
      <c r="O313" s="26">
        <v>189546849</v>
      </c>
      <c r="P313" s="26">
        <v>58020591</v>
      </c>
      <c r="Q313" s="27">
        <v>65908574</v>
      </c>
      <c r="R313" s="27">
        <v>94167989</v>
      </c>
      <c r="S313" s="26">
        <v>218097154</v>
      </c>
      <c r="T313" s="26">
        <v>71078547</v>
      </c>
      <c r="U313" s="27">
        <v>60830574</v>
      </c>
      <c r="V313" s="27">
        <v>64978588</v>
      </c>
      <c r="W313" s="42">
        <v>196887709</v>
      </c>
    </row>
    <row r="314" spans="1:23" x14ac:dyDescent="0.2">
      <c r="A314" s="15" t="s">
        <v>35</v>
      </c>
      <c r="B314" s="16" t="s">
        <v>552</v>
      </c>
      <c r="C314" s="17" t="s">
        <v>553</v>
      </c>
      <c r="D314" s="26">
        <v>426521094</v>
      </c>
      <c r="E314" s="27">
        <v>418967195</v>
      </c>
      <c r="F314" s="27">
        <v>399870591</v>
      </c>
      <c r="G314" s="36">
        <f t="shared" si="60"/>
        <v>0.95441981083984395</v>
      </c>
      <c r="H314" s="26">
        <v>104314353</v>
      </c>
      <c r="I314" s="27">
        <v>10232744</v>
      </c>
      <c r="J314" s="27">
        <v>9495298</v>
      </c>
      <c r="K314" s="26">
        <v>124042395</v>
      </c>
      <c r="L314" s="26">
        <v>11478265</v>
      </c>
      <c r="M314" s="27">
        <v>10772006</v>
      </c>
      <c r="N314" s="27">
        <v>92514320</v>
      </c>
      <c r="O314" s="26">
        <v>114764591</v>
      </c>
      <c r="P314" s="26">
        <v>3856573</v>
      </c>
      <c r="Q314" s="27">
        <v>28289501</v>
      </c>
      <c r="R314" s="27">
        <v>67894780</v>
      </c>
      <c r="S314" s="26">
        <v>100040854</v>
      </c>
      <c r="T314" s="26">
        <v>6361722</v>
      </c>
      <c r="U314" s="27">
        <v>25599944</v>
      </c>
      <c r="V314" s="27">
        <v>29061085</v>
      </c>
      <c r="W314" s="42">
        <v>61022751</v>
      </c>
    </row>
    <row r="315" spans="1:23" ht="16.5" x14ac:dyDescent="0.3">
      <c r="A315" s="18" t="s">
        <v>0</v>
      </c>
      <c r="B315" s="19" t="s">
        <v>554</v>
      </c>
      <c r="C315" s="20" t="s">
        <v>0</v>
      </c>
      <c r="D315" s="28">
        <f>SUM(D309:D314)</f>
        <v>7914595955</v>
      </c>
      <c r="E315" s="29">
        <f>SUM(E309:E314)</f>
        <v>7923066945</v>
      </c>
      <c r="F315" s="29">
        <f>SUM(F309:F314)</f>
        <v>7463961397</v>
      </c>
      <c r="G315" s="37">
        <f t="shared" si="60"/>
        <v>0.94205456659813691</v>
      </c>
      <c r="H315" s="28">
        <f t="shared" ref="H315:W315" si="63">SUM(H309:H314)</f>
        <v>1076560605</v>
      </c>
      <c r="I315" s="29">
        <f t="shared" si="63"/>
        <v>480687468</v>
      </c>
      <c r="J315" s="29">
        <f t="shared" si="63"/>
        <v>538155023</v>
      </c>
      <c r="K315" s="28">
        <f t="shared" si="63"/>
        <v>2095403096</v>
      </c>
      <c r="L315" s="28">
        <f t="shared" si="63"/>
        <v>524144906</v>
      </c>
      <c r="M315" s="29">
        <f t="shared" si="63"/>
        <v>503022172</v>
      </c>
      <c r="N315" s="29">
        <f t="shared" si="63"/>
        <v>816099487</v>
      </c>
      <c r="O315" s="28">
        <f t="shared" si="63"/>
        <v>1843266565</v>
      </c>
      <c r="P315" s="28">
        <f t="shared" si="63"/>
        <v>488918391</v>
      </c>
      <c r="Q315" s="29">
        <f t="shared" si="63"/>
        <v>557626343</v>
      </c>
      <c r="R315" s="29">
        <f t="shared" si="63"/>
        <v>814431438</v>
      </c>
      <c r="S315" s="28">
        <f t="shared" si="63"/>
        <v>1860976172</v>
      </c>
      <c r="T315" s="28">
        <f t="shared" si="63"/>
        <v>532973742</v>
      </c>
      <c r="U315" s="29">
        <f t="shared" si="63"/>
        <v>560189747</v>
      </c>
      <c r="V315" s="29">
        <f t="shared" si="63"/>
        <v>571152075</v>
      </c>
      <c r="W315" s="43">
        <f t="shared" si="63"/>
        <v>1664315564</v>
      </c>
    </row>
    <row r="316" spans="1:23" x14ac:dyDescent="0.2">
      <c r="A316" s="15" t="s">
        <v>20</v>
      </c>
      <c r="B316" s="16" t="s">
        <v>555</v>
      </c>
      <c r="C316" s="17" t="s">
        <v>556</v>
      </c>
      <c r="D316" s="26">
        <v>612318598</v>
      </c>
      <c r="E316" s="27">
        <v>609785818</v>
      </c>
      <c r="F316" s="27">
        <v>576624340</v>
      </c>
      <c r="G316" s="36">
        <f t="shared" si="60"/>
        <v>0.94561782674978512</v>
      </c>
      <c r="H316" s="26">
        <v>67722101</v>
      </c>
      <c r="I316" s="27">
        <v>53319739</v>
      </c>
      <c r="J316" s="27">
        <v>38340253</v>
      </c>
      <c r="K316" s="26">
        <v>159382093</v>
      </c>
      <c r="L316" s="26">
        <v>42939684</v>
      </c>
      <c r="M316" s="27">
        <v>46615766</v>
      </c>
      <c r="N316" s="27">
        <v>45872935</v>
      </c>
      <c r="O316" s="26">
        <v>135428385</v>
      </c>
      <c r="P316" s="26">
        <v>39756015</v>
      </c>
      <c r="Q316" s="27">
        <v>47497077</v>
      </c>
      <c r="R316" s="27">
        <v>78795585</v>
      </c>
      <c r="S316" s="26">
        <v>166048677</v>
      </c>
      <c r="T316" s="26">
        <v>33643741</v>
      </c>
      <c r="U316" s="27">
        <v>39312383</v>
      </c>
      <c r="V316" s="27">
        <v>42809061</v>
      </c>
      <c r="W316" s="42">
        <v>115765185</v>
      </c>
    </row>
    <row r="317" spans="1:23" x14ac:dyDescent="0.2">
      <c r="A317" s="15" t="s">
        <v>20</v>
      </c>
      <c r="B317" s="16" t="s">
        <v>557</v>
      </c>
      <c r="C317" s="17" t="s">
        <v>558</v>
      </c>
      <c r="D317" s="26">
        <v>1416838555</v>
      </c>
      <c r="E317" s="27">
        <v>1438695074</v>
      </c>
      <c r="F317" s="27">
        <v>1397024737</v>
      </c>
      <c r="G317" s="36">
        <f t="shared" si="60"/>
        <v>0.97103601885273427</v>
      </c>
      <c r="H317" s="26">
        <v>147594734</v>
      </c>
      <c r="I317" s="27">
        <v>103914973</v>
      </c>
      <c r="J317" s="27">
        <v>109288274</v>
      </c>
      <c r="K317" s="26">
        <v>360797981</v>
      </c>
      <c r="L317" s="26">
        <v>107197965</v>
      </c>
      <c r="M317" s="27">
        <v>107543179</v>
      </c>
      <c r="N317" s="27">
        <v>149312109</v>
      </c>
      <c r="O317" s="26">
        <v>364053253</v>
      </c>
      <c r="P317" s="26">
        <v>113930429</v>
      </c>
      <c r="Q317" s="27">
        <v>106974851</v>
      </c>
      <c r="R317" s="27">
        <v>139647444</v>
      </c>
      <c r="S317" s="26">
        <v>360552724</v>
      </c>
      <c r="T317" s="26">
        <v>109460753</v>
      </c>
      <c r="U317" s="27">
        <v>111651079</v>
      </c>
      <c r="V317" s="27">
        <v>90508947</v>
      </c>
      <c r="W317" s="42">
        <v>311620779</v>
      </c>
    </row>
    <row r="318" spans="1:23" x14ac:dyDescent="0.2">
      <c r="A318" s="15" t="s">
        <v>20</v>
      </c>
      <c r="B318" s="16" t="s">
        <v>559</v>
      </c>
      <c r="C318" s="17" t="s">
        <v>560</v>
      </c>
      <c r="D318" s="26">
        <v>385403790</v>
      </c>
      <c r="E318" s="27">
        <v>392103874</v>
      </c>
      <c r="F318" s="27">
        <v>372938782</v>
      </c>
      <c r="G318" s="36">
        <f t="shared" si="60"/>
        <v>0.95112241099663297</v>
      </c>
      <c r="H318" s="26">
        <v>67385955</v>
      </c>
      <c r="I318" s="27">
        <v>27763752</v>
      </c>
      <c r="J318" s="27">
        <v>24318243</v>
      </c>
      <c r="K318" s="26">
        <v>119467950</v>
      </c>
      <c r="L318" s="26">
        <v>23133277</v>
      </c>
      <c r="M318" s="27">
        <v>25841147</v>
      </c>
      <c r="N318" s="27">
        <v>39059526</v>
      </c>
      <c r="O318" s="26">
        <v>88033950</v>
      </c>
      <c r="P318" s="26">
        <v>27632499</v>
      </c>
      <c r="Q318" s="27">
        <v>25024592</v>
      </c>
      <c r="R318" s="27">
        <v>34649342</v>
      </c>
      <c r="S318" s="26">
        <v>87306433</v>
      </c>
      <c r="T318" s="26">
        <v>24018681</v>
      </c>
      <c r="U318" s="27">
        <v>25859749</v>
      </c>
      <c r="V318" s="27">
        <v>28252019</v>
      </c>
      <c r="W318" s="42">
        <v>78130449</v>
      </c>
    </row>
    <row r="319" spans="1:23" x14ac:dyDescent="0.2">
      <c r="A319" s="15" t="s">
        <v>20</v>
      </c>
      <c r="B319" s="16" t="s">
        <v>561</v>
      </c>
      <c r="C319" s="17" t="s">
        <v>562</v>
      </c>
      <c r="D319" s="26">
        <v>319636333</v>
      </c>
      <c r="E319" s="27">
        <v>341638976</v>
      </c>
      <c r="F319" s="27">
        <v>321181027</v>
      </c>
      <c r="G319" s="36">
        <f t="shared" si="60"/>
        <v>0.94011822292781955</v>
      </c>
      <c r="H319" s="26">
        <v>36170468</v>
      </c>
      <c r="I319" s="27">
        <v>19049329</v>
      </c>
      <c r="J319" s="27">
        <v>30916247</v>
      </c>
      <c r="K319" s="26">
        <v>86136044</v>
      </c>
      <c r="L319" s="26">
        <v>21567578</v>
      </c>
      <c r="M319" s="27">
        <v>18755333</v>
      </c>
      <c r="N319" s="27">
        <v>42674825</v>
      </c>
      <c r="O319" s="26">
        <v>82997736</v>
      </c>
      <c r="P319" s="26">
        <v>19400612</v>
      </c>
      <c r="Q319" s="27">
        <v>21269936</v>
      </c>
      <c r="R319" s="27">
        <v>39209239</v>
      </c>
      <c r="S319" s="26">
        <v>79879787</v>
      </c>
      <c r="T319" s="26">
        <v>19195074</v>
      </c>
      <c r="U319" s="27">
        <v>19970204</v>
      </c>
      <c r="V319" s="27">
        <v>33002182</v>
      </c>
      <c r="W319" s="42">
        <v>72167460</v>
      </c>
    </row>
    <row r="320" spans="1:23" x14ac:dyDescent="0.2">
      <c r="A320" s="15" t="s">
        <v>35</v>
      </c>
      <c r="B320" s="16" t="s">
        <v>563</v>
      </c>
      <c r="C320" s="17" t="s">
        <v>564</v>
      </c>
      <c r="D320" s="26">
        <v>255224265</v>
      </c>
      <c r="E320" s="27">
        <v>263194787</v>
      </c>
      <c r="F320" s="27">
        <v>241870660</v>
      </c>
      <c r="G320" s="36">
        <f t="shared" si="60"/>
        <v>0.91897967568787753</v>
      </c>
      <c r="H320" s="26">
        <v>36409449</v>
      </c>
      <c r="I320" s="27">
        <v>10262534</v>
      </c>
      <c r="J320" s="27">
        <v>17168559</v>
      </c>
      <c r="K320" s="26">
        <v>63840542</v>
      </c>
      <c r="L320" s="26">
        <v>14030550</v>
      </c>
      <c r="M320" s="27">
        <v>19465939</v>
      </c>
      <c r="N320" s="27">
        <v>43721537</v>
      </c>
      <c r="O320" s="26">
        <v>77218026</v>
      </c>
      <c r="P320" s="26">
        <v>2528230</v>
      </c>
      <c r="Q320" s="27">
        <v>16169249</v>
      </c>
      <c r="R320" s="27">
        <v>19627644</v>
      </c>
      <c r="S320" s="26">
        <v>38325123</v>
      </c>
      <c r="T320" s="26">
        <v>21644293</v>
      </c>
      <c r="U320" s="27">
        <v>19352631</v>
      </c>
      <c r="V320" s="27">
        <v>21490045</v>
      </c>
      <c r="W320" s="42">
        <v>62486969</v>
      </c>
    </row>
    <row r="321" spans="1:23" ht="16.5" x14ac:dyDescent="0.3">
      <c r="A321" s="18" t="s">
        <v>0</v>
      </c>
      <c r="B321" s="19" t="s">
        <v>565</v>
      </c>
      <c r="C321" s="20" t="s">
        <v>0</v>
      </c>
      <c r="D321" s="28">
        <f>SUM(D316:D320)</f>
        <v>2989421541</v>
      </c>
      <c r="E321" s="29">
        <f>SUM(E316:E320)</f>
        <v>3045418529</v>
      </c>
      <c r="F321" s="29">
        <f>SUM(F316:F320)</f>
        <v>2909639546</v>
      </c>
      <c r="G321" s="37">
        <f t="shared" si="60"/>
        <v>0.95541532905673077</v>
      </c>
      <c r="H321" s="28">
        <f t="shared" ref="H321:W321" si="64">SUM(H316:H320)</f>
        <v>355282707</v>
      </c>
      <c r="I321" s="29">
        <f t="shared" si="64"/>
        <v>214310327</v>
      </c>
      <c r="J321" s="29">
        <f t="shared" si="64"/>
        <v>220031576</v>
      </c>
      <c r="K321" s="28">
        <f t="shared" si="64"/>
        <v>789624610</v>
      </c>
      <c r="L321" s="28">
        <f t="shared" si="64"/>
        <v>208869054</v>
      </c>
      <c r="M321" s="29">
        <f t="shared" si="64"/>
        <v>218221364</v>
      </c>
      <c r="N321" s="29">
        <f t="shared" si="64"/>
        <v>320640932</v>
      </c>
      <c r="O321" s="28">
        <f t="shared" si="64"/>
        <v>747731350</v>
      </c>
      <c r="P321" s="28">
        <f t="shared" si="64"/>
        <v>203247785</v>
      </c>
      <c r="Q321" s="29">
        <f t="shared" si="64"/>
        <v>216935705</v>
      </c>
      <c r="R321" s="29">
        <f t="shared" si="64"/>
        <v>311929254</v>
      </c>
      <c r="S321" s="28">
        <f t="shared" si="64"/>
        <v>732112744</v>
      </c>
      <c r="T321" s="28">
        <f t="shared" si="64"/>
        <v>207962542</v>
      </c>
      <c r="U321" s="29">
        <f t="shared" si="64"/>
        <v>216146046</v>
      </c>
      <c r="V321" s="29">
        <f t="shared" si="64"/>
        <v>216062254</v>
      </c>
      <c r="W321" s="43">
        <f t="shared" si="64"/>
        <v>640170842</v>
      </c>
    </row>
    <row r="322" spans="1:23" x14ac:dyDescent="0.2">
      <c r="A322" s="15" t="s">
        <v>20</v>
      </c>
      <c r="B322" s="16" t="s">
        <v>566</v>
      </c>
      <c r="C322" s="17" t="s">
        <v>567</v>
      </c>
      <c r="D322" s="26">
        <v>186419050</v>
      </c>
      <c r="E322" s="27">
        <v>176491814</v>
      </c>
      <c r="F322" s="27">
        <v>176847369</v>
      </c>
      <c r="G322" s="36">
        <f t="shared" si="60"/>
        <v>1.0020145693556075</v>
      </c>
      <c r="H322" s="26">
        <v>22520687</v>
      </c>
      <c r="I322" s="27">
        <v>17589297</v>
      </c>
      <c r="J322" s="27">
        <v>10645591</v>
      </c>
      <c r="K322" s="26">
        <v>50755575</v>
      </c>
      <c r="L322" s="26">
        <v>12201419</v>
      </c>
      <c r="M322" s="27">
        <v>11448417</v>
      </c>
      <c r="N322" s="27">
        <v>9336030</v>
      </c>
      <c r="O322" s="26">
        <v>32985866</v>
      </c>
      <c r="P322" s="26">
        <v>14248584</v>
      </c>
      <c r="Q322" s="27">
        <v>11760542</v>
      </c>
      <c r="R322" s="27">
        <v>30121001</v>
      </c>
      <c r="S322" s="26">
        <v>56130127</v>
      </c>
      <c r="T322" s="26">
        <v>12946380</v>
      </c>
      <c r="U322" s="27">
        <v>11558370</v>
      </c>
      <c r="V322" s="27">
        <v>12471051</v>
      </c>
      <c r="W322" s="42">
        <v>36975801</v>
      </c>
    </row>
    <row r="323" spans="1:23" x14ac:dyDescent="0.2">
      <c r="A323" s="15" t="s">
        <v>20</v>
      </c>
      <c r="B323" s="16" t="s">
        <v>568</v>
      </c>
      <c r="C323" s="17" t="s">
        <v>569</v>
      </c>
      <c r="D323" s="26">
        <v>562895891</v>
      </c>
      <c r="E323" s="27">
        <v>572341950</v>
      </c>
      <c r="F323" s="27">
        <v>555824674</v>
      </c>
      <c r="G323" s="36">
        <f t="shared" si="60"/>
        <v>0.97114089575296725</v>
      </c>
      <c r="H323" s="26">
        <v>158913090</v>
      </c>
      <c r="I323" s="27">
        <v>29138742</v>
      </c>
      <c r="J323" s="27">
        <v>25190633</v>
      </c>
      <c r="K323" s="26">
        <v>213242465</v>
      </c>
      <c r="L323" s="26">
        <v>27497099</v>
      </c>
      <c r="M323" s="27">
        <v>37416598</v>
      </c>
      <c r="N323" s="27">
        <v>58238594</v>
      </c>
      <c r="O323" s="26">
        <v>123152291</v>
      </c>
      <c r="P323" s="26">
        <v>31447466</v>
      </c>
      <c r="Q323" s="27">
        <v>28180518</v>
      </c>
      <c r="R323" s="27">
        <v>43644977</v>
      </c>
      <c r="S323" s="26">
        <v>103272961</v>
      </c>
      <c r="T323" s="26">
        <v>29512438</v>
      </c>
      <c r="U323" s="27">
        <v>53501609</v>
      </c>
      <c r="V323" s="27">
        <v>33142910</v>
      </c>
      <c r="W323" s="42">
        <v>116156957</v>
      </c>
    </row>
    <row r="324" spans="1:23" x14ac:dyDescent="0.2">
      <c r="A324" s="15" t="s">
        <v>20</v>
      </c>
      <c r="B324" s="16" t="s">
        <v>570</v>
      </c>
      <c r="C324" s="17" t="s">
        <v>571</v>
      </c>
      <c r="D324" s="26">
        <v>1271794556</v>
      </c>
      <c r="E324" s="27">
        <v>1296155903</v>
      </c>
      <c r="F324" s="27">
        <v>1297038431</v>
      </c>
      <c r="G324" s="36">
        <f t="shared" si="60"/>
        <v>1.000680881056019</v>
      </c>
      <c r="H324" s="26">
        <v>99386407</v>
      </c>
      <c r="I324" s="27">
        <v>85055710</v>
      </c>
      <c r="J324" s="27">
        <v>144686717</v>
      </c>
      <c r="K324" s="26">
        <v>329128834</v>
      </c>
      <c r="L324" s="26">
        <v>97615783</v>
      </c>
      <c r="M324" s="27">
        <v>94778711</v>
      </c>
      <c r="N324" s="27">
        <v>97869775</v>
      </c>
      <c r="O324" s="26">
        <v>290264269</v>
      </c>
      <c r="P324" s="26">
        <v>138055026</v>
      </c>
      <c r="Q324" s="27">
        <v>99918065</v>
      </c>
      <c r="R324" s="27">
        <v>133792549</v>
      </c>
      <c r="S324" s="26">
        <v>371765640</v>
      </c>
      <c r="T324" s="26">
        <v>99870250</v>
      </c>
      <c r="U324" s="27">
        <v>99888482</v>
      </c>
      <c r="V324" s="27">
        <v>106120956</v>
      </c>
      <c r="W324" s="42">
        <v>305879688</v>
      </c>
    </row>
    <row r="325" spans="1:23" x14ac:dyDescent="0.2">
      <c r="A325" s="15" t="s">
        <v>20</v>
      </c>
      <c r="B325" s="16" t="s">
        <v>572</v>
      </c>
      <c r="C325" s="17" t="s">
        <v>573</v>
      </c>
      <c r="D325" s="26">
        <v>2512873649</v>
      </c>
      <c r="E325" s="27">
        <v>2601175493</v>
      </c>
      <c r="F325" s="27">
        <v>2253461627</v>
      </c>
      <c r="G325" s="36">
        <f t="shared" si="60"/>
        <v>0.86632433415748777</v>
      </c>
      <c r="H325" s="26">
        <v>162512704</v>
      </c>
      <c r="I325" s="27">
        <v>106374528</v>
      </c>
      <c r="J325" s="27">
        <v>286569156</v>
      </c>
      <c r="K325" s="26">
        <v>555456388</v>
      </c>
      <c r="L325" s="26">
        <v>164482699</v>
      </c>
      <c r="M325" s="27">
        <v>160136561</v>
      </c>
      <c r="N325" s="27">
        <v>225550671</v>
      </c>
      <c r="O325" s="26">
        <v>550169931</v>
      </c>
      <c r="P325" s="26">
        <v>179982793</v>
      </c>
      <c r="Q325" s="27">
        <v>175988333</v>
      </c>
      <c r="R325" s="27">
        <v>194399995</v>
      </c>
      <c r="S325" s="26">
        <v>550371121</v>
      </c>
      <c r="T325" s="26">
        <v>144297553</v>
      </c>
      <c r="U325" s="27">
        <v>231056677</v>
      </c>
      <c r="V325" s="27">
        <v>222109957</v>
      </c>
      <c r="W325" s="42">
        <v>597464187</v>
      </c>
    </row>
    <row r="326" spans="1:23" x14ac:dyDescent="0.2">
      <c r="A326" s="15" t="s">
        <v>20</v>
      </c>
      <c r="B326" s="16" t="s">
        <v>574</v>
      </c>
      <c r="C326" s="17" t="s">
        <v>575</v>
      </c>
      <c r="D326" s="26">
        <v>635263300</v>
      </c>
      <c r="E326" s="27">
        <v>645512000</v>
      </c>
      <c r="F326" s="27">
        <v>628852498</v>
      </c>
      <c r="G326" s="36">
        <f t="shared" si="60"/>
        <v>0.97419180123684768</v>
      </c>
      <c r="H326" s="26">
        <v>245408662</v>
      </c>
      <c r="I326" s="27">
        <v>17281635</v>
      </c>
      <c r="J326" s="27">
        <v>37172951</v>
      </c>
      <c r="K326" s="26">
        <v>299863248</v>
      </c>
      <c r="L326" s="26">
        <v>29727991</v>
      </c>
      <c r="M326" s="27">
        <v>32178124</v>
      </c>
      <c r="N326" s="27">
        <v>56512895</v>
      </c>
      <c r="O326" s="26">
        <v>118419010</v>
      </c>
      <c r="P326" s="26">
        <v>32920884</v>
      </c>
      <c r="Q326" s="27">
        <v>29061304</v>
      </c>
      <c r="R326" s="27">
        <v>54305978</v>
      </c>
      <c r="S326" s="26">
        <v>116288166</v>
      </c>
      <c r="T326" s="26">
        <v>31034666</v>
      </c>
      <c r="U326" s="27">
        <v>30470194</v>
      </c>
      <c r="V326" s="27">
        <v>32777214</v>
      </c>
      <c r="W326" s="42">
        <v>94282074</v>
      </c>
    </row>
    <row r="327" spans="1:23" x14ac:dyDescent="0.2">
      <c r="A327" s="15" t="s">
        <v>20</v>
      </c>
      <c r="B327" s="16" t="s">
        <v>576</v>
      </c>
      <c r="C327" s="17" t="s">
        <v>577</v>
      </c>
      <c r="D327" s="26">
        <v>785441277</v>
      </c>
      <c r="E327" s="27">
        <v>790287135</v>
      </c>
      <c r="F327" s="27">
        <v>773150530</v>
      </c>
      <c r="G327" s="36">
        <f t="shared" si="60"/>
        <v>0.97831597625589595</v>
      </c>
      <c r="H327" s="26">
        <v>51572768</v>
      </c>
      <c r="I327" s="27">
        <v>51091243</v>
      </c>
      <c r="J327" s="27">
        <v>51000971</v>
      </c>
      <c r="K327" s="26">
        <v>153664982</v>
      </c>
      <c r="L327" s="26">
        <v>55636833</v>
      </c>
      <c r="M327" s="27">
        <v>49774510</v>
      </c>
      <c r="N327" s="27">
        <v>148075430</v>
      </c>
      <c r="O327" s="26">
        <v>253486773</v>
      </c>
      <c r="P327" s="26">
        <v>54490209</v>
      </c>
      <c r="Q327" s="27">
        <v>56553601</v>
      </c>
      <c r="R327" s="27">
        <v>51180023</v>
      </c>
      <c r="S327" s="26">
        <v>162223833</v>
      </c>
      <c r="T327" s="26">
        <v>-46814827</v>
      </c>
      <c r="U327" s="27">
        <v>213122292</v>
      </c>
      <c r="V327" s="27">
        <v>37467477</v>
      </c>
      <c r="W327" s="42">
        <v>203774942</v>
      </c>
    </row>
    <row r="328" spans="1:23" x14ac:dyDescent="0.2">
      <c r="A328" s="15" t="s">
        <v>20</v>
      </c>
      <c r="B328" s="16" t="s">
        <v>578</v>
      </c>
      <c r="C328" s="17" t="s">
        <v>579</v>
      </c>
      <c r="D328" s="26">
        <v>972826778</v>
      </c>
      <c r="E328" s="27">
        <v>1015317478</v>
      </c>
      <c r="F328" s="27">
        <v>876691151</v>
      </c>
      <c r="G328" s="36">
        <f t="shared" si="60"/>
        <v>0.86346504418197356</v>
      </c>
      <c r="H328" s="26">
        <v>212991079</v>
      </c>
      <c r="I328" s="27">
        <v>39311007</v>
      </c>
      <c r="J328" s="27">
        <v>62489147</v>
      </c>
      <c r="K328" s="26">
        <v>314791233</v>
      </c>
      <c r="L328" s="26">
        <v>52550785</v>
      </c>
      <c r="M328" s="27">
        <v>55912014</v>
      </c>
      <c r="N328" s="27">
        <v>87368621</v>
      </c>
      <c r="O328" s="26">
        <v>195831420</v>
      </c>
      <c r="P328" s="26">
        <v>56475768</v>
      </c>
      <c r="Q328" s="27">
        <v>57013715</v>
      </c>
      <c r="R328" s="27">
        <v>81706698</v>
      </c>
      <c r="S328" s="26">
        <v>195196181</v>
      </c>
      <c r="T328" s="26">
        <v>54722855</v>
      </c>
      <c r="U328" s="27">
        <v>55815137</v>
      </c>
      <c r="V328" s="27">
        <v>60334325</v>
      </c>
      <c r="W328" s="42">
        <v>170872317</v>
      </c>
    </row>
    <row r="329" spans="1:23" x14ac:dyDescent="0.2">
      <c r="A329" s="15" t="s">
        <v>35</v>
      </c>
      <c r="B329" s="16" t="s">
        <v>580</v>
      </c>
      <c r="C329" s="17" t="s">
        <v>581</v>
      </c>
      <c r="D329" s="26">
        <v>420694075</v>
      </c>
      <c r="E329" s="27">
        <v>486526314</v>
      </c>
      <c r="F329" s="27">
        <v>414074403</v>
      </c>
      <c r="G329" s="36">
        <f t="shared" si="60"/>
        <v>0.85108326329909467</v>
      </c>
      <c r="H329" s="26">
        <v>90301601</v>
      </c>
      <c r="I329" s="27">
        <v>27935517</v>
      </c>
      <c r="J329" s="27">
        <v>13085619</v>
      </c>
      <c r="K329" s="26">
        <v>131322737</v>
      </c>
      <c r="L329" s="26">
        <v>16110755</v>
      </c>
      <c r="M329" s="27">
        <v>17773262</v>
      </c>
      <c r="N329" s="27">
        <v>91514064</v>
      </c>
      <c r="O329" s="26">
        <v>125398081</v>
      </c>
      <c r="P329" s="26">
        <v>5304571</v>
      </c>
      <c r="Q329" s="27">
        <v>20553822</v>
      </c>
      <c r="R329" s="27">
        <v>82187072</v>
      </c>
      <c r="S329" s="26">
        <v>108045465</v>
      </c>
      <c r="T329" s="26">
        <v>4148552</v>
      </c>
      <c r="U329" s="27">
        <v>2909993</v>
      </c>
      <c r="V329" s="27">
        <v>42249575</v>
      </c>
      <c r="W329" s="42">
        <v>49308120</v>
      </c>
    </row>
    <row r="330" spans="1:23" ht="16.5" x14ac:dyDescent="0.3">
      <c r="A330" s="18" t="s">
        <v>0</v>
      </c>
      <c r="B330" s="19" t="s">
        <v>582</v>
      </c>
      <c r="C330" s="20" t="s">
        <v>0</v>
      </c>
      <c r="D330" s="28">
        <f>SUM(D322:D329)</f>
        <v>7348208576</v>
      </c>
      <c r="E330" s="29">
        <f>SUM(E322:E329)</f>
        <v>7583808087</v>
      </c>
      <c r="F330" s="29">
        <f>SUM(F322:F329)</f>
        <v>6975940683</v>
      </c>
      <c r="G330" s="37">
        <f t="shared" si="60"/>
        <v>0.91984667899996131</v>
      </c>
      <c r="H330" s="28">
        <f t="shared" ref="H330:W330" si="65">SUM(H322:H329)</f>
        <v>1043606998</v>
      </c>
      <c r="I330" s="29">
        <f t="shared" si="65"/>
        <v>373777679</v>
      </c>
      <c r="J330" s="29">
        <f t="shared" si="65"/>
        <v>630840785</v>
      </c>
      <c r="K330" s="28">
        <f t="shared" si="65"/>
        <v>2048225462</v>
      </c>
      <c r="L330" s="28">
        <f t="shared" si="65"/>
        <v>455823364</v>
      </c>
      <c r="M330" s="29">
        <f t="shared" si="65"/>
        <v>459418197</v>
      </c>
      <c r="N330" s="29">
        <f t="shared" si="65"/>
        <v>774466080</v>
      </c>
      <c r="O330" s="28">
        <f t="shared" si="65"/>
        <v>1689707641</v>
      </c>
      <c r="P330" s="28">
        <f t="shared" si="65"/>
        <v>512925301</v>
      </c>
      <c r="Q330" s="29">
        <f t="shared" si="65"/>
        <v>479029900</v>
      </c>
      <c r="R330" s="29">
        <f t="shared" si="65"/>
        <v>671338293</v>
      </c>
      <c r="S330" s="28">
        <f t="shared" si="65"/>
        <v>1663293494</v>
      </c>
      <c r="T330" s="28">
        <f t="shared" si="65"/>
        <v>329717867</v>
      </c>
      <c r="U330" s="29">
        <f t="shared" si="65"/>
        <v>698322754</v>
      </c>
      <c r="V330" s="29">
        <f t="shared" si="65"/>
        <v>546673465</v>
      </c>
      <c r="W330" s="43">
        <f t="shared" si="65"/>
        <v>1574714086</v>
      </c>
    </row>
    <row r="331" spans="1:23" x14ac:dyDescent="0.2">
      <c r="A331" s="15" t="s">
        <v>20</v>
      </c>
      <c r="B331" s="16" t="s">
        <v>583</v>
      </c>
      <c r="C331" s="17" t="s">
        <v>584</v>
      </c>
      <c r="D331" s="26">
        <v>93355774</v>
      </c>
      <c r="E331" s="27">
        <v>90994382</v>
      </c>
      <c r="F331" s="27">
        <v>97320012</v>
      </c>
      <c r="G331" s="36">
        <f t="shared" si="60"/>
        <v>1.0695167092843161</v>
      </c>
      <c r="H331" s="26">
        <v>18852994</v>
      </c>
      <c r="I331" s="27">
        <v>5964289</v>
      </c>
      <c r="J331" s="27">
        <v>6639270</v>
      </c>
      <c r="K331" s="26">
        <v>31456553</v>
      </c>
      <c r="L331" s="26">
        <v>6933117</v>
      </c>
      <c r="M331" s="27">
        <v>6619242</v>
      </c>
      <c r="N331" s="27">
        <v>6144344</v>
      </c>
      <c r="O331" s="26">
        <v>19696703</v>
      </c>
      <c r="P331" s="26">
        <v>13571954</v>
      </c>
      <c r="Q331" s="27">
        <v>6153650</v>
      </c>
      <c r="R331" s="27">
        <v>8021277</v>
      </c>
      <c r="S331" s="26">
        <v>27746881</v>
      </c>
      <c r="T331" s="26">
        <v>6874447</v>
      </c>
      <c r="U331" s="27">
        <v>5321381</v>
      </c>
      <c r="V331" s="27">
        <v>6224047</v>
      </c>
      <c r="W331" s="42">
        <v>18419875</v>
      </c>
    </row>
    <row r="332" spans="1:23" x14ac:dyDescent="0.2">
      <c r="A332" s="15" t="s">
        <v>20</v>
      </c>
      <c r="B332" s="16" t="s">
        <v>585</v>
      </c>
      <c r="C332" s="17" t="s">
        <v>586</v>
      </c>
      <c r="D332" s="26">
        <v>77849400</v>
      </c>
      <c r="E332" s="27">
        <v>70377611</v>
      </c>
      <c r="F332" s="27">
        <v>71567877</v>
      </c>
      <c r="G332" s="36">
        <f t="shared" si="60"/>
        <v>1.0169125661284524</v>
      </c>
      <c r="H332" s="26">
        <v>14638550</v>
      </c>
      <c r="I332" s="27">
        <v>3606506</v>
      </c>
      <c r="J332" s="27">
        <v>3865893</v>
      </c>
      <c r="K332" s="26">
        <v>22110949</v>
      </c>
      <c r="L332" s="26">
        <v>3637230</v>
      </c>
      <c r="M332" s="27">
        <v>3568033</v>
      </c>
      <c r="N332" s="27">
        <v>12061103</v>
      </c>
      <c r="O332" s="26">
        <v>19266366</v>
      </c>
      <c r="P332" s="26">
        <v>3611901</v>
      </c>
      <c r="Q332" s="27">
        <v>3813155</v>
      </c>
      <c r="R332" s="27">
        <v>9962791</v>
      </c>
      <c r="S332" s="26">
        <v>17387847</v>
      </c>
      <c r="T332" s="26">
        <v>3748238</v>
      </c>
      <c r="U332" s="27">
        <v>5390497</v>
      </c>
      <c r="V332" s="27">
        <v>3663980</v>
      </c>
      <c r="W332" s="42">
        <v>12802715</v>
      </c>
    </row>
    <row r="333" spans="1:23" x14ac:dyDescent="0.2">
      <c r="A333" s="15" t="s">
        <v>20</v>
      </c>
      <c r="B333" s="16" t="s">
        <v>587</v>
      </c>
      <c r="C333" s="17" t="s">
        <v>588</v>
      </c>
      <c r="D333" s="26">
        <v>338681536</v>
      </c>
      <c r="E333" s="27">
        <v>327409446</v>
      </c>
      <c r="F333" s="27">
        <v>285809001</v>
      </c>
      <c r="G333" s="36">
        <f t="shared" si="60"/>
        <v>0.8729406084392568</v>
      </c>
      <c r="H333" s="26">
        <v>56377663</v>
      </c>
      <c r="I333" s="27">
        <v>26848192</v>
      </c>
      <c r="J333" s="27">
        <v>7938024</v>
      </c>
      <c r="K333" s="26">
        <v>91163879</v>
      </c>
      <c r="L333" s="26">
        <v>15086504</v>
      </c>
      <c r="M333" s="27">
        <v>16758839</v>
      </c>
      <c r="N333" s="27">
        <v>43432217</v>
      </c>
      <c r="O333" s="26">
        <v>75277560</v>
      </c>
      <c r="P333" s="26">
        <v>11444715</v>
      </c>
      <c r="Q333" s="27">
        <v>-63026184</v>
      </c>
      <c r="R333" s="27">
        <v>108426305</v>
      </c>
      <c r="S333" s="26">
        <v>56844836</v>
      </c>
      <c r="T333" s="26">
        <v>17140453</v>
      </c>
      <c r="U333" s="27">
        <v>15873934</v>
      </c>
      <c r="V333" s="27">
        <v>29508339</v>
      </c>
      <c r="W333" s="42">
        <v>62522726</v>
      </c>
    </row>
    <row r="334" spans="1:23" x14ac:dyDescent="0.2">
      <c r="A334" s="15" t="s">
        <v>35</v>
      </c>
      <c r="B334" s="16" t="s">
        <v>589</v>
      </c>
      <c r="C334" s="17" t="s">
        <v>590</v>
      </c>
      <c r="D334" s="26">
        <v>108444910</v>
      </c>
      <c r="E334" s="27">
        <v>112138641</v>
      </c>
      <c r="F334" s="27">
        <v>50603861</v>
      </c>
      <c r="G334" s="36">
        <f t="shared" si="60"/>
        <v>0.45126158609323613</v>
      </c>
      <c r="H334" s="26">
        <v>1408009</v>
      </c>
      <c r="I334" s="27">
        <v>15254149</v>
      </c>
      <c r="J334" s="27">
        <v>0</v>
      </c>
      <c r="K334" s="26">
        <v>16662158</v>
      </c>
      <c r="L334" s="26">
        <v>1463693</v>
      </c>
      <c r="M334" s="27">
        <v>1005383</v>
      </c>
      <c r="N334" s="27">
        <v>9579299</v>
      </c>
      <c r="O334" s="26">
        <v>12048375</v>
      </c>
      <c r="P334" s="26">
        <v>525658</v>
      </c>
      <c r="Q334" s="27">
        <v>661313</v>
      </c>
      <c r="R334" s="27">
        <v>9735846</v>
      </c>
      <c r="S334" s="26">
        <v>10922817</v>
      </c>
      <c r="T334" s="26">
        <v>509424</v>
      </c>
      <c r="U334" s="27">
        <v>593570</v>
      </c>
      <c r="V334" s="27">
        <v>9867517</v>
      </c>
      <c r="W334" s="42">
        <v>10970511</v>
      </c>
    </row>
    <row r="335" spans="1:23" ht="16.5" x14ac:dyDescent="0.3">
      <c r="A335" s="18" t="s">
        <v>0</v>
      </c>
      <c r="B335" s="19" t="s">
        <v>591</v>
      </c>
      <c r="C335" s="20" t="s">
        <v>0</v>
      </c>
      <c r="D335" s="28">
        <f>SUM(D331:D334)</f>
        <v>618331620</v>
      </c>
      <c r="E335" s="29">
        <f>SUM(E331:E334)</f>
        <v>600920080</v>
      </c>
      <c r="F335" s="29">
        <f>SUM(F331:F334)</f>
        <v>505300751</v>
      </c>
      <c r="G335" s="37">
        <f t="shared" si="60"/>
        <v>0.84087845924536253</v>
      </c>
      <c r="H335" s="28">
        <f t="shared" ref="H335:W335" si="66">SUM(H331:H334)</f>
        <v>91277216</v>
      </c>
      <c r="I335" s="29">
        <f t="shared" si="66"/>
        <v>51673136</v>
      </c>
      <c r="J335" s="29">
        <f t="shared" si="66"/>
        <v>18443187</v>
      </c>
      <c r="K335" s="28">
        <f t="shared" si="66"/>
        <v>161393539</v>
      </c>
      <c r="L335" s="28">
        <f t="shared" si="66"/>
        <v>27120544</v>
      </c>
      <c r="M335" s="29">
        <f t="shared" si="66"/>
        <v>27951497</v>
      </c>
      <c r="N335" s="29">
        <f t="shared" si="66"/>
        <v>71216963</v>
      </c>
      <c r="O335" s="28">
        <f t="shared" si="66"/>
        <v>126289004</v>
      </c>
      <c r="P335" s="28">
        <f t="shared" si="66"/>
        <v>29154228</v>
      </c>
      <c r="Q335" s="29">
        <f t="shared" si="66"/>
        <v>-52398066</v>
      </c>
      <c r="R335" s="29">
        <f t="shared" si="66"/>
        <v>136146219</v>
      </c>
      <c r="S335" s="28">
        <f t="shared" si="66"/>
        <v>112902381</v>
      </c>
      <c r="T335" s="28">
        <f t="shared" si="66"/>
        <v>28272562</v>
      </c>
      <c r="U335" s="29">
        <f t="shared" si="66"/>
        <v>27179382</v>
      </c>
      <c r="V335" s="29">
        <f t="shared" si="66"/>
        <v>49263883</v>
      </c>
      <c r="W335" s="43">
        <f t="shared" si="66"/>
        <v>104715827</v>
      </c>
    </row>
    <row r="336" spans="1:23" ht="16.5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70139500867</v>
      </c>
      <c r="E336" s="29">
        <f>SUM(E300,E302:E307,E309:E314,E316:E320,E322:E329,E331:E334)</f>
        <v>73585093959</v>
      </c>
      <c r="F336" s="29">
        <f>SUM(F300,F302:F307,F309:F314,F316:F320,F322:F329,F331:F334)</f>
        <v>70674384718</v>
      </c>
      <c r="G336" s="37">
        <f t="shared" si="60"/>
        <v>0.96044430897075728</v>
      </c>
      <c r="H336" s="28">
        <f t="shared" ref="H336:W336" si="67">SUM(H300,H302:H307,H309:H314,H316:H320,H322:H329,H331:H334)</f>
        <v>7501174119</v>
      </c>
      <c r="I336" s="29">
        <f t="shared" si="67"/>
        <v>5676492562</v>
      </c>
      <c r="J336" s="29">
        <f t="shared" si="67"/>
        <v>5094389326</v>
      </c>
      <c r="K336" s="28">
        <f t="shared" si="67"/>
        <v>18272056007</v>
      </c>
      <c r="L336" s="28">
        <f t="shared" si="67"/>
        <v>4764498020</v>
      </c>
      <c r="M336" s="29">
        <f t="shared" si="67"/>
        <v>4947554685</v>
      </c>
      <c r="N336" s="29">
        <f t="shared" si="67"/>
        <v>7600829061</v>
      </c>
      <c r="O336" s="28">
        <f t="shared" si="67"/>
        <v>17312881766</v>
      </c>
      <c r="P336" s="28">
        <f t="shared" si="67"/>
        <v>5787101974</v>
      </c>
      <c r="Q336" s="29">
        <f t="shared" si="67"/>
        <v>5248296143</v>
      </c>
      <c r="R336" s="29">
        <f t="shared" si="67"/>
        <v>7647100355</v>
      </c>
      <c r="S336" s="28">
        <f t="shared" si="67"/>
        <v>18682498472</v>
      </c>
      <c r="T336" s="28">
        <f t="shared" si="67"/>
        <v>5557339814</v>
      </c>
      <c r="U336" s="29">
        <f t="shared" si="67"/>
        <v>5701311861</v>
      </c>
      <c r="V336" s="29">
        <f t="shared" si="67"/>
        <v>5148296798</v>
      </c>
      <c r="W336" s="43">
        <f t="shared" si="67"/>
        <v>16406948473</v>
      </c>
    </row>
    <row r="337" spans="1:23" ht="16.5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447874841997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455634780902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432515360276</v>
      </c>
      <c r="G337" s="39">
        <f t="shared" si="60"/>
        <v>0.94925887663748687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57341779172</v>
      </c>
      <c r="I337" s="33">
        <f t="shared" si="68"/>
        <v>40706125202</v>
      </c>
      <c r="J337" s="33">
        <f t="shared" si="68"/>
        <v>25085556580</v>
      </c>
      <c r="K337" s="32">
        <f t="shared" si="68"/>
        <v>123133460954</v>
      </c>
      <c r="L337" s="32">
        <f t="shared" si="68"/>
        <v>34287540354</v>
      </c>
      <c r="M337" s="33">
        <f t="shared" si="68"/>
        <v>22618425592</v>
      </c>
      <c r="N337" s="33">
        <f t="shared" si="68"/>
        <v>53456246977</v>
      </c>
      <c r="O337" s="32">
        <f t="shared" si="68"/>
        <v>110362212923</v>
      </c>
      <c r="P337" s="32">
        <f t="shared" si="68"/>
        <v>28489133523</v>
      </c>
      <c r="Q337" s="33">
        <f t="shared" si="68"/>
        <v>30345364548</v>
      </c>
      <c r="R337" s="33">
        <f t="shared" si="68"/>
        <v>50823440345</v>
      </c>
      <c r="S337" s="32">
        <f t="shared" si="68"/>
        <v>109657938416</v>
      </c>
      <c r="T337" s="32">
        <f t="shared" si="68"/>
        <v>28616959524</v>
      </c>
      <c r="U337" s="33">
        <f t="shared" si="68"/>
        <v>39105424747</v>
      </c>
      <c r="V337" s="33">
        <f t="shared" si="68"/>
        <v>21639363712</v>
      </c>
      <c r="W337" s="45">
        <f t="shared" si="68"/>
        <v>89361747983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594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4.45" customHeight="1" x14ac:dyDescent="0.3">
      <c r="A4" s="10"/>
      <c r="B4" s="11" t="s">
        <v>607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14</v>
      </c>
      <c r="B6" s="16" t="s">
        <v>15</v>
      </c>
      <c r="C6" s="17" t="s">
        <v>16</v>
      </c>
      <c r="D6" s="26">
        <v>1803591613</v>
      </c>
      <c r="E6" s="27">
        <v>1602677324</v>
      </c>
      <c r="F6" s="27">
        <v>1164712687</v>
      </c>
      <c r="G6" s="36">
        <f>IF(($E6       =0),0,($F6       /$E6       ))</f>
        <v>0.72672937312988395</v>
      </c>
      <c r="H6" s="26">
        <v>20466889</v>
      </c>
      <c r="I6" s="27">
        <v>31182406</v>
      </c>
      <c r="J6" s="27">
        <v>54489375</v>
      </c>
      <c r="K6" s="26">
        <v>106138670</v>
      </c>
      <c r="L6" s="26">
        <v>77552458</v>
      </c>
      <c r="M6" s="27">
        <v>127084143</v>
      </c>
      <c r="N6" s="27">
        <v>187602160</v>
      </c>
      <c r="O6" s="26">
        <v>392238761</v>
      </c>
      <c r="P6" s="26">
        <v>48446125</v>
      </c>
      <c r="Q6" s="27">
        <v>87869104</v>
      </c>
      <c r="R6" s="27">
        <v>124926048</v>
      </c>
      <c r="S6" s="26">
        <v>261241277</v>
      </c>
      <c r="T6" s="26">
        <v>73023063</v>
      </c>
      <c r="U6" s="27">
        <v>183397541</v>
      </c>
      <c r="V6" s="27">
        <v>148673375</v>
      </c>
      <c r="W6" s="42">
        <v>405093979</v>
      </c>
    </row>
    <row r="7" spans="1:23" x14ac:dyDescent="0.2">
      <c r="A7" s="15" t="s">
        <v>14</v>
      </c>
      <c r="B7" s="16" t="s">
        <v>17</v>
      </c>
      <c r="C7" s="17" t="s">
        <v>18</v>
      </c>
      <c r="D7" s="26">
        <v>1511906530</v>
      </c>
      <c r="E7" s="27">
        <v>1425000570</v>
      </c>
      <c r="F7" s="27">
        <v>1154538009</v>
      </c>
      <c r="G7" s="36">
        <f>IF(($E7       =0),0,($F7       /$E7       ))</f>
        <v>0.81020178749823235</v>
      </c>
      <c r="H7" s="26">
        <v>258683632</v>
      </c>
      <c r="I7" s="27">
        <v>47814137</v>
      </c>
      <c r="J7" s="27">
        <v>37630172</v>
      </c>
      <c r="K7" s="26">
        <v>344127941</v>
      </c>
      <c r="L7" s="26">
        <v>99549129</v>
      </c>
      <c r="M7" s="27">
        <v>68643297</v>
      </c>
      <c r="N7" s="27">
        <v>101547751</v>
      </c>
      <c r="O7" s="26">
        <v>269740177</v>
      </c>
      <c r="P7" s="26">
        <v>36406396</v>
      </c>
      <c r="Q7" s="27">
        <v>87456538</v>
      </c>
      <c r="R7" s="27">
        <v>91987653</v>
      </c>
      <c r="S7" s="26">
        <v>215850587</v>
      </c>
      <c r="T7" s="26">
        <v>87653946</v>
      </c>
      <c r="U7" s="27">
        <v>88327711</v>
      </c>
      <c r="V7" s="27">
        <v>148837647</v>
      </c>
      <c r="W7" s="42">
        <v>324819304</v>
      </c>
    </row>
    <row r="8" spans="1:23" ht="16.5" x14ac:dyDescent="0.3">
      <c r="A8" s="18" t="s">
        <v>0</v>
      </c>
      <c r="B8" s="19" t="s">
        <v>19</v>
      </c>
      <c r="C8" s="20" t="s">
        <v>0</v>
      </c>
      <c r="D8" s="28">
        <f>SUM(D6:D7)</f>
        <v>3315498143</v>
      </c>
      <c r="E8" s="29">
        <f>SUM(E6:E7)</f>
        <v>3027677894</v>
      </c>
      <c r="F8" s="29">
        <f>SUM(F6:F7)</f>
        <v>2319250696</v>
      </c>
      <c r="G8" s="37">
        <f>IF(($E8       =0),0,($F8       /$E8       ))</f>
        <v>0.76601632577761924</v>
      </c>
      <c r="H8" s="28">
        <f t="shared" ref="H8:W8" si="0">SUM(H6:H7)</f>
        <v>279150521</v>
      </c>
      <c r="I8" s="29">
        <f t="shared" si="0"/>
        <v>78996543</v>
      </c>
      <c r="J8" s="29">
        <f t="shared" si="0"/>
        <v>92119547</v>
      </c>
      <c r="K8" s="28">
        <f t="shared" si="0"/>
        <v>450266611</v>
      </c>
      <c r="L8" s="28">
        <f t="shared" si="0"/>
        <v>177101587</v>
      </c>
      <c r="M8" s="29">
        <f t="shared" si="0"/>
        <v>195727440</v>
      </c>
      <c r="N8" s="29">
        <f t="shared" si="0"/>
        <v>289149911</v>
      </c>
      <c r="O8" s="28">
        <f t="shared" si="0"/>
        <v>661978938</v>
      </c>
      <c r="P8" s="28">
        <f t="shared" si="0"/>
        <v>84852521</v>
      </c>
      <c r="Q8" s="29">
        <f t="shared" si="0"/>
        <v>175325642</v>
      </c>
      <c r="R8" s="29">
        <f t="shared" si="0"/>
        <v>216913701</v>
      </c>
      <c r="S8" s="28">
        <f t="shared" si="0"/>
        <v>477091864</v>
      </c>
      <c r="T8" s="28">
        <f t="shared" si="0"/>
        <v>160677009</v>
      </c>
      <c r="U8" s="29">
        <f t="shared" si="0"/>
        <v>271725252</v>
      </c>
      <c r="V8" s="29">
        <f t="shared" si="0"/>
        <v>297511022</v>
      </c>
      <c r="W8" s="43">
        <f t="shared" si="0"/>
        <v>729913283</v>
      </c>
    </row>
    <row r="9" spans="1:23" x14ac:dyDescent="0.2">
      <c r="A9" s="15" t="s">
        <v>20</v>
      </c>
      <c r="B9" s="16" t="s">
        <v>21</v>
      </c>
      <c r="C9" s="17" t="s">
        <v>22</v>
      </c>
      <c r="D9" s="26">
        <v>86898300</v>
      </c>
      <c r="E9" s="27">
        <v>69445300</v>
      </c>
      <c r="F9" s="27">
        <v>92189165</v>
      </c>
      <c r="G9" s="36">
        <f>IF(($E9       =0),0,($F9       /$E9       ))</f>
        <v>1.3275076211061079</v>
      </c>
      <c r="H9" s="26">
        <v>35282493</v>
      </c>
      <c r="I9" s="27">
        <v>8361628</v>
      </c>
      <c r="J9" s="27">
        <v>5238500</v>
      </c>
      <c r="K9" s="26">
        <v>48882621</v>
      </c>
      <c r="L9" s="26">
        <v>6654509</v>
      </c>
      <c r="M9" s="27">
        <v>2829194</v>
      </c>
      <c r="N9" s="27">
        <v>8470183</v>
      </c>
      <c r="O9" s="26">
        <v>17953886</v>
      </c>
      <c r="P9" s="26">
        <v>466676</v>
      </c>
      <c r="Q9" s="27">
        <v>2227973</v>
      </c>
      <c r="R9" s="27">
        <v>2711282</v>
      </c>
      <c r="S9" s="26">
        <v>5405931</v>
      </c>
      <c r="T9" s="26">
        <v>13394367</v>
      </c>
      <c r="U9" s="27">
        <v>2456471</v>
      </c>
      <c r="V9" s="27">
        <v>4095889</v>
      </c>
      <c r="W9" s="42">
        <v>19946727</v>
      </c>
    </row>
    <row r="10" spans="1:23" x14ac:dyDescent="0.2">
      <c r="A10" s="15" t="s">
        <v>20</v>
      </c>
      <c r="B10" s="16" t="s">
        <v>23</v>
      </c>
      <c r="C10" s="17" t="s">
        <v>24</v>
      </c>
      <c r="D10" s="26">
        <v>43411400</v>
      </c>
      <c r="E10" s="27">
        <v>54380470</v>
      </c>
      <c r="F10" s="27">
        <v>24614852</v>
      </c>
      <c r="G10" s="36">
        <f t="shared" ref="G10:G52" si="1">IF(($E10      =0),0,($F10      /$E10      ))</f>
        <v>0.45264139864918418</v>
      </c>
      <c r="H10" s="26">
        <v>698141</v>
      </c>
      <c r="I10" s="27">
        <v>389070</v>
      </c>
      <c r="J10" s="27">
        <v>577398</v>
      </c>
      <c r="K10" s="26">
        <v>1664609</v>
      </c>
      <c r="L10" s="26">
        <v>1278140</v>
      </c>
      <c r="M10" s="27">
        <v>1455720</v>
      </c>
      <c r="N10" s="27">
        <v>6491050</v>
      </c>
      <c r="O10" s="26">
        <v>9224910</v>
      </c>
      <c r="P10" s="26">
        <v>551873</v>
      </c>
      <c r="Q10" s="27">
        <v>3011919</v>
      </c>
      <c r="R10" s="27">
        <v>1669884</v>
      </c>
      <c r="S10" s="26">
        <v>5233676</v>
      </c>
      <c r="T10" s="26">
        <v>609994</v>
      </c>
      <c r="U10" s="27">
        <v>1433049</v>
      </c>
      <c r="V10" s="27">
        <v>6448614</v>
      </c>
      <c r="W10" s="42">
        <v>8491657</v>
      </c>
    </row>
    <row r="11" spans="1:23" x14ac:dyDescent="0.2">
      <c r="A11" s="15" t="s">
        <v>20</v>
      </c>
      <c r="B11" s="16" t="s">
        <v>25</v>
      </c>
      <c r="C11" s="17" t="s">
        <v>26</v>
      </c>
      <c r="D11" s="26">
        <v>49226532</v>
      </c>
      <c r="E11" s="27">
        <v>57146341</v>
      </c>
      <c r="F11" s="27">
        <v>49106890</v>
      </c>
      <c r="G11" s="36">
        <f t="shared" si="1"/>
        <v>0.85931818451858533</v>
      </c>
      <c r="H11" s="26">
        <v>2886565</v>
      </c>
      <c r="I11" s="27">
        <v>586527</v>
      </c>
      <c r="J11" s="27">
        <v>4987896</v>
      </c>
      <c r="K11" s="26">
        <v>8460988</v>
      </c>
      <c r="L11" s="26">
        <v>8322481</v>
      </c>
      <c r="M11" s="27">
        <v>6577428</v>
      </c>
      <c r="N11" s="27">
        <v>4536930</v>
      </c>
      <c r="O11" s="26">
        <v>19436839</v>
      </c>
      <c r="P11" s="26">
        <v>4922847</v>
      </c>
      <c r="Q11" s="27">
        <v>2646522</v>
      </c>
      <c r="R11" s="27">
        <v>3985761</v>
      </c>
      <c r="S11" s="26">
        <v>11555130</v>
      </c>
      <c r="T11" s="26">
        <v>868491</v>
      </c>
      <c r="U11" s="27">
        <v>4381574</v>
      </c>
      <c r="V11" s="27">
        <v>4403868</v>
      </c>
      <c r="W11" s="42">
        <v>9653933</v>
      </c>
    </row>
    <row r="12" spans="1:23" x14ac:dyDescent="0.2">
      <c r="A12" s="15" t="s">
        <v>20</v>
      </c>
      <c r="B12" s="16" t="s">
        <v>27</v>
      </c>
      <c r="C12" s="17" t="s">
        <v>28</v>
      </c>
      <c r="D12" s="26">
        <v>78367790</v>
      </c>
      <c r="E12" s="27">
        <v>169709080</v>
      </c>
      <c r="F12" s="27">
        <v>106988661</v>
      </c>
      <c r="G12" s="36">
        <f t="shared" si="1"/>
        <v>0.63042390542686344</v>
      </c>
      <c r="H12" s="26">
        <v>6549216</v>
      </c>
      <c r="I12" s="27">
        <v>9194622</v>
      </c>
      <c r="J12" s="27">
        <v>13311547</v>
      </c>
      <c r="K12" s="26">
        <v>29055385</v>
      </c>
      <c r="L12" s="26">
        <v>5583180</v>
      </c>
      <c r="M12" s="27">
        <v>9967998</v>
      </c>
      <c r="N12" s="27">
        <v>7099859</v>
      </c>
      <c r="O12" s="26">
        <v>22651037</v>
      </c>
      <c r="P12" s="26">
        <v>3813151</v>
      </c>
      <c r="Q12" s="27">
        <v>11556279</v>
      </c>
      <c r="R12" s="27">
        <v>6168382</v>
      </c>
      <c r="S12" s="26">
        <v>21537812</v>
      </c>
      <c r="T12" s="26">
        <v>6374457</v>
      </c>
      <c r="U12" s="27">
        <v>13084185</v>
      </c>
      <c r="V12" s="27">
        <v>14285785</v>
      </c>
      <c r="W12" s="42">
        <v>33744427</v>
      </c>
    </row>
    <row r="13" spans="1:23" x14ac:dyDescent="0.2">
      <c r="A13" s="15" t="s">
        <v>20</v>
      </c>
      <c r="B13" s="16" t="s">
        <v>29</v>
      </c>
      <c r="C13" s="17" t="s">
        <v>30</v>
      </c>
      <c r="D13" s="26">
        <v>67876000</v>
      </c>
      <c r="E13" s="27">
        <v>84606882</v>
      </c>
      <c r="F13" s="27">
        <v>441459418</v>
      </c>
      <c r="G13" s="36">
        <f t="shared" si="1"/>
        <v>5.2177719774615969</v>
      </c>
      <c r="H13" s="26">
        <v>377994134</v>
      </c>
      <c r="I13" s="27">
        <v>10568654</v>
      </c>
      <c r="J13" s="27">
        <v>5032485</v>
      </c>
      <c r="K13" s="26">
        <v>393595273</v>
      </c>
      <c r="L13" s="26">
        <v>4709829</v>
      </c>
      <c r="M13" s="27">
        <v>8200</v>
      </c>
      <c r="N13" s="27">
        <v>14031</v>
      </c>
      <c r="O13" s="26">
        <v>4732060</v>
      </c>
      <c r="P13" s="26">
        <v>12565574</v>
      </c>
      <c r="Q13" s="27">
        <v>4794331</v>
      </c>
      <c r="R13" s="27">
        <v>6701465</v>
      </c>
      <c r="S13" s="26">
        <v>24061370</v>
      </c>
      <c r="T13" s="26">
        <v>0</v>
      </c>
      <c r="U13" s="27">
        <v>12738360</v>
      </c>
      <c r="V13" s="27">
        <v>6332355</v>
      </c>
      <c r="W13" s="42">
        <v>19070715</v>
      </c>
    </row>
    <row r="14" spans="1:23" x14ac:dyDescent="0.2">
      <c r="A14" s="15" t="s">
        <v>20</v>
      </c>
      <c r="B14" s="16" t="s">
        <v>31</v>
      </c>
      <c r="C14" s="17" t="s">
        <v>32</v>
      </c>
      <c r="D14" s="26">
        <v>61012540</v>
      </c>
      <c r="E14" s="27">
        <v>91340991</v>
      </c>
      <c r="F14" s="27">
        <v>80924810</v>
      </c>
      <c r="G14" s="36">
        <f t="shared" si="1"/>
        <v>0.88596378377370577</v>
      </c>
      <c r="H14" s="26">
        <v>0</v>
      </c>
      <c r="I14" s="27">
        <v>837325</v>
      </c>
      <c r="J14" s="27">
        <v>3797712</v>
      </c>
      <c r="K14" s="26">
        <v>4635037</v>
      </c>
      <c r="L14" s="26">
        <v>9535516</v>
      </c>
      <c r="M14" s="27">
        <v>7815613</v>
      </c>
      <c r="N14" s="27">
        <v>4397568</v>
      </c>
      <c r="O14" s="26">
        <v>21748697</v>
      </c>
      <c r="P14" s="26">
        <v>295409</v>
      </c>
      <c r="Q14" s="27">
        <v>4151832</v>
      </c>
      <c r="R14" s="27">
        <v>7177661</v>
      </c>
      <c r="S14" s="26">
        <v>11624902</v>
      </c>
      <c r="T14" s="26">
        <v>4557085</v>
      </c>
      <c r="U14" s="27">
        <v>11613086</v>
      </c>
      <c r="V14" s="27">
        <v>26746003</v>
      </c>
      <c r="W14" s="42">
        <v>42916174</v>
      </c>
    </row>
    <row r="15" spans="1:23" x14ac:dyDescent="0.2">
      <c r="A15" s="15" t="s">
        <v>20</v>
      </c>
      <c r="B15" s="16" t="s">
        <v>33</v>
      </c>
      <c r="C15" s="17" t="s">
        <v>34</v>
      </c>
      <c r="D15" s="26">
        <v>20540300</v>
      </c>
      <c r="E15" s="27">
        <v>38970169</v>
      </c>
      <c r="F15" s="27">
        <v>15619503</v>
      </c>
      <c r="G15" s="36">
        <f t="shared" si="1"/>
        <v>0.40080665290417394</v>
      </c>
      <c r="H15" s="26">
        <v>2557726</v>
      </c>
      <c r="I15" s="27">
        <v>1921580</v>
      </c>
      <c r="J15" s="27">
        <v>1810314</v>
      </c>
      <c r="K15" s="26">
        <v>6289620</v>
      </c>
      <c r="L15" s="26">
        <v>1151324</v>
      </c>
      <c r="M15" s="27">
        <v>2422781</v>
      </c>
      <c r="N15" s="27">
        <v>1315635</v>
      </c>
      <c r="O15" s="26">
        <v>4889740</v>
      </c>
      <c r="P15" s="26">
        <v>596996</v>
      </c>
      <c r="Q15" s="27">
        <v>346593</v>
      </c>
      <c r="R15" s="27">
        <v>1976461</v>
      </c>
      <c r="S15" s="26">
        <v>2920050</v>
      </c>
      <c r="T15" s="26">
        <v>79612</v>
      </c>
      <c r="U15" s="27">
        <v>59815</v>
      </c>
      <c r="V15" s="27">
        <v>1380666</v>
      </c>
      <c r="W15" s="42">
        <v>1520093</v>
      </c>
    </row>
    <row r="16" spans="1:23" x14ac:dyDescent="0.2">
      <c r="A16" s="15" t="s">
        <v>35</v>
      </c>
      <c r="B16" s="16" t="s">
        <v>36</v>
      </c>
      <c r="C16" s="17" t="s">
        <v>37</v>
      </c>
      <c r="D16" s="26">
        <v>19724000</v>
      </c>
      <c r="E16" s="27">
        <v>23802000</v>
      </c>
      <c r="F16" s="27">
        <v>4030878</v>
      </c>
      <c r="G16" s="36">
        <f t="shared" si="1"/>
        <v>0.16935039072346861</v>
      </c>
      <c r="H16" s="26">
        <v>10132115</v>
      </c>
      <c r="I16" s="27">
        <v>0</v>
      </c>
      <c r="J16" s="27">
        <v>-453798</v>
      </c>
      <c r="K16" s="26">
        <v>9678317</v>
      </c>
      <c r="L16" s="26">
        <v>39561</v>
      </c>
      <c r="M16" s="27">
        <v>30191</v>
      </c>
      <c r="N16" s="27">
        <v>13126</v>
      </c>
      <c r="O16" s="26">
        <v>82878</v>
      </c>
      <c r="P16" s="26">
        <v>820</v>
      </c>
      <c r="Q16" s="27">
        <v>14603</v>
      </c>
      <c r="R16" s="27">
        <v>-6579481</v>
      </c>
      <c r="S16" s="26">
        <v>-6564058</v>
      </c>
      <c r="T16" s="26">
        <v>359418</v>
      </c>
      <c r="U16" s="27">
        <v>422278</v>
      </c>
      <c r="V16" s="27">
        <v>52045</v>
      </c>
      <c r="W16" s="42">
        <v>833741</v>
      </c>
    </row>
    <row r="17" spans="1:23" ht="16.5" x14ac:dyDescent="0.3">
      <c r="A17" s="18" t="s">
        <v>0</v>
      </c>
      <c r="B17" s="19" t="s">
        <v>38</v>
      </c>
      <c r="C17" s="20" t="s">
        <v>0</v>
      </c>
      <c r="D17" s="28">
        <f>SUM(D9:D16)</f>
        <v>427056862</v>
      </c>
      <c r="E17" s="29">
        <f>SUM(E9:E16)</f>
        <v>589401233</v>
      </c>
      <c r="F17" s="29">
        <f>SUM(F9:F16)</f>
        <v>814934177</v>
      </c>
      <c r="G17" s="37">
        <f t="shared" si="1"/>
        <v>1.3826475605625346</v>
      </c>
      <c r="H17" s="28">
        <f t="shared" ref="H17:W17" si="2">SUM(H9:H16)</f>
        <v>436100390</v>
      </c>
      <c r="I17" s="29">
        <f t="shared" si="2"/>
        <v>31859406</v>
      </c>
      <c r="J17" s="29">
        <f t="shared" si="2"/>
        <v>34302054</v>
      </c>
      <c r="K17" s="28">
        <f t="shared" si="2"/>
        <v>502261850</v>
      </c>
      <c r="L17" s="28">
        <f t="shared" si="2"/>
        <v>37274540</v>
      </c>
      <c r="M17" s="29">
        <f t="shared" si="2"/>
        <v>31107125</v>
      </c>
      <c r="N17" s="29">
        <f t="shared" si="2"/>
        <v>32338382</v>
      </c>
      <c r="O17" s="28">
        <f t="shared" si="2"/>
        <v>100720047</v>
      </c>
      <c r="P17" s="28">
        <f t="shared" si="2"/>
        <v>23213346</v>
      </c>
      <c r="Q17" s="29">
        <f t="shared" si="2"/>
        <v>28750052</v>
      </c>
      <c r="R17" s="29">
        <f t="shared" si="2"/>
        <v>23811415</v>
      </c>
      <c r="S17" s="28">
        <f t="shared" si="2"/>
        <v>75774813</v>
      </c>
      <c r="T17" s="28">
        <f t="shared" si="2"/>
        <v>26243424</v>
      </c>
      <c r="U17" s="29">
        <f t="shared" si="2"/>
        <v>46188818</v>
      </c>
      <c r="V17" s="29">
        <f t="shared" si="2"/>
        <v>63745225</v>
      </c>
      <c r="W17" s="43">
        <f t="shared" si="2"/>
        <v>136177467</v>
      </c>
    </row>
    <row r="18" spans="1:23" x14ac:dyDescent="0.2">
      <c r="A18" s="15" t="s">
        <v>20</v>
      </c>
      <c r="B18" s="16" t="s">
        <v>39</v>
      </c>
      <c r="C18" s="17" t="s">
        <v>40</v>
      </c>
      <c r="D18" s="26">
        <v>82471393</v>
      </c>
      <c r="E18" s="27">
        <v>90991618</v>
      </c>
      <c r="F18" s="27">
        <v>63604919</v>
      </c>
      <c r="G18" s="36">
        <f t="shared" si="1"/>
        <v>0.69901954045921022</v>
      </c>
      <c r="H18" s="26">
        <v>8366</v>
      </c>
      <c r="I18" s="27">
        <v>2633629</v>
      </c>
      <c r="J18" s="27">
        <v>6951921</v>
      </c>
      <c r="K18" s="26">
        <v>9593916</v>
      </c>
      <c r="L18" s="26">
        <v>9598928</v>
      </c>
      <c r="M18" s="27">
        <v>12935432</v>
      </c>
      <c r="N18" s="27">
        <v>9305661</v>
      </c>
      <c r="O18" s="26">
        <v>31840021</v>
      </c>
      <c r="P18" s="26">
        <v>2069216</v>
      </c>
      <c r="Q18" s="27">
        <v>869784</v>
      </c>
      <c r="R18" s="27">
        <v>7239328</v>
      </c>
      <c r="S18" s="26">
        <v>10178328</v>
      </c>
      <c r="T18" s="26">
        <v>1189492</v>
      </c>
      <c r="U18" s="27">
        <v>4474740</v>
      </c>
      <c r="V18" s="27">
        <v>6328422</v>
      </c>
      <c r="W18" s="42">
        <v>11992654</v>
      </c>
    </row>
    <row r="19" spans="1:23" x14ac:dyDescent="0.2">
      <c r="A19" s="15" t="s">
        <v>20</v>
      </c>
      <c r="B19" s="16" t="s">
        <v>41</v>
      </c>
      <c r="C19" s="17" t="s">
        <v>42</v>
      </c>
      <c r="D19" s="26">
        <v>160395469</v>
      </c>
      <c r="E19" s="27">
        <v>184929793</v>
      </c>
      <c r="F19" s="27">
        <v>124716782</v>
      </c>
      <c r="G19" s="36">
        <f t="shared" si="1"/>
        <v>0.67440070081082071</v>
      </c>
      <c r="H19" s="26">
        <v>2576369</v>
      </c>
      <c r="I19" s="27">
        <v>4022248</v>
      </c>
      <c r="J19" s="27">
        <v>8757972</v>
      </c>
      <c r="K19" s="26">
        <v>15356589</v>
      </c>
      <c r="L19" s="26">
        <v>7373263</v>
      </c>
      <c r="M19" s="27">
        <v>13344005</v>
      </c>
      <c r="N19" s="27">
        <v>5870336</v>
      </c>
      <c r="O19" s="26">
        <v>26587604</v>
      </c>
      <c r="P19" s="26">
        <v>7341359</v>
      </c>
      <c r="Q19" s="27">
        <v>19345128</v>
      </c>
      <c r="R19" s="27">
        <v>11894006</v>
      </c>
      <c r="S19" s="26">
        <v>38580493</v>
      </c>
      <c r="T19" s="26">
        <v>9079804</v>
      </c>
      <c r="U19" s="27">
        <v>12879350</v>
      </c>
      <c r="V19" s="27">
        <v>22232942</v>
      </c>
      <c r="W19" s="42">
        <v>44192096</v>
      </c>
    </row>
    <row r="20" spans="1:23" x14ac:dyDescent="0.2">
      <c r="A20" s="15" t="s">
        <v>20</v>
      </c>
      <c r="B20" s="16" t="s">
        <v>43</v>
      </c>
      <c r="C20" s="17" t="s">
        <v>44</v>
      </c>
      <c r="D20" s="26">
        <v>10663909</v>
      </c>
      <c r="E20" s="27">
        <v>29971366</v>
      </c>
      <c r="F20" s="27">
        <v>35580877</v>
      </c>
      <c r="G20" s="36">
        <f t="shared" si="1"/>
        <v>1.1871623402149905</v>
      </c>
      <c r="H20" s="26">
        <v>0</v>
      </c>
      <c r="I20" s="27">
        <v>82020</v>
      </c>
      <c r="J20" s="27">
        <v>236128</v>
      </c>
      <c r="K20" s="26">
        <v>318148</v>
      </c>
      <c r="L20" s="26">
        <v>844179</v>
      </c>
      <c r="M20" s="27">
        <v>1178316</v>
      </c>
      <c r="N20" s="27">
        <v>1602969</v>
      </c>
      <c r="O20" s="26">
        <v>3625464</v>
      </c>
      <c r="P20" s="26">
        <v>0</v>
      </c>
      <c r="Q20" s="27">
        <v>116547</v>
      </c>
      <c r="R20" s="27">
        <v>5640961</v>
      </c>
      <c r="S20" s="26">
        <v>5757508</v>
      </c>
      <c r="T20" s="26">
        <v>391593</v>
      </c>
      <c r="U20" s="27">
        <v>3140548</v>
      </c>
      <c r="V20" s="27">
        <v>22347616</v>
      </c>
      <c r="W20" s="42">
        <v>25879757</v>
      </c>
    </row>
    <row r="21" spans="1:23" x14ac:dyDescent="0.2">
      <c r="A21" s="15" t="s">
        <v>20</v>
      </c>
      <c r="B21" s="16" t="s">
        <v>45</v>
      </c>
      <c r="C21" s="17" t="s">
        <v>46</v>
      </c>
      <c r="D21" s="26">
        <v>31130100</v>
      </c>
      <c r="E21" s="27">
        <v>39667600</v>
      </c>
      <c r="F21" s="27">
        <v>23361343</v>
      </c>
      <c r="G21" s="36">
        <f t="shared" si="1"/>
        <v>0.58892756304893668</v>
      </c>
      <c r="H21" s="26">
        <v>1037572</v>
      </c>
      <c r="I21" s="27">
        <v>3190767</v>
      </c>
      <c r="J21" s="27">
        <v>1670123</v>
      </c>
      <c r="K21" s="26">
        <v>5898462</v>
      </c>
      <c r="L21" s="26">
        <v>459316</v>
      </c>
      <c r="M21" s="27">
        <v>522779</v>
      </c>
      <c r="N21" s="27">
        <v>3127991</v>
      </c>
      <c r="O21" s="26">
        <v>4110086</v>
      </c>
      <c r="P21" s="26">
        <v>2664778</v>
      </c>
      <c r="Q21" s="27">
        <v>3360110</v>
      </c>
      <c r="R21" s="27">
        <v>3297659</v>
      </c>
      <c r="S21" s="26">
        <v>9322547</v>
      </c>
      <c r="T21" s="26">
        <v>1720776</v>
      </c>
      <c r="U21" s="27">
        <v>1964278</v>
      </c>
      <c r="V21" s="27">
        <v>345194</v>
      </c>
      <c r="W21" s="42">
        <v>4030248</v>
      </c>
    </row>
    <row r="22" spans="1:23" x14ac:dyDescent="0.2">
      <c r="A22" s="15" t="s">
        <v>20</v>
      </c>
      <c r="B22" s="16" t="s">
        <v>47</v>
      </c>
      <c r="C22" s="17" t="s">
        <v>48</v>
      </c>
      <c r="D22" s="26">
        <v>26799100</v>
      </c>
      <c r="E22" s="27">
        <v>37032354</v>
      </c>
      <c r="F22" s="27">
        <v>28738089</v>
      </c>
      <c r="G22" s="36">
        <f t="shared" si="1"/>
        <v>0.77602652534591776</v>
      </c>
      <c r="H22" s="26">
        <v>722669</v>
      </c>
      <c r="I22" s="27">
        <v>224587</v>
      </c>
      <c r="J22" s="27">
        <v>4547606</v>
      </c>
      <c r="K22" s="26">
        <v>5494862</v>
      </c>
      <c r="L22" s="26">
        <v>2642047</v>
      </c>
      <c r="M22" s="27">
        <v>0</v>
      </c>
      <c r="N22" s="27">
        <v>3722413</v>
      </c>
      <c r="O22" s="26">
        <v>6364460</v>
      </c>
      <c r="P22" s="26">
        <v>1218254</v>
      </c>
      <c r="Q22" s="27">
        <v>795316</v>
      </c>
      <c r="R22" s="27">
        <v>2548441</v>
      </c>
      <c r="S22" s="26">
        <v>4562011</v>
      </c>
      <c r="T22" s="26">
        <v>3554066</v>
      </c>
      <c r="U22" s="27">
        <v>4017647</v>
      </c>
      <c r="V22" s="27">
        <v>4745043</v>
      </c>
      <c r="W22" s="42">
        <v>12316756</v>
      </c>
    </row>
    <row r="23" spans="1:23" x14ac:dyDescent="0.2">
      <c r="A23" s="15" t="s">
        <v>20</v>
      </c>
      <c r="B23" s="16" t="s">
        <v>49</v>
      </c>
      <c r="C23" s="17" t="s">
        <v>50</v>
      </c>
      <c r="D23" s="26">
        <v>39266350</v>
      </c>
      <c r="E23" s="27">
        <v>39266350</v>
      </c>
      <c r="F23" s="27">
        <v>35797176</v>
      </c>
      <c r="G23" s="36">
        <f t="shared" si="1"/>
        <v>0.91165020430979704</v>
      </c>
      <c r="H23" s="26">
        <v>0</v>
      </c>
      <c r="I23" s="27">
        <v>3677742</v>
      </c>
      <c r="J23" s="27">
        <v>1549356</v>
      </c>
      <c r="K23" s="26">
        <v>5227098</v>
      </c>
      <c r="L23" s="26">
        <v>4309058</v>
      </c>
      <c r="M23" s="27">
        <v>2970940</v>
      </c>
      <c r="N23" s="27">
        <v>1786053</v>
      </c>
      <c r="O23" s="26">
        <v>9066051</v>
      </c>
      <c r="P23" s="26">
        <v>123505</v>
      </c>
      <c r="Q23" s="27">
        <v>1105398</v>
      </c>
      <c r="R23" s="27">
        <v>184312</v>
      </c>
      <c r="S23" s="26">
        <v>1413215</v>
      </c>
      <c r="T23" s="26">
        <v>4703642</v>
      </c>
      <c r="U23" s="27">
        <v>11835199</v>
      </c>
      <c r="V23" s="27">
        <v>3551971</v>
      </c>
      <c r="W23" s="42">
        <v>20090812</v>
      </c>
    </row>
    <row r="24" spans="1:23" x14ac:dyDescent="0.2">
      <c r="A24" s="15" t="s">
        <v>35</v>
      </c>
      <c r="B24" s="16" t="s">
        <v>51</v>
      </c>
      <c r="C24" s="17" t="s">
        <v>52</v>
      </c>
      <c r="D24" s="26">
        <v>562457256</v>
      </c>
      <c r="E24" s="27">
        <v>332069578</v>
      </c>
      <c r="F24" s="27">
        <v>224937928</v>
      </c>
      <c r="G24" s="36">
        <f t="shared" si="1"/>
        <v>0.67738191903866607</v>
      </c>
      <c r="H24" s="26">
        <v>0</v>
      </c>
      <c r="I24" s="27">
        <v>5839172</v>
      </c>
      <c r="J24" s="27">
        <v>20633566</v>
      </c>
      <c r="K24" s="26">
        <v>26472738</v>
      </c>
      <c r="L24" s="26">
        <v>27643788</v>
      </c>
      <c r="M24" s="27">
        <v>12627006</v>
      </c>
      <c r="N24" s="27">
        <v>27799348</v>
      </c>
      <c r="O24" s="26">
        <v>68070142</v>
      </c>
      <c r="P24" s="26">
        <v>11491507</v>
      </c>
      <c r="Q24" s="27">
        <v>13579249</v>
      </c>
      <c r="R24" s="27">
        <v>26556267</v>
      </c>
      <c r="S24" s="26">
        <v>51627023</v>
      </c>
      <c r="T24" s="26">
        <v>20380652</v>
      </c>
      <c r="U24" s="27">
        <v>20117137</v>
      </c>
      <c r="V24" s="27">
        <v>38270236</v>
      </c>
      <c r="W24" s="42">
        <v>78768025</v>
      </c>
    </row>
    <row r="25" spans="1:23" ht="16.5" x14ac:dyDescent="0.3">
      <c r="A25" s="18" t="s">
        <v>0</v>
      </c>
      <c r="B25" s="19" t="s">
        <v>53</v>
      </c>
      <c r="C25" s="20" t="s">
        <v>0</v>
      </c>
      <c r="D25" s="28">
        <f>SUM(D18:D24)</f>
        <v>913183577</v>
      </c>
      <c r="E25" s="29">
        <f>SUM(E18:E24)</f>
        <v>753928659</v>
      </c>
      <c r="F25" s="29">
        <f>SUM(F18:F24)</f>
        <v>536737114</v>
      </c>
      <c r="G25" s="37">
        <f t="shared" si="1"/>
        <v>0.71192029589632566</v>
      </c>
      <c r="H25" s="28">
        <f t="shared" ref="H25:W25" si="3">SUM(H18:H24)</f>
        <v>4344976</v>
      </c>
      <c r="I25" s="29">
        <f t="shared" si="3"/>
        <v>19670165</v>
      </c>
      <c r="J25" s="29">
        <f t="shared" si="3"/>
        <v>44346672</v>
      </c>
      <c r="K25" s="28">
        <f t="shared" si="3"/>
        <v>68361813</v>
      </c>
      <c r="L25" s="28">
        <f t="shared" si="3"/>
        <v>52870579</v>
      </c>
      <c r="M25" s="29">
        <f t="shared" si="3"/>
        <v>43578478</v>
      </c>
      <c r="N25" s="29">
        <f t="shared" si="3"/>
        <v>53214771</v>
      </c>
      <c r="O25" s="28">
        <f t="shared" si="3"/>
        <v>149663828</v>
      </c>
      <c r="P25" s="28">
        <f t="shared" si="3"/>
        <v>24908619</v>
      </c>
      <c r="Q25" s="29">
        <f t="shared" si="3"/>
        <v>39171532</v>
      </c>
      <c r="R25" s="29">
        <f t="shared" si="3"/>
        <v>57360974</v>
      </c>
      <c r="S25" s="28">
        <f t="shared" si="3"/>
        <v>121441125</v>
      </c>
      <c r="T25" s="28">
        <f t="shared" si="3"/>
        <v>41020025</v>
      </c>
      <c r="U25" s="29">
        <f t="shared" si="3"/>
        <v>58428899</v>
      </c>
      <c r="V25" s="29">
        <f t="shared" si="3"/>
        <v>97821424</v>
      </c>
      <c r="W25" s="43">
        <f t="shared" si="3"/>
        <v>197270348</v>
      </c>
    </row>
    <row r="26" spans="1:23" x14ac:dyDescent="0.2">
      <c r="A26" s="15" t="s">
        <v>20</v>
      </c>
      <c r="B26" s="16" t="s">
        <v>54</v>
      </c>
      <c r="C26" s="17" t="s">
        <v>55</v>
      </c>
      <c r="D26" s="26">
        <v>15945750</v>
      </c>
      <c r="E26" s="27">
        <v>15945750</v>
      </c>
      <c r="F26" s="27">
        <v>449578</v>
      </c>
      <c r="G26" s="36">
        <f t="shared" si="1"/>
        <v>2.8194221030682157E-2</v>
      </c>
      <c r="H26" s="26">
        <v>0</v>
      </c>
      <c r="I26" s="27">
        <v>0</v>
      </c>
      <c r="J26" s="27">
        <v>0</v>
      </c>
      <c r="K26" s="26">
        <v>0</v>
      </c>
      <c r="L26" s="26">
        <v>0</v>
      </c>
      <c r="M26" s="27">
        <v>266864</v>
      </c>
      <c r="N26" s="27">
        <v>0</v>
      </c>
      <c r="O26" s="26">
        <v>266864</v>
      </c>
      <c r="P26" s="26">
        <v>478973</v>
      </c>
      <c r="Q26" s="27">
        <v>0</v>
      </c>
      <c r="R26" s="27">
        <v>0</v>
      </c>
      <c r="S26" s="26">
        <v>478973</v>
      </c>
      <c r="T26" s="26">
        <v>0</v>
      </c>
      <c r="U26" s="27">
        <v>-296259</v>
      </c>
      <c r="V26" s="27">
        <v>0</v>
      </c>
      <c r="W26" s="42">
        <v>-296259</v>
      </c>
    </row>
    <row r="27" spans="1:23" x14ac:dyDescent="0.2">
      <c r="A27" s="15" t="s">
        <v>20</v>
      </c>
      <c r="B27" s="16" t="s">
        <v>56</v>
      </c>
      <c r="C27" s="17" t="s">
        <v>57</v>
      </c>
      <c r="D27" s="26">
        <v>51945350</v>
      </c>
      <c r="E27" s="27">
        <v>64599771</v>
      </c>
      <c r="F27" s="27">
        <v>33508129</v>
      </c>
      <c r="G27" s="36">
        <f t="shared" si="1"/>
        <v>0.51870352605429515</v>
      </c>
      <c r="H27" s="26">
        <v>54630</v>
      </c>
      <c r="I27" s="27">
        <v>185386</v>
      </c>
      <c r="J27" s="27">
        <v>2379432</v>
      </c>
      <c r="K27" s="26">
        <v>2619448</v>
      </c>
      <c r="L27" s="26">
        <v>3563601</v>
      </c>
      <c r="M27" s="27">
        <v>137579</v>
      </c>
      <c r="N27" s="27">
        <v>10764123</v>
      </c>
      <c r="O27" s="26">
        <v>14465303</v>
      </c>
      <c r="P27" s="26">
        <v>-2932998</v>
      </c>
      <c r="Q27" s="27">
        <v>6114004</v>
      </c>
      <c r="R27" s="27">
        <v>6644481</v>
      </c>
      <c r="S27" s="26">
        <v>9825487</v>
      </c>
      <c r="T27" s="26">
        <v>891324</v>
      </c>
      <c r="U27" s="27">
        <v>1117711</v>
      </c>
      <c r="V27" s="27">
        <v>4588856</v>
      </c>
      <c r="W27" s="42">
        <v>6597891</v>
      </c>
    </row>
    <row r="28" spans="1:23" x14ac:dyDescent="0.2">
      <c r="A28" s="15" t="s">
        <v>20</v>
      </c>
      <c r="B28" s="16" t="s">
        <v>58</v>
      </c>
      <c r="C28" s="17" t="s">
        <v>59</v>
      </c>
      <c r="D28" s="26">
        <v>56776253</v>
      </c>
      <c r="E28" s="27">
        <v>64281255</v>
      </c>
      <c r="F28" s="27">
        <v>52255056</v>
      </c>
      <c r="G28" s="36">
        <f t="shared" si="1"/>
        <v>0.81291281571898366</v>
      </c>
      <c r="H28" s="26">
        <v>741527</v>
      </c>
      <c r="I28" s="27">
        <v>408156</v>
      </c>
      <c r="J28" s="27">
        <v>7101322</v>
      </c>
      <c r="K28" s="26">
        <v>8251005</v>
      </c>
      <c r="L28" s="26">
        <v>1761748</v>
      </c>
      <c r="M28" s="27">
        <v>12870739</v>
      </c>
      <c r="N28" s="27">
        <v>3474243</v>
      </c>
      <c r="O28" s="26">
        <v>18106730</v>
      </c>
      <c r="P28" s="26">
        <v>3431764</v>
      </c>
      <c r="Q28" s="27">
        <v>5199339</v>
      </c>
      <c r="R28" s="27">
        <v>1643327</v>
      </c>
      <c r="S28" s="26">
        <v>10274430</v>
      </c>
      <c r="T28" s="26">
        <v>1978648</v>
      </c>
      <c r="U28" s="27">
        <v>6903783</v>
      </c>
      <c r="V28" s="27">
        <v>6740460</v>
      </c>
      <c r="W28" s="42">
        <v>15622891</v>
      </c>
    </row>
    <row r="29" spans="1:23" x14ac:dyDescent="0.2">
      <c r="A29" s="15" t="s">
        <v>20</v>
      </c>
      <c r="B29" s="16" t="s">
        <v>60</v>
      </c>
      <c r="C29" s="17" t="s">
        <v>61</v>
      </c>
      <c r="D29" s="26">
        <v>59832899</v>
      </c>
      <c r="E29" s="27">
        <v>107543193</v>
      </c>
      <c r="F29" s="27">
        <v>89809859</v>
      </c>
      <c r="G29" s="36">
        <f t="shared" si="1"/>
        <v>0.83510500752939332</v>
      </c>
      <c r="H29" s="26">
        <v>7541494</v>
      </c>
      <c r="I29" s="27">
        <v>6192295</v>
      </c>
      <c r="J29" s="27">
        <v>10145173</v>
      </c>
      <c r="K29" s="26">
        <v>23878962</v>
      </c>
      <c r="L29" s="26">
        <v>13016007</v>
      </c>
      <c r="M29" s="27">
        <v>7674931</v>
      </c>
      <c r="N29" s="27">
        <v>11443873</v>
      </c>
      <c r="O29" s="26">
        <v>32134811</v>
      </c>
      <c r="P29" s="26">
        <v>3719584</v>
      </c>
      <c r="Q29" s="27">
        <v>6150400</v>
      </c>
      <c r="R29" s="27">
        <v>7308888</v>
      </c>
      <c r="S29" s="26">
        <v>17178872</v>
      </c>
      <c r="T29" s="26">
        <v>4884734</v>
      </c>
      <c r="U29" s="27">
        <v>3738972</v>
      </c>
      <c r="V29" s="27">
        <v>7993508</v>
      </c>
      <c r="W29" s="42">
        <v>16617214</v>
      </c>
    </row>
    <row r="30" spans="1:23" x14ac:dyDescent="0.2">
      <c r="A30" s="15" t="s">
        <v>20</v>
      </c>
      <c r="B30" s="16" t="s">
        <v>62</v>
      </c>
      <c r="C30" s="17" t="s">
        <v>63</v>
      </c>
      <c r="D30" s="26">
        <v>49012334</v>
      </c>
      <c r="E30" s="27">
        <v>46649659</v>
      </c>
      <c r="F30" s="27">
        <v>33073247</v>
      </c>
      <c r="G30" s="36">
        <f t="shared" si="1"/>
        <v>0.70897082012968193</v>
      </c>
      <c r="H30" s="26">
        <v>1560000</v>
      </c>
      <c r="I30" s="27">
        <v>33019</v>
      </c>
      <c r="J30" s="27">
        <v>1911938</v>
      </c>
      <c r="K30" s="26">
        <v>3504957</v>
      </c>
      <c r="L30" s="26">
        <v>2185490</v>
      </c>
      <c r="M30" s="27">
        <v>1145112</v>
      </c>
      <c r="N30" s="27">
        <v>2972762</v>
      </c>
      <c r="O30" s="26">
        <v>6303364</v>
      </c>
      <c r="P30" s="26">
        <v>813911</v>
      </c>
      <c r="Q30" s="27">
        <v>11446681</v>
      </c>
      <c r="R30" s="27">
        <v>3217867</v>
      </c>
      <c r="S30" s="26">
        <v>15478459</v>
      </c>
      <c r="T30" s="26">
        <v>2402719</v>
      </c>
      <c r="U30" s="27">
        <v>1503147</v>
      </c>
      <c r="V30" s="27">
        <v>3880601</v>
      </c>
      <c r="W30" s="42">
        <v>7786467</v>
      </c>
    </row>
    <row r="31" spans="1:23" x14ac:dyDescent="0.2">
      <c r="A31" s="15" t="s">
        <v>20</v>
      </c>
      <c r="B31" s="16" t="s">
        <v>64</v>
      </c>
      <c r="C31" s="17" t="s">
        <v>65</v>
      </c>
      <c r="D31" s="26">
        <v>108419700</v>
      </c>
      <c r="E31" s="27">
        <v>166848665</v>
      </c>
      <c r="F31" s="27">
        <v>113381944</v>
      </c>
      <c r="G31" s="36">
        <f t="shared" si="1"/>
        <v>0.67954960262942465</v>
      </c>
      <c r="H31" s="26">
        <v>0</v>
      </c>
      <c r="I31" s="27">
        <v>4629463</v>
      </c>
      <c r="J31" s="27">
        <v>-353220</v>
      </c>
      <c r="K31" s="26">
        <v>4276243</v>
      </c>
      <c r="L31" s="26">
        <v>26428608</v>
      </c>
      <c r="M31" s="27">
        <v>9898055</v>
      </c>
      <c r="N31" s="27">
        <v>19067831</v>
      </c>
      <c r="O31" s="26">
        <v>55394494</v>
      </c>
      <c r="P31" s="26">
        <v>1361918</v>
      </c>
      <c r="Q31" s="27">
        <v>845809</v>
      </c>
      <c r="R31" s="27">
        <v>14588104</v>
      </c>
      <c r="S31" s="26">
        <v>16795831</v>
      </c>
      <c r="T31" s="26">
        <v>5617899</v>
      </c>
      <c r="U31" s="27">
        <v>2861317</v>
      </c>
      <c r="V31" s="27">
        <v>28436160</v>
      </c>
      <c r="W31" s="42">
        <v>36915376</v>
      </c>
    </row>
    <row r="32" spans="1:23" x14ac:dyDescent="0.2">
      <c r="A32" s="15" t="s">
        <v>35</v>
      </c>
      <c r="B32" s="16" t="s">
        <v>66</v>
      </c>
      <c r="C32" s="17" t="s">
        <v>67</v>
      </c>
      <c r="D32" s="26">
        <v>578891331</v>
      </c>
      <c r="E32" s="27">
        <v>645186322</v>
      </c>
      <c r="F32" s="27">
        <v>566918145</v>
      </c>
      <c r="G32" s="36">
        <f t="shared" si="1"/>
        <v>0.87868903240636276</v>
      </c>
      <c r="H32" s="26">
        <v>16379399</v>
      </c>
      <c r="I32" s="27">
        <v>63801644</v>
      </c>
      <c r="J32" s="27">
        <v>46403405</v>
      </c>
      <c r="K32" s="26">
        <v>126584448</v>
      </c>
      <c r="L32" s="26">
        <v>47250421</v>
      </c>
      <c r="M32" s="27">
        <v>21750234</v>
      </c>
      <c r="N32" s="27">
        <v>94816521</v>
      </c>
      <c r="O32" s="26">
        <v>163817176</v>
      </c>
      <c r="P32" s="26">
        <v>6652382</v>
      </c>
      <c r="Q32" s="27">
        <v>20209619</v>
      </c>
      <c r="R32" s="27">
        <v>31508810</v>
      </c>
      <c r="S32" s="26">
        <v>58370811</v>
      </c>
      <c r="T32" s="26">
        <v>46057311</v>
      </c>
      <c r="U32" s="27">
        <v>66546407</v>
      </c>
      <c r="V32" s="27">
        <v>105541992</v>
      </c>
      <c r="W32" s="42">
        <v>218145710</v>
      </c>
    </row>
    <row r="33" spans="1:23" ht="16.5" x14ac:dyDescent="0.3">
      <c r="A33" s="18" t="s">
        <v>0</v>
      </c>
      <c r="B33" s="19" t="s">
        <v>68</v>
      </c>
      <c r="C33" s="20" t="s">
        <v>0</v>
      </c>
      <c r="D33" s="28">
        <f>SUM(D26:D32)</f>
        <v>920823617</v>
      </c>
      <c r="E33" s="29">
        <f>SUM(E26:E32)</f>
        <v>1111054615</v>
      </c>
      <c r="F33" s="29">
        <f>SUM(F26:F32)</f>
        <v>889395958</v>
      </c>
      <c r="G33" s="37">
        <f t="shared" si="1"/>
        <v>0.80049706467399895</v>
      </c>
      <c r="H33" s="28">
        <f t="shared" ref="H33:W33" si="4">SUM(H26:H32)</f>
        <v>26277050</v>
      </c>
      <c r="I33" s="29">
        <f t="shared" si="4"/>
        <v>75249963</v>
      </c>
      <c r="J33" s="29">
        <f t="shared" si="4"/>
        <v>67588050</v>
      </c>
      <c r="K33" s="28">
        <f t="shared" si="4"/>
        <v>169115063</v>
      </c>
      <c r="L33" s="28">
        <f t="shared" si="4"/>
        <v>94205875</v>
      </c>
      <c r="M33" s="29">
        <f t="shared" si="4"/>
        <v>53743514</v>
      </c>
      <c r="N33" s="29">
        <f t="shared" si="4"/>
        <v>142539353</v>
      </c>
      <c r="O33" s="28">
        <f t="shared" si="4"/>
        <v>290488742</v>
      </c>
      <c r="P33" s="28">
        <f t="shared" si="4"/>
        <v>13525534</v>
      </c>
      <c r="Q33" s="29">
        <f t="shared" si="4"/>
        <v>49965852</v>
      </c>
      <c r="R33" s="29">
        <f t="shared" si="4"/>
        <v>64911477</v>
      </c>
      <c r="S33" s="28">
        <f t="shared" si="4"/>
        <v>128402863</v>
      </c>
      <c r="T33" s="28">
        <f t="shared" si="4"/>
        <v>61832635</v>
      </c>
      <c r="U33" s="29">
        <f t="shared" si="4"/>
        <v>82375078</v>
      </c>
      <c r="V33" s="29">
        <f t="shared" si="4"/>
        <v>157181577</v>
      </c>
      <c r="W33" s="43">
        <f t="shared" si="4"/>
        <v>301389290</v>
      </c>
    </row>
    <row r="34" spans="1:23" x14ac:dyDescent="0.2">
      <c r="A34" s="15" t="s">
        <v>20</v>
      </c>
      <c r="B34" s="16" t="s">
        <v>69</v>
      </c>
      <c r="C34" s="17" t="s">
        <v>70</v>
      </c>
      <c r="D34" s="26">
        <v>113228180</v>
      </c>
      <c r="E34" s="27">
        <v>119833051</v>
      </c>
      <c r="F34" s="27">
        <v>63530758</v>
      </c>
      <c r="G34" s="36">
        <f t="shared" si="1"/>
        <v>0.53016056480110818</v>
      </c>
      <c r="H34" s="26">
        <v>6620</v>
      </c>
      <c r="I34" s="27">
        <v>3222102</v>
      </c>
      <c r="J34" s="27">
        <v>11151119</v>
      </c>
      <c r="K34" s="26">
        <v>14379841</v>
      </c>
      <c r="L34" s="26">
        <v>8213182</v>
      </c>
      <c r="M34" s="27">
        <v>9838972</v>
      </c>
      <c r="N34" s="27">
        <v>5989760</v>
      </c>
      <c r="O34" s="26">
        <v>24041914</v>
      </c>
      <c r="P34" s="26">
        <v>602888</v>
      </c>
      <c r="Q34" s="27">
        <v>7725009</v>
      </c>
      <c r="R34" s="27">
        <v>542296</v>
      </c>
      <c r="S34" s="26">
        <v>8870193</v>
      </c>
      <c r="T34" s="26">
        <v>3284018</v>
      </c>
      <c r="U34" s="27">
        <v>6176508</v>
      </c>
      <c r="V34" s="27">
        <v>6778284</v>
      </c>
      <c r="W34" s="42">
        <v>16238810</v>
      </c>
    </row>
    <row r="35" spans="1:23" x14ac:dyDescent="0.2">
      <c r="A35" s="15" t="s">
        <v>20</v>
      </c>
      <c r="B35" s="16" t="s">
        <v>71</v>
      </c>
      <c r="C35" s="17" t="s">
        <v>72</v>
      </c>
      <c r="D35" s="26">
        <v>80270256</v>
      </c>
      <c r="E35" s="27">
        <v>81331611</v>
      </c>
      <c r="F35" s="27">
        <v>34997048</v>
      </c>
      <c r="G35" s="36">
        <f t="shared" si="1"/>
        <v>0.43030068591657433</v>
      </c>
      <c r="H35" s="26">
        <v>313207</v>
      </c>
      <c r="I35" s="27">
        <v>1101956</v>
      </c>
      <c r="J35" s="27">
        <v>3754373</v>
      </c>
      <c r="K35" s="26">
        <v>5169536</v>
      </c>
      <c r="L35" s="26">
        <v>2246177</v>
      </c>
      <c r="M35" s="27">
        <v>1366471</v>
      </c>
      <c r="N35" s="27">
        <v>1501438</v>
      </c>
      <c r="O35" s="26">
        <v>5114086</v>
      </c>
      <c r="P35" s="26">
        <v>1202558</v>
      </c>
      <c r="Q35" s="27">
        <v>158250</v>
      </c>
      <c r="R35" s="27">
        <v>1895111</v>
      </c>
      <c r="S35" s="26">
        <v>3255919</v>
      </c>
      <c r="T35" s="26">
        <v>3351707</v>
      </c>
      <c r="U35" s="27">
        <v>7260637</v>
      </c>
      <c r="V35" s="27">
        <v>10845163</v>
      </c>
      <c r="W35" s="42">
        <v>21457507</v>
      </c>
    </row>
    <row r="36" spans="1:23" x14ac:dyDescent="0.2">
      <c r="A36" s="15" t="s">
        <v>20</v>
      </c>
      <c r="B36" s="16" t="s">
        <v>73</v>
      </c>
      <c r="C36" s="17" t="s">
        <v>74</v>
      </c>
      <c r="D36" s="26">
        <v>29286519</v>
      </c>
      <c r="E36" s="27">
        <v>20529100</v>
      </c>
      <c r="F36" s="27">
        <v>4537169</v>
      </c>
      <c r="G36" s="36">
        <f t="shared" si="1"/>
        <v>0.22101158842813373</v>
      </c>
      <c r="H36" s="26">
        <v>0</v>
      </c>
      <c r="I36" s="27">
        <v>0</v>
      </c>
      <c r="J36" s="27">
        <v>57552</v>
      </c>
      <c r="K36" s="26">
        <v>57552</v>
      </c>
      <c r="L36" s="26">
        <v>0</v>
      </c>
      <c r="M36" s="27">
        <v>0</v>
      </c>
      <c r="N36" s="27">
        <v>3497865</v>
      </c>
      <c r="O36" s="26">
        <v>3497865</v>
      </c>
      <c r="P36" s="26">
        <v>41183</v>
      </c>
      <c r="Q36" s="27">
        <v>18395</v>
      </c>
      <c r="R36" s="27">
        <v>806863</v>
      </c>
      <c r="S36" s="26">
        <v>866441</v>
      </c>
      <c r="T36" s="26">
        <v>-810</v>
      </c>
      <c r="U36" s="27">
        <v>17942</v>
      </c>
      <c r="V36" s="27">
        <v>98179</v>
      </c>
      <c r="W36" s="42">
        <v>115311</v>
      </c>
    </row>
    <row r="37" spans="1:23" x14ac:dyDescent="0.2">
      <c r="A37" s="15" t="s">
        <v>35</v>
      </c>
      <c r="B37" s="16" t="s">
        <v>75</v>
      </c>
      <c r="C37" s="17" t="s">
        <v>76</v>
      </c>
      <c r="D37" s="26">
        <v>252801452</v>
      </c>
      <c r="E37" s="27">
        <v>257352103</v>
      </c>
      <c r="F37" s="27">
        <v>177358003</v>
      </c>
      <c r="G37" s="36">
        <f t="shared" si="1"/>
        <v>0.68916477049344338</v>
      </c>
      <c r="H37" s="26">
        <v>0</v>
      </c>
      <c r="I37" s="27">
        <v>17639991</v>
      </c>
      <c r="J37" s="27">
        <v>28261176</v>
      </c>
      <c r="K37" s="26">
        <v>45901167</v>
      </c>
      <c r="L37" s="26">
        <v>1734208</v>
      </c>
      <c r="M37" s="27">
        <v>24702903</v>
      </c>
      <c r="N37" s="27">
        <v>0</v>
      </c>
      <c r="O37" s="26">
        <v>26437111</v>
      </c>
      <c r="P37" s="26">
        <v>1979705</v>
      </c>
      <c r="Q37" s="27">
        <v>11237040</v>
      </c>
      <c r="R37" s="27">
        <v>10054830</v>
      </c>
      <c r="S37" s="26">
        <v>23271575</v>
      </c>
      <c r="T37" s="26">
        <v>22294344</v>
      </c>
      <c r="U37" s="27">
        <v>28915639</v>
      </c>
      <c r="V37" s="27">
        <v>30538167</v>
      </c>
      <c r="W37" s="42">
        <v>81748150</v>
      </c>
    </row>
    <row r="38" spans="1:23" ht="16.5" x14ac:dyDescent="0.3">
      <c r="A38" s="18" t="s">
        <v>0</v>
      </c>
      <c r="B38" s="19" t="s">
        <v>77</v>
      </c>
      <c r="C38" s="20" t="s">
        <v>0</v>
      </c>
      <c r="D38" s="28">
        <f>SUM(D34:D37)</f>
        <v>475586407</v>
      </c>
      <c r="E38" s="29">
        <f>SUM(E34:E37)</f>
        <v>479045865</v>
      </c>
      <c r="F38" s="29">
        <f>SUM(F34:F37)</f>
        <v>280422978</v>
      </c>
      <c r="G38" s="37">
        <f t="shared" si="1"/>
        <v>0.58537814119322373</v>
      </c>
      <c r="H38" s="28">
        <f t="shared" ref="H38:W38" si="5">SUM(H34:H37)</f>
        <v>319827</v>
      </c>
      <c r="I38" s="29">
        <f t="shared" si="5"/>
        <v>21964049</v>
      </c>
      <c r="J38" s="29">
        <f t="shared" si="5"/>
        <v>43224220</v>
      </c>
      <c r="K38" s="28">
        <f t="shared" si="5"/>
        <v>65508096</v>
      </c>
      <c r="L38" s="28">
        <f t="shared" si="5"/>
        <v>12193567</v>
      </c>
      <c r="M38" s="29">
        <f t="shared" si="5"/>
        <v>35908346</v>
      </c>
      <c r="N38" s="29">
        <f t="shared" si="5"/>
        <v>10989063</v>
      </c>
      <c r="O38" s="28">
        <f t="shared" si="5"/>
        <v>59090976</v>
      </c>
      <c r="P38" s="28">
        <f t="shared" si="5"/>
        <v>3826334</v>
      </c>
      <c r="Q38" s="29">
        <f t="shared" si="5"/>
        <v>19138694</v>
      </c>
      <c r="R38" s="29">
        <f t="shared" si="5"/>
        <v>13299100</v>
      </c>
      <c r="S38" s="28">
        <f t="shared" si="5"/>
        <v>36264128</v>
      </c>
      <c r="T38" s="28">
        <f t="shared" si="5"/>
        <v>28929259</v>
      </c>
      <c r="U38" s="29">
        <f t="shared" si="5"/>
        <v>42370726</v>
      </c>
      <c r="V38" s="29">
        <f t="shared" si="5"/>
        <v>48259793</v>
      </c>
      <c r="W38" s="43">
        <f t="shared" si="5"/>
        <v>119559778</v>
      </c>
    </row>
    <row r="39" spans="1:23" x14ac:dyDescent="0.2">
      <c r="A39" s="15" t="s">
        <v>20</v>
      </c>
      <c r="B39" s="16" t="s">
        <v>78</v>
      </c>
      <c r="C39" s="17" t="s">
        <v>79</v>
      </c>
      <c r="D39" s="26">
        <v>153753052</v>
      </c>
      <c r="E39" s="27">
        <v>172586572</v>
      </c>
      <c r="F39" s="27">
        <v>98536099</v>
      </c>
      <c r="G39" s="36">
        <f t="shared" si="1"/>
        <v>0.57093722795537072</v>
      </c>
      <c r="H39" s="26">
        <v>5490683</v>
      </c>
      <c r="I39" s="27">
        <v>10229143</v>
      </c>
      <c r="J39" s="27">
        <v>19107958</v>
      </c>
      <c r="K39" s="26">
        <v>34827784</v>
      </c>
      <c r="L39" s="26">
        <v>4878260</v>
      </c>
      <c r="M39" s="27">
        <v>11445381</v>
      </c>
      <c r="N39" s="27">
        <v>8318684</v>
      </c>
      <c r="O39" s="26">
        <v>24642325</v>
      </c>
      <c r="P39" s="26">
        <v>5874229</v>
      </c>
      <c r="Q39" s="27">
        <v>5159592</v>
      </c>
      <c r="R39" s="27">
        <v>9837553</v>
      </c>
      <c r="S39" s="26">
        <v>20871374</v>
      </c>
      <c r="T39" s="26">
        <v>2071754</v>
      </c>
      <c r="U39" s="27">
        <v>6384007</v>
      </c>
      <c r="V39" s="27">
        <v>9738855</v>
      </c>
      <c r="W39" s="42">
        <v>18194616</v>
      </c>
    </row>
    <row r="40" spans="1:23" x14ac:dyDescent="0.2">
      <c r="A40" s="15" t="s">
        <v>20</v>
      </c>
      <c r="B40" s="16" t="s">
        <v>80</v>
      </c>
      <c r="C40" s="17" t="s">
        <v>81</v>
      </c>
      <c r="D40" s="26">
        <v>118778588</v>
      </c>
      <c r="E40" s="27">
        <v>126329393</v>
      </c>
      <c r="F40" s="27">
        <v>88386529</v>
      </c>
      <c r="G40" s="36">
        <f t="shared" si="1"/>
        <v>0.69965133925720679</v>
      </c>
      <c r="H40" s="26">
        <v>32191159</v>
      </c>
      <c r="I40" s="27">
        <v>4019272</v>
      </c>
      <c r="J40" s="27">
        <v>11043771</v>
      </c>
      <c r="K40" s="26">
        <v>47254202</v>
      </c>
      <c r="L40" s="26">
        <v>6835962</v>
      </c>
      <c r="M40" s="27">
        <v>5564640</v>
      </c>
      <c r="N40" s="27">
        <v>0</v>
      </c>
      <c r="O40" s="26">
        <v>12400602</v>
      </c>
      <c r="P40" s="26">
        <v>3353777</v>
      </c>
      <c r="Q40" s="27">
        <v>5000298</v>
      </c>
      <c r="R40" s="27">
        <v>4568401</v>
      </c>
      <c r="S40" s="26">
        <v>12922476</v>
      </c>
      <c r="T40" s="26">
        <v>1188296</v>
      </c>
      <c r="U40" s="27">
        <v>5979744</v>
      </c>
      <c r="V40" s="27">
        <v>8641209</v>
      </c>
      <c r="W40" s="42">
        <v>15809249</v>
      </c>
    </row>
    <row r="41" spans="1:23" x14ac:dyDescent="0.2">
      <c r="A41" s="15" t="s">
        <v>20</v>
      </c>
      <c r="B41" s="16" t="s">
        <v>82</v>
      </c>
      <c r="C41" s="17" t="s">
        <v>83</v>
      </c>
      <c r="D41" s="26">
        <v>108164003</v>
      </c>
      <c r="E41" s="27">
        <v>128968607</v>
      </c>
      <c r="F41" s="27">
        <v>82098704</v>
      </c>
      <c r="G41" s="36">
        <f t="shared" si="1"/>
        <v>0.63657897770424088</v>
      </c>
      <c r="H41" s="26">
        <v>8826044</v>
      </c>
      <c r="I41" s="27">
        <v>3313267</v>
      </c>
      <c r="J41" s="27">
        <v>4940943</v>
      </c>
      <c r="K41" s="26">
        <v>17080254</v>
      </c>
      <c r="L41" s="26">
        <v>11247163</v>
      </c>
      <c r="M41" s="27">
        <v>6772719</v>
      </c>
      <c r="N41" s="27">
        <v>6317765</v>
      </c>
      <c r="O41" s="26">
        <v>24337647</v>
      </c>
      <c r="P41" s="26">
        <v>175623</v>
      </c>
      <c r="Q41" s="27">
        <v>1280301</v>
      </c>
      <c r="R41" s="27">
        <v>4350304</v>
      </c>
      <c r="S41" s="26">
        <v>5806228</v>
      </c>
      <c r="T41" s="26">
        <v>2670955</v>
      </c>
      <c r="U41" s="27">
        <v>16632516</v>
      </c>
      <c r="V41" s="27">
        <v>15571104</v>
      </c>
      <c r="W41" s="42">
        <v>34874575</v>
      </c>
    </row>
    <row r="42" spans="1:23" x14ac:dyDescent="0.2">
      <c r="A42" s="15" t="s">
        <v>20</v>
      </c>
      <c r="B42" s="16" t="s">
        <v>84</v>
      </c>
      <c r="C42" s="17" t="s">
        <v>85</v>
      </c>
      <c r="D42" s="26">
        <v>90499726</v>
      </c>
      <c r="E42" s="27">
        <v>100329199</v>
      </c>
      <c r="F42" s="27">
        <v>128678093</v>
      </c>
      <c r="G42" s="36">
        <f t="shared" si="1"/>
        <v>1.2825587593896768</v>
      </c>
      <c r="H42" s="26">
        <v>66683566</v>
      </c>
      <c r="I42" s="27">
        <v>5536729</v>
      </c>
      <c r="J42" s="27">
        <v>7487664</v>
      </c>
      <c r="K42" s="26">
        <v>79707959</v>
      </c>
      <c r="L42" s="26">
        <v>6058919</v>
      </c>
      <c r="M42" s="27">
        <v>7993028</v>
      </c>
      <c r="N42" s="27">
        <v>8238399</v>
      </c>
      <c r="O42" s="26">
        <v>22290346</v>
      </c>
      <c r="P42" s="26">
        <v>2013884</v>
      </c>
      <c r="Q42" s="27">
        <v>1635325</v>
      </c>
      <c r="R42" s="27">
        <v>6756016</v>
      </c>
      <c r="S42" s="26">
        <v>10405225</v>
      </c>
      <c r="T42" s="26">
        <v>8570097</v>
      </c>
      <c r="U42" s="27">
        <v>2039282</v>
      </c>
      <c r="V42" s="27">
        <v>5665184</v>
      </c>
      <c r="W42" s="42">
        <v>16274563</v>
      </c>
    </row>
    <row r="43" spans="1:23" x14ac:dyDescent="0.2">
      <c r="A43" s="15" t="s">
        <v>20</v>
      </c>
      <c r="B43" s="16" t="s">
        <v>86</v>
      </c>
      <c r="C43" s="17" t="s">
        <v>87</v>
      </c>
      <c r="D43" s="26">
        <v>143283529</v>
      </c>
      <c r="E43" s="27">
        <v>137205631</v>
      </c>
      <c r="F43" s="27">
        <v>120997925</v>
      </c>
      <c r="G43" s="36">
        <f t="shared" si="1"/>
        <v>0.88187288027559163</v>
      </c>
      <c r="H43" s="26">
        <v>17112354</v>
      </c>
      <c r="I43" s="27">
        <v>14910338</v>
      </c>
      <c r="J43" s="27">
        <v>9658610</v>
      </c>
      <c r="K43" s="26">
        <v>41681302</v>
      </c>
      <c r="L43" s="26">
        <v>11451247</v>
      </c>
      <c r="M43" s="27">
        <v>27699830</v>
      </c>
      <c r="N43" s="27">
        <v>-6544832</v>
      </c>
      <c r="O43" s="26">
        <v>32606245</v>
      </c>
      <c r="P43" s="26">
        <v>1577554</v>
      </c>
      <c r="Q43" s="27">
        <v>9295695</v>
      </c>
      <c r="R43" s="27">
        <v>10052998</v>
      </c>
      <c r="S43" s="26">
        <v>20926247</v>
      </c>
      <c r="T43" s="26">
        <v>11427897</v>
      </c>
      <c r="U43" s="27">
        <v>11581374</v>
      </c>
      <c r="V43" s="27">
        <v>2774860</v>
      </c>
      <c r="W43" s="42">
        <v>25784131</v>
      </c>
    </row>
    <row r="44" spans="1:23" x14ac:dyDescent="0.2">
      <c r="A44" s="15" t="s">
        <v>35</v>
      </c>
      <c r="B44" s="16" t="s">
        <v>88</v>
      </c>
      <c r="C44" s="17" t="s">
        <v>89</v>
      </c>
      <c r="D44" s="26">
        <v>1144000633</v>
      </c>
      <c r="E44" s="27">
        <v>906494270</v>
      </c>
      <c r="F44" s="27">
        <v>406051355</v>
      </c>
      <c r="G44" s="36">
        <f t="shared" si="1"/>
        <v>0.44793593124422065</v>
      </c>
      <c r="H44" s="26">
        <v>11153482</v>
      </c>
      <c r="I44" s="27">
        <v>-660456</v>
      </c>
      <c r="J44" s="27">
        <v>2761564</v>
      </c>
      <c r="K44" s="26">
        <v>13254590</v>
      </c>
      <c r="L44" s="26">
        <v>3764131</v>
      </c>
      <c r="M44" s="27">
        <v>2778027</v>
      </c>
      <c r="N44" s="27">
        <v>20109319</v>
      </c>
      <c r="O44" s="26">
        <v>26651477</v>
      </c>
      <c r="P44" s="26">
        <v>2743810</v>
      </c>
      <c r="Q44" s="27">
        <v>110655638</v>
      </c>
      <c r="R44" s="27">
        <v>76262176</v>
      </c>
      <c r="S44" s="26">
        <v>189661624</v>
      </c>
      <c r="T44" s="26">
        <v>21717515</v>
      </c>
      <c r="U44" s="27">
        <v>89392740</v>
      </c>
      <c r="V44" s="27">
        <v>65373409</v>
      </c>
      <c r="W44" s="42">
        <v>176483664</v>
      </c>
    </row>
    <row r="45" spans="1:23" ht="16.5" x14ac:dyDescent="0.3">
      <c r="A45" s="18" t="s">
        <v>0</v>
      </c>
      <c r="B45" s="19" t="s">
        <v>90</v>
      </c>
      <c r="C45" s="20" t="s">
        <v>0</v>
      </c>
      <c r="D45" s="28">
        <f>SUM(D39:D44)</f>
        <v>1758479531</v>
      </c>
      <c r="E45" s="29">
        <f>SUM(E39:E44)</f>
        <v>1571913672</v>
      </c>
      <c r="F45" s="29">
        <f>SUM(F39:F44)</f>
        <v>924748705</v>
      </c>
      <c r="G45" s="37">
        <f t="shared" si="1"/>
        <v>0.58829484180477309</v>
      </c>
      <c r="H45" s="28">
        <f t="shared" ref="H45:W45" si="6">SUM(H39:H44)</f>
        <v>141457288</v>
      </c>
      <c r="I45" s="29">
        <f t="shared" si="6"/>
        <v>37348293</v>
      </c>
      <c r="J45" s="29">
        <f t="shared" si="6"/>
        <v>55000510</v>
      </c>
      <c r="K45" s="28">
        <f t="shared" si="6"/>
        <v>233806091</v>
      </c>
      <c r="L45" s="28">
        <f t="shared" si="6"/>
        <v>44235682</v>
      </c>
      <c r="M45" s="29">
        <f t="shared" si="6"/>
        <v>62253625</v>
      </c>
      <c r="N45" s="29">
        <f t="shared" si="6"/>
        <v>36439335</v>
      </c>
      <c r="O45" s="28">
        <f t="shared" si="6"/>
        <v>142928642</v>
      </c>
      <c r="P45" s="28">
        <f t="shared" si="6"/>
        <v>15738877</v>
      </c>
      <c r="Q45" s="29">
        <f t="shared" si="6"/>
        <v>133026849</v>
      </c>
      <c r="R45" s="29">
        <f t="shared" si="6"/>
        <v>111827448</v>
      </c>
      <c r="S45" s="28">
        <f t="shared" si="6"/>
        <v>260593174</v>
      </c>
      <c r="T45" s="28">
        <f t="shared" si="6"/>
        <v>47646514</v>
      </c>
      <c r="U45" s="29">
        <f t="shared" si="6"/>
        <v>132009663</v>
      </c>
      <c r="V45" s="29">
        <f t="shared" si="6"/>
        <v>107764621</v>
      </c>
      <c r="W45" s="43">
        <f t="shared" si="6"/>
        <v>287420798</v>
      </c>
    </row>
    <row r="46" spans="1:23" x14ac:dyDescent="0.2">
      <c r="A46" s="15" t="s">
        <v>20</v>
      </c>
      <c r="B46" s="16" t="s">
        <v>91</v>
      </c>
      <c r="C46" s="17" t="s">
        <v>92</v>
      </c>
      <c r="D46" s="26">
        <v>192872520</v>
      </c>
      <c r="E46" s="27">
        <v>237655515</v>
      </c>
      <c r="F46" s="27">
        <v>178958696</v>
      </c>
      <c r="G46" s="36">
        <f t="shared" si="1"/>
        <v>0.75301722326957155</v>
      </c>
      <c r="H46" s="26">
        <v>13614723</v>
      </c>
      <c r="I46" s="27">
        <v>17215287</v>
      </c>
      <c r="J46" s="27">
        <v>19254274</v>
      </c>
      <c r="K46" s="26">
        <v>50084284</v>
      </c>
      <c r="L46" s="26">
        <v>10419978</v>
      </c>
      <c r="M46" s="27">
        <v>25179726</v>
      </c>
      <c r="N46" s="27">
        <v>14127391</v>
      </c>
      <c r="O46" s="26">
        <v>49727095</v>
      </c>
      <c r="P46" s="26">
        <v>2644840</v>
      </c>
      <c r="Q46" s="27">
        <v>4264205</v>
      </c>
      <c r="R46" s="27">
        <v>13609351</v>
      </c>
      <c r="S46" s="26">
        <v>20518396</v>
      </c>
      <c r="T46" s="26">
        <v>15129625</v>
      </c>
      <c r="U46" s="27">
        <v>18610366</v>
      </c>
      <c r="V46" s="27">
        <v>24888930</v>
      </c>
      <c r="W46" s="42">
        <v>58628921</v>
      </c>
    </row>
    <row r="47" spans="1:23" x14ac:dyDescent="0.2">
      <c r="A47" s="15" t="s">
        <v>20</v>
      </c>
      <c r="B47" s="16" t="s">
        <v>93</v>
      </c>
      <c r="C47" s="17" t="s">
        <v>94</v>
      </c>
      <c r="D47" s="26">
        <v>175619628</v>
      </c>
      <c r="E47" s="27">
        <v>179777799</v>
      </c>
      <c r="F47" s="27">
        <v>59833896</v>
      </c>
      <c r="G47" s="36">
        <f t="shared" si="1"/>
        <v>0.33282138469166594</v>
      </c>
      <c r="H47" s="26">
        <v>35322</v>
      </c>
      <c r="I47" s="27">
        <v>7090873</v>
      </c>
      <c r="J47" s="27">
        <v>18135650</v>
      </c>
      <c r="K47" s="26">
        <v>25261845</v>
      </c>
      <c r="L47" s="26">
        <v>9374546</v>
      </c>
      <c r="M47" s="27">
        <v>12502978</v>
      </c>
      <c r="N47" s="27">
        <v>23845085</v>
      </c>
      <c r="O47" s="26">
        <v>45722609</v>
      </c>
      <c r="P47" s="26">
        <v>1466617</v>
      </c>
      <c r="Q47" s="27">
        <v>11283336</v>
      </c>
      <c r="R47" s="27">
        <v>16322925</v>
      </c>
      <c r="S47" s="26">
        <v>29072878</v>
      </c>
      <c r="T47" s="26">
        <v>13056298</v>
      </c>
      <c r="U47" s="27">
        <v>5624691</v>
      </c>
      <c r="V47" s="27">
        <v>-58904425</v>
      </c>
      <c r="W47" s="42">
        <v>-40223436</v>
      </c>
    </row>
    <row r="48" spans="1:23" x14ac:dyDescent="0.2">
      <c r="A48" s="15" t="s">
        <v>20</v>
      </c>
      <c r="B48" s="16" t="s">
        <v>95</v>
      </c>
      <c r="C48" s="17" t="s">
        <v>96</v>
      </c>
      <c r="D48" s="26">
        <v>117726617</v>
      </c>
      <c r="E48" s="27">
        <v>196188237</v>
      </c>
      <c r="F48" s="27">
        <v>148577911</v>
      </c>
      <c r="G48" s="36">
        <f t="shared" si="1"/>
        <v>0.75732323849772909</v>
      </c>
      <c r="H48" s="26">
        <v>913141</v>
      </c>
      <c r="I48" s="27">
        <v>2874123</v>
      </c>
      <c r="J48" s="27">
        <v>4171732</v>
      </c>
      <c r="K48" s="26">
        <v>7958996</v>
      </c>
      <c r="L48" s="26">
        <v>9954844</v>
      </c>
      <c r="M48" s="27">
        <v>17623807</v>
      </c>
      <c r="N48" s="27">
        <v>4626387</v>
      </c>
      <c r="O48" s="26">
        <v>32205038</v>
      </c>
      <c r="P48" s="26">
        <v>536206</v>
      </c>
      <c r="Q48" s="27">
        <v>15296039</v>
      </c>
      <c r="R48" s="27">
        <v>21553570</v>
      </c>
      <c r="S48" s="26">
        <v>37385815</v>
      </c>
      <c r="T48" s="26">
        <v>4707630</v>
      </c>
      <c r="U48" s="27">
        <v>21448027</v>
      </c>
      <c r="V48" s="27">
        <v>44872405</v>
      </c>
      <c r="W48" s="42">
        <v>71028062</v>
      </c>
    </row>
    <row r="49" spans="1:23" x14ac:dyDescent="0.2">
      <c r="A49" s="15" t="s">
        <v>20</v>
      </c>
      <c r="B49" s="16" t="s">
        <v>97</v>
      </c>
      <c r="C49" s="17" t="s">
        <v>98</v>
      </c>
      <c r="D49" s="26">
        <v>63008190</v>
      </c>
      <c r="E49" s="27">
        <v>82739303</v>
      </c>
      <c r="F49" s="27">
        <v>35173174</v>
      </c>
      <c r="G49" s="36">
        <f t="shared" si="1"/>
        <v>0.4251084155253278</v>
      </c>
      <c r="H49" s="26">
        <v>4897066</v>
      </c>
      <c r="I49" s="27">
        <v>2916994</v>
      </c>
      <c r="J49" s="27">
        <v>3249857</v>
      </c>
      <c r="K49" s="26">
        <v>11063917</v>
      </c>
      <c r="L49" s="26">
        <v>3958481</v>
      </c>
      <c r="M49" s="27">
        <v>4679565</v>
      </c>
      <c r="N49" s="27">
        <v>5777522</v>
      </c>
      <c r="O49" s="26">
        <v>14415568</v>
      </c>
      <c r="P49" s="26">
        <v>369971</v>
      </c>
      <c r="Q49" s="27">
        <v>1056794</v>
      </c>
      <c r="R49" s="27">
        <v>7483177</v>
      </c>
      <c r="S49" s="26">
        <v>8909942</v>
      </c>
      <c r="T49" s="26">
        <v>559121</v>
      </c>
      <c r="U49" s="27">
        <v>911159</v>
      </c>
      <c r="V49" s="27">
        <v>-686533</v>
      </c>
      <c r="W49" s="42">
        <v>783747</v>
      </c>
    </row>
    <row r="50" spans="1:23" x14ac:dyDescent="0.2">
      <c r="A50" s="15" t="s">
        <v>35</v>
      </c>
      <c r="B50" s="16" t="s">
        <v>99</v>
      </c>
      <c r="C50" s="17" t="s">
        <v>100</v>
      </c>
      <c r="D50" s="26">
        <v>564360200</v>
      </c>
      <c r="E50" s="27">
        <v>761799925</v>
      </c>
      <c r="F50" s="27">
        <v>551243026</v>
      </c>
      <c r="G50" s="36">
        <f t="shared" si="1"/>
        <v>0.72360603868528861</v>
      </c>
      <c r="H50" s="26">
        <v>12477263</v>
      </c>
      <c r="I50" s="27">
        <v>25049597</v>
      </c>
      <c r="J50" s="27">
        <v>43577541</v>
      </c>
      <c r="K50" s="26">
        <v>81104401</v>
      </c>
      <c r="L50" s="26">
        <v>58894474</v>
      </c>
      <c r="M50" s="27">
        <v>62233379</v>
      </c>
      <c r="N50" s="27">
        <v>69428949</v>
      </c>
      <c r="O50" s="26">
        <v>190556802</v>
      </c>
      <c r="P50" s="26">
        <v>27647829</v>
      </c>
      <c r="Q50" s="27">
        <v>52988662</v>
      </c>
      <c r="R50" s="27">
        <v>69765875</v>
      </c>
      <c r="S50" s="26">
        <v>150402366</v>
      </c>
      <c r="T50" s="26">
        <v>29967821</v>
      </c>
      <c r="U50" s="27">
        <v>50719439</v>
      </c>
      <c r="V50" s="27">
        <v>48492197</v>
      </c>
      <c r="W50" s="42">
        <v>129179457</v>
      </c>
    </row>
    <row r="51" spans="1:23" ht="16.5" x14ac:dyDescent="0.3">
      <c r="A51" s="18" t="s">
        <v>0</v>
      </c>
      <c r="B51" s="19" t="s">
        <v>101</v>
      </c>
      <c r="C51" s="20" t="s">
        <v>0</v>
      </c>
      <c r="D51" s="28">
        <f>SUM(D46:D50)</f>
        <v>1113587155</v>
      </c>
      <c r="E51" s="29">
        <f>SUM(E46:E50)</f>
        <v>1458160779</v>
      </c>
      <c r="F51" s="29">
        <f>SUM(F46:F50)</f>
        <v>973786703</v>
      </c>
      <c r="G51" s="37">
        <f t="shared" si="1"/>
        <v>0.66781847175166686</v>
      </c>
      <c r="H51" s="28">
        <f t="shared" ref="H51:W51" si="7">SUM(H46:H50)</f>
        <v>31937515</v>
      </c>
      <c r="I51" s="29">
        <f t="shared" si="7"/>
        <v>55146874</v>
      </c>
      <c r="J51" s="29">
        <f t="shared" si="7"/>
        <v>88389054</v>
      </c>
      <c r="K51" s="28">
        <f t="shared" si="7"/>
        <v>175473443</v>
      </c>
      <c r="L51" s="28">
        <f t="shared" si="7"/>
        <v>92602323</v>
      </c>
      <c r="M51" s="29">
        <f t="shared" si="7"/>
        <v>122219455</v>
      </c>
      <c r="N51" s="29">
        <f t="shared" si="7"/>
        <v>117805334</v>
      </c>
      <c r="O51" s="28">
        <f t="shared" si="7"/>
        <v>332627112</v>
      </c>
      <c r="P51" s="28">
        <f t="shared" si="7"/>
        <v>32665463</v>
      </c>
      <c r="Q51" s="29">
        <f t="shared" si="7"/>
        <v>84889036</v>
      </c>
      <c r="R51" s="29">
        <f t="shared" si="7"/>
        <v>128734898</v>
      </c>
      <c r="S51" s="28">
        <f t="shared" si="7"/>
        <v>246289397</v>
      </c>
      <c r="T51" s="28">
        <f t="shared" si="7"/>
        <v>63420495</v>
      </c>
      <c r="U51" s="29">
        <f t="shared" si="7"/>
        <v>97313682</v>
      </c>
      <c r="V51" s="29">
        <f t="shared" si="7"/>
        <v>58662574</v>
      </c>
      <c r="W51" s="43">
        <f t="shared" si="7"/>
        <v>219396751</v>
      </c>
    </row>
    <row r="52" spans="1:23" ht="16.5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8924215292</v>
      </c>
      <c r="E52" s="29">
        <f>SUM(E6:E7,E9:E16,E18:E24,E26:E32,E34:E37,E39:E44,E46:E50)</f>
        <v>8991182717</v>
      </c>
      <c r="F52" s="29">
        <f>SUM(F6:F7,F9:F16,F18:F24,F26:F32,F34:F37,F39:F44,F46:F50)</f>
        <v>6739276331</v>
      </c>
      <c r="G52" s="37">
        <f t="shared" si="1"/>
        <v>0.7495428068943335</v>
      </c>
      <c r="H52" s="28">
        <f t="shared" ref="H52:W52" si="8">SUM(H6:H7,H9:H16,H18:H24,H26:H32,H34:H37,H39:H44,H46:H50)</f>
        <v>919587567</v>
      </c>
      <c r="I52" s="29">
        <f t="shared" si="8"/>
        <v>320235293</v>
      </c>
      <c r="J52" s="29">
        <f t="shared" si="8"/>
        <v>424970107</v>
      </c>
      <c r="K52" s="28">
        <f t="shared" si="8"/>
        <v>1664792967</v>
      </c>
      <c r="L52" s="28">
        <f t="shared" si="8"/>
        <v>510484153</v>
      </c>
      <c r="M52" s="29">
        <f t="shared" si="8"/>
        <v>544537983</v>
      </c>
      <c r="N52" s="29">
        <f t="shared" si="8"/>
        <v>682476149</v>
      </c>
      <c r="O52" s="28">
        <f t="shared" si="8"/>
        <v>1737498285</v>
      </c>
      <c r="P52" s="28">
        <f t="shared" si="8"/>
        <v>198730694</v>
      </c>
      <c r="Q52" s="29">
        <f t="shared" si="8"/>
        <v>530267657</v>
      </c>
      <c r="R52" s="29">
        <f t="shared" si="8"/>
        <v>616859013</v>
      </c>
      <c r="S52" s="28">
        <f t="shared" si="8"/>
        <v>1345857364</v>
      </c>
      <c r="T52" s="28">
        <f t="shared" si="8"/>
        <v>429769361</v>
      </c>
      <c r="U52" s="29">
        <f t="shared" si="8"/>
        <v>730412118</v>
      </c>
      <c r="V52" s="29">
        <f t="shared" si="8"/>
        <v>830946236</v>
      </c>
      <c r="W52" s="43">
        <f t="shared" si="8"/>
        <v>1991127715</v>
      </c>
    </row>
    <row r="53" spans="1:23" ht="14.45" customHeight="1" x14ac:dyDescent="0.3">
      <c r="A53" s="10"/>
      <c r="B53" s="11" t="s">
        <v>607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14</v>
      </c>
      <c r="B55" s="16" t="s">
        <v>104</v>
      </c>
      <c r="C55" s="17" t="s">
        <v>105</v>
      </c>
      <c r="D55" s="26">
        <v>1221005654</v>
      </c>
      <c r="E55" s="27">
        <v>1195936400</v>
      </c>
      <c r="F55" s="27">
        <v>790624567</v>
      </c>
      <c r="G55" s="36">
        <f t="shared" ref="G55:G83" si="9">IF(($E55      =0),0,($F55      /$E55      ))</f>
        <v>0.66109248535289999</v>
      </c>
      <c r="H55" s="26">
        <v>29157124</v>
      </c>
      <c r="I55" s="27">
        <v>47976106</v>
      </c>
      <c r="J55" s="27">
        <v>62910652</v>
      </c>
      <c r="K55" s="26">
        <v>140043882</v>
      </c>
      <c r="L55" s="26">
        <v>124654775</v>
      </c>
      <c r="M55" s="27">
        <v>82366185</v>
      </c>
      <c r="N55" s="27">
        <v>52356190</v>
      </c>
      <c r="O55" s="26">
        <v>259377150</v>
      </c>
      <c r="P55" s="26">
        <v>40901425</v>
      </c>
      <c r="Q55" s="27">
        <v>42371782</v>
      </c>
      <c r="R55" s="27">
        <v>74623367</v>
      </c>
      <c r="S55" s="26">
        <v>157896574</v>
      </c>
      <c r="T55" s="26">
        <v>54357350</v>
      </c>
      <c r="U55" s="27">
        <v>25919610</v>
      </c>
      <c r="V55" s="27">
        <v>153030001</v>
      </c>
      <c r="W55" s="42">
        <v>233306961</v>
      </c>
    </row>
    <row r="56" spans="1:23" ht="16.5" x14ac:dyDescent="0.3">
      <c r="A56" s="18" t="s">
        <v>0</v>
      </c>
      <c r="B56" s="19" t="s">
        <v>19</v>
      </c>
      <c r="C56" s="20" t="s">
        <v>0</v>
      </c>
      <c r="D56" s="28">
        <f>D55</f>
        <v>1221005654</v>
      </c>
      <c r="E56" s="29">
        <f>E55</f>
        <v>1195936400</v>
      </c>
      <c r="F56" s="29">
        <f>F55</f>
        <v>790624567</v>
      </c>
      <c r="G56" s="37">
        <f t="shared" si="9"/>
        <v>0.66109248535289999</v>
      </c>
      <c r="H56" s="28">
        <f t="shared" ref="H56:W56" si="10">H55</f>
        <v>29157124</v>
      </c>
      <c r="I56" s="29">
        <f t="shared" si="10"/>
        <v>47976106</v>
      </c>
      <c r="J56" s="29">
        <f t="shared" si="10"/>
        <v>62910652</v>
      </c>
      <c r="K56" s="28">
        <f t="shared" si="10"/>
        <v>140043882</v>
      </c>
      <c r="L56" s="28">
        <f t="shared" si="10"/>
        <v>124654775</v>
      </c>
      <c r="M56" s="29">
        <f t="shared" si="10"/>
        <v>82366185</v>
      </c>
      <c r="N56" s="29">
        <f t="shared" si="10"/>
        <v>52356190</v>
      </c>
      <c r="O56" s="28">
        <f t="shared" si="10"/>
        <v>259377150</v>
      </c>
      <c r="P56" s="28">
        <f t="shared" si="10"/>
        <v>40901425</v>
      </c>
      <c r="Q56" s="29">
        <f t="shared" si="10"/>
        <v>42371782</v>
      </c>
      <c r="R56" s="29">
        <f t="shared" si="10"/>
        <v>74623367</v>
      </c>
      <c r="S56" s="28">
        <f t="shared" si="10"/>
        <v>157896574</v>
      </c>
      <c r="T56" s="28">
        <f t="shared" si="10"/>
        <v>54357350</v>
      </c>
      <c r="U56" s="29">
        <f t="shared" si="10"/>
        <v>25919610</v>
      </c>
      <c r="V56" s="29">
        <f t="shared" si="10"/>
        <v>153030001</v>
      </c>
      <c r="W56" s="43">
        <f t="shared" si="10"/>
        <v>233306961</v>
      </c>
    </row>
    <row r="57" spans="1:23" x14ac:dyDescent="0.2">
      <c r="A57" s="15" t="s">
        <v>20</v>
      </c>
      <c r="B57" s="16" t="s">
        <v>106</v>
      </c>
      <c r="C57" s="17" t="s">
        <v>107</v>
      </c>
      <c r="D57" s="26">
        <v>51283301</v>
      </c>
      <c r="E57" s="27">
        <v>51242801</v>
      </c>
      <c r="F57" s="27">
        <v>9384619</v>
      </c>
      <c r="G57" s="36">
        <f t="shared" si="9"/>
        <v>0.18314024247035207</v>
      </c>
      <c r="H57" s="26">
        <v>1574651</v>
      </c>
      <c r="I57" s="27">
        <v>256635</v>
      </c>
      <c r="J57" s="27">
        <v>4454</v>
      </c>
      <c r="K57" s="26">
        <v>1835740</v>
      </c>
      <c r="L57" s="26">
        <v>598095</v>
      </c>
      <c r="M57" s="27">
        <v>31250</v>
      </c>
      <c r="N57" s="27">
        <v>72277</v>
      </c>
      <c r="O57" s="26">
        <v>701622</v>
      </c>
      <c r="P57" s="26">
        <v>2250744</v>
      </c>
      <c r="Q57" s="27">
        <v>72883</v>
      </c>
      <c r="R57" s="27">
        <v>38582</v>
      </c>
      <c r="S57" s="26">
        <v>2362209</v>
      </c>
      <c r="T57" s="26">
        <v>0</v>
      </c>
      <c r="U57" s="27">
        <v>0</v>
      </c>
      <c r="V57" s="27">
        <v>4485048</v>
      </c>
      <c r="W57" s="42">
        <v>4485048</v>
      </c>
    </row>
    <row r="58" spans="1:23" x14ac:dyDescent="0.2">
      <c r="A58" s="15" t="s">
        <v>20</v>
      </c>
      <c r="B58" s="16" t="s">
        <v>108</v>
      </c>
      <c r="C58" s="17" t="s">
        <v>109</v>
      </c>
      <c r="D58" s="26">
        <v>62567000</v>
      </c>
      <c r="E58" s="27">
        <v>62567000</v>
      </c>
      <c r="F58" s="27">
        <v>6179178</v>
      </c>
      <c r="G58" s="36">
        <f t="shared" si="9"/>
        <v>9.876097623347771E-2</v>
      </c>
      <c r="H58" s="26">
        <v>1223454</v>
      </c>
      <c r="I58" s="27">
        <v>4955724</v>
      </c>
      <c r="J58" s="27">
        <v>0</v>
      </c>
      <c r="K58" s="26">
        <v>6179178</v>
      </c>
      <c r="L58" s="26">
        <v>0</v>
      </c>
      <c r="M58" s="27">
        <v>0</v>
      </c>
      <c r="N58" s="27">
        <v>0</v>
      </c>
      <c r="O58" s="26">
        <v>0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2">
        <v>0</v>
      </c>
    </row>
    <row r="59" spans="1:23" x14ac:dyDescent="0.2">
      <c r="A59" s="15" t="s">
        <v>20</v>
      </c>
      <c r="B59" s="16" t="s">
        <v>110</v>
      </c>
      <c r="C59" s="17" t="s">
        <v>111</v>
      </c>
      <c r="D59" s="26">
        <v>81887150</v>
      </c>
      <c r="E59" s="27">
        <v>78522150</v>
      </c>
      <c r="F59" s="27">
        <v>19524544</v>
      </c>
      <c r="G59" s="36">
        <f t="shared" si="9"/>
        <v>0.24865014521380274</v>
      </c>
      <c r="H59" s="26">
        <v>3213207</v>
      </c>
      <c r="I59" s="27">
        <v>4927095</v>
      </c>
      <c r="J59" s="27">
        <v>0</v>
      </c>
      <c r="K59" s="26">
        <v>8140302</v>
      </c>
      <c r="L59" s="26">
        <v>5634673</v>
      </c>
      <c r="M59" s="27">
        <v>17303</v>
      </c>
      <c r="N59" s="27">
        <v>0</v>
      </c>
      <c r="O59" s="26">
        <v>5651976</v>
      </c>
      <c r="P59" s="26">
        <v>16185</v>
      </c>
      <c r="Q59" s="27">
        <v>181701</v>
      </c>
      <c r="R59" s="27">
        <v>0</v>
      </c>
      <c r="S59" s="26">
        <v>197886</v>
      </c>
      <c r="T59" s="26">
        <v>3849056</v>
      </c>
      <c r="U59" s="27">
        <v>87515</v>
      </c>
      <c r="V59" s="27">
        <v>1597809</v>
      </c>
      <c r="W59" s="42">
        <v>5534380</v>
      </c>
    </row>
    <row r="60" spans="1:23" x14ac:dyDescent="0.2">
      <c r="A60" s="15" t="s">
        <v>35</v>
      </c>
      <c r="B60" s="16" t="s">
        <v>112</v>
      </c>
      <c r="C60" s="17" t="s">
        <v>113</v>
      </c>
      <c r="D60" s="26">
        <v>486000</v>
      </c>
      <c r="E60" s="27">
        <v>970000</v>
      </c>
      <c r="F60" s="27">
        <v>128797</v>
      </c>
      <c r="G60" s="36">
        <f t="shared" si="9"/>
        <v>0.13278041237113403</v>
      </c>
      <c r="H60" s="26">
        <v>15477</v>
      </c>
      <c r="I60" s="27">
        <v>0</v>
      </c>
      <c r="J60" s="27">
        <v>0</v>
      </c>
      <c r="K60" s="26">
        <v>15477</v>
      </c>
      <c r="L60" s="26">
        <v>0</v>
      </c>
      <c r="M60" s="27">
        <v>0</v>
      </c>
      <c r="N60" s="27">
        <v>0</v>
      </c>
      <c r="O60" s="26">
        <v>0</v>
      </c>
      <c r="P60" s="26">
        <v>40166</v>
      </c>
      <c r="Q60" s="27">
        <v>0</v>
      </c>
      <c r="R60" s="27">
        <v>0</v>
      </c>
      <c r="S60" s="26">
        <v>40166</v>
      </c>
      <c r="T60" s="26">
        <v>0</v>
      </c>
      <c r="U60" s="27">
        <v>51985</v>
      </c>
      <c r="V60" s="27">
        <v>21169</v>
      </c>
      <c r="W60" s="42">
        <v>73154</v>
      </c>
    </row>
    <row r="61" spans="1:23" ht="16.5" x14ac:dyDescent="0.3">
      <c r="A61" s="18" t="s">
        <v>0</v>
      </c>
      <c r="B61" s="19" t="s">
        <v>114</v>
      </c>
      <c r="C61" s="20" t="s">
        <v>0</v>
      </c>
      <c r="D61" s="28">
        <f>SUM(D57:D60)</f>
        <v>196223451</v>
      </c>
      <c r="E61" s="29">
        <f>SUM(E57:E60)</f>
        <v>193301951</v>
      </c>
      <c r="F61" s="29">
        <f>SUM(F57:F60)</f>
        <v>35217138</v>
      </c>
      <c r="G61" s="37">
        <f t="shared" si="9"/>
        <v>0.18218718340820056</v>
      </c>
      <c r="H61" s="28">
        <f t="shared" ref="H61:W61" si="11">SUM(H57:H60)</f>
        <v>6026789</v>
      </c>
      <c r="I61" s="29">
        <f t="shared" si="11"/>
        <v>10139454</v>
      </c>
      <c r="J61" s="29">
        <f t="shared" si="11"/>
        <v>4454</v>
      </c>
      <c r="K61" s="28">
        <f t="shared" si="11"/>
        <v>16170697</v>
      </c>
      <c r="L61" s="28">
        <f t="shared" si="11"/>
        <v>6232768</v>
      </c>
      <c r="M61" s="29">
        <f t="shared" si="11"/>
        <v>48553</v>
      </c>
      <c r="N61" s="29">
        <f t="shared" si="11"/>
        <v>72277</v>
      </c>
      <c r="O61" s="28">
        <f t="shared" si="11"/>
        <v>6353598</v>
      </c>
      <c r="P61" s="28">
        <f t="shared" si="11"/>
        <v>2307095</v>
      </c>
      <c r="Q61" s="29">
        <f t="shared" si="11"/>
        <v>254584</v>
      </c>
      <c r="R61" s="29">
        <f t="shared" si="11"/>
        <v>38582</v>
      </c>
      <c r="S61" s="28">
        <f t="shared" si="11"/>
        <v>2600261</v>
      </c>
      <c r="T61" s="28">
        <f t="shared" si="11"/>
        <v>3849056</v>
      </c>
      <c r="U61" s="29">
        <f t="shared" si="11"/>
        <v>139500</v>
      </c>
      <c r="V61" s="29">
        <f t="shared" si="11"/>
        <v>6104026</v>
      </c>
      <c r="W61" s="43">
        <f t="shared" si="11"/>
        <v>10092582</v>
      </c>
    </row>
    <row r="62" spans="1:23" x14ac:dyDescent="0.2">
      <c r="A62" s="15" t="s">
        <v>20</v>
      </c>
      <c r="B62" s="16" t="s">
        <v>115</v>
      </c>
      <c r="C62" s="17" t="s">
        <v>116</v>
      </c>
      <c r="D62" s="26">
        <v>35148400</v>
      </c>
      <c r="E62" s="27">
        <v>37448400</v>
      </c>
      <c r="F62" s="27">
        <v>2808352</v>
      </c>
      <c r="G62" s="36">
        <f t="shared" si="9"/>
        <v>7.4992576451864426E-2</v>
      </c>
      <c r="H62" s="26">
        <v>0</v>
      </c>
      <c r="I62" s="27">
        <v>0</v>
      </c>
      <c r="J62" s="27">
        <v>0</v>
      </c>
      <c r="K62" s="26">
        <v>0</v>
      </c>
      <c r="L62" s="26">
        <v>138694</v>
      </c>
      <c r="M62" s="27">
        <v>327765</v>
      </c>
      <c r="N62" s="27">
        <v>0</v>
      </c>
      <c r="O62" s="26">
        <v>466459</v>
      </c>
      <c r="P62" s="26">
        <v>0</v>
      </c>
      <c r="Q62" s="27">
        <v>1082484</v>
      </c>
      <c r="R62" s="27">
        <v>0</v>
      </c>
      <c r="S62" s="26">
        <v>1082484</v>
      </c>
      <c r="T62" s="26">
        <v>1259409</v>
      </c>
      <c r="U62" s="27">
        <v>0</v>
      </c>
      <c r="V62" s="27">
        <v>0</v>
      </c>
      <c r="W62" s="42">
        <v>1259409</v>
      </c>
    </row>
    <row r="63" spans="1:23" x14ac:dyDescent="0.2">
      <c r="A63" s="15" t="s">
        <v>20</v>
      </c>
      <c r="B63" s="16" t="s">
        <v>117</v>
      </c>
      <c r="C63" s="17" t="s">
        <v>118</v>
      </c>
      <c r="D63" s="26">
        <v>137131901</v>
      </c>
      <c r="E63" s="27">
        <v>136331901</v>
      </c>
      <c r="F63" s="27">
        <v>55026405</v>
      </c>
      <c r="G63" s="36">
        <f t="shared" si="9"/>
        <v>0.40362090307828979</v>
      </c>
      <c r="H63" s="26">
        <v>10117426</v>
      </c>
      <c r="I63" s="27">
        <v>9639863</v>
      </c>
      <c r="J63" s="27">
        <v>2390851</v>
      </c>
      <c r="K63" s="26">
        <v>22148140</v>
      </c>
      <c r="L63" s="26">
        <v>2390851</v>
      </c>
      <c r="M63" s="27">
        <v>9675064</v>
      </c>
      <c r="N63" s="27">
        <v>1626573</v>
      </c>
      <c r="O63" s="26">
        <v>13692488</v>
      </c>
      <c r="P63" s="26">
        <v>15204480</v>
      </c>
      <c r="Q63" s="27">
        <v>0</v>
      </c>
      <c r="R63" s="27">
        <v>3981297</v>
      </c>
      <c r="S63" s="26">
        <v>19185777</v>
      </c>
      <c r="T63" s="26">
        <v>0</v>
      </c>
      <c r="U63" s="27">
        <v>0</v>
      </c>
      <c r="V63" s="27">
        <v>0</v>
      </c>
      <c r="W63" s="42">
        <v>0</v>
      </c>
    </row>
    <row r="64" spans="1:23" x14ac:dyDescent="0.2">
      <c r="A64" s="15" t="s">
        <v>20</v>
      </c>
      <c r="B64" s="16" t="s">
        <v>119</v>
      </c>
      <c r="C64" s="17" t="s">
        <v>120</v>
      </c>
      <c r="D64" s="26">
        <v>30181999</v>
      </c>
      <c r="E64" s="27">
        <v>31442232</v>
      </c>
      <c r="F64" s="27">
        <v>2941070</v>
      </c>
      <c r="G64" s="36">
        <f t="shared" si="9"/>
        <v>9.3538842916749673E-2</v>
      </c>
      <c r="H64" s="26">
        <v>1365730</v>
      </c>
      <c r="I64" s="27">
        <v>0</v>
      </c>
      <c r="J64" s="27">
        <v>28172</v>
      </c>
      <c r="K64" s="26">
        <v>1393902</v>
      </c>
      <c r="L64" s="26">
        <v>41272</v>
      </c>
      <c r="M64" s="27">
        <v>123360</v>
      </c>
      <c r="N64" s="27">
        <v>977556</v>
      </c>
      <c r="O64" s="26">
        <v>1142188</v>
      </c>
      <c r="P64" s="26">
        <v>-275101</v>
      </c>
      <c r="Q64" s="27">
        <v>92313</v>
      </c>
      <c r="R64" s="27">
        <v>111719</v>
      </c>
      <c r="S64" s="26">
        <v>-71069</v>
      </c>
      <c r="T64" s="26">
        <v>275921</v>
      </c>
      <c r="U64" s="27">
        <v>151833</v>
      </c>
      <c r="V64" s="27">
        <v>48295</v>
      </c>
      <c r="W64" s="42">
        <v>476049</v>
      </c>
    </row>
    <row r="65" spans="1:23" x14ac:dyDescent="0.2">
      <c r="A65" s="15" t="s">
        <v>20</v>
      </c>
      <c r="B65" s="16" t="s">
        <v>121</v>
      </c>
      <c r="C65" s="17" t="s">
        <v>122</v>
      </c>
      <c r="D65" s="26">
        <v>157832518</v>
      </c>
      <c r="E65" s="27">
        <v>159213435</v>
      </c>
      <c r="F65" s="27">
        <v>104504725</v>
      </c>
      <c r="G65" s="36">
        <f t="shared" si="9"/>
        <v>0.65638132234255231</v>
      </c>
      <c r="H65" s="26">
        <v>0</v>
      </c>
      <c r="I65" s="27">
        <v>5550628</v>
      </c>
      <c r="J65" s="27">
        <v>1909008</v>
      </c>
      <c r="K65" s="26">
        <v>7459636</v>
      </c>
      <c r="L65" s="26">
        <v>4540238</v>
      </c>
      <c r="M65" s="27">
        <v>10829554</v>
      </c>
      <c r="N65" s="27">
        <v>7180051</v>
      </c>
      <c r="O65" s="26">
        <v>22549843</v>
      </c>
      <c r="P65" s="26">
        <v>1220159</v>
      </c>
      <c r="Q65" s="27">
        <v>1026185</v>
      </c>
      <c r="R65" s="27">
        <v>9325892</v>
      </c>
      <c r="S65" s="26">
        <v>11572236</v>
      </c>
      <c r="T65" s="26">
        <v>11965404</v>
      </c>
      <c r="U65" s="27">
        <v>18918533</v>
      </c>
      <c r="V65" s="27">
        <v>32039073</v>
      </c>
      <c r="W65" s="42">
        <v>62923010</v>
      </c>
    </row>
    <row r="66" spans="1:23" x14ac:dyDescent="0.2">
      <c r="A66" s="15" t="s">
        <v>20</v>
      </c>
      <c r="B66" s="16" t="s">
        <v>123</v>
      </c>
      <c r="C66" s="17" t="s">
        <v>124</v>
      </c>
      <c r="D66" s="26">
        <v>42672950</v>
      </c>
      <c r="E66" s="27">
        <v>39672950</v>
      </c>
      <c r="F66" s="27">
        <v>43974310</v>
      </c>
      <c r="G66" s="36">
        <f t="shared" si="9"/>
        <v>1.108420472891479</v>
      </c>
      <c r="H66" s="26">
        <v>1786532</v>
      </c>
      <c r="I66" s="27">
        <v>0</v>
      </c>
      <c r="J66" s="27">
        <v>2426638</v>
      </c>
      <c r="K66" s="26">
        <v>4213170</v>
      </c>
      <c r="L66" s="26">
        <v>4576576</v>
      </c>
      <c r="M66" s="27">
        <v>2951612</v>
      </c>
      <c r="N66" s="27">
        <v>2244768</v>
      </c>
      <c r="O66" s="26">
        <v>9772956</v>
      </c>
      <c r="P66" s="26">
        <v>3633245</v>
      </c>
      <c r="Q66" s="27">
        <v>2382214</v>
      </c>
      <c r="R66" s="27">
        <v>4040749</v>
      </c>
      <c r="S66" s="26">
        <v>10056208</v>
      </c>
      <c r="T66" s="26">
        <v>169793</v>
      </c>
      <c r="U66" s="27">
        <v>7283414</v>
      </c>
      <c r="V66" s="27">
        <v>12478769</v>
      </c>
      <c r="W66" s="42">
        <v>19931976</v>
      </c>
    </row>
    <row r="67" spans="1:23" x14ac:dyDescent="0.2">
      <c r="A67" s="15" t="s">
        <v>35</v>
      </c>
      <c r="B67" s="16" t="s">
        <v>125</v>
      </c>
      <c r="C67" s="17" t="s">
        <v>126</v>
      </c>
      <c r="D67" s="26">
        <v>13150000</v>
      </c>
      <c r="E67" s="27">
        <v>13150000</v>
      </c>
      <c r="F67" s="27">
        <v>5447157</v>
      </c>
      <c r="G67" s="36">
        <f t="shared" si="9"/>
        <v>0.41423247148288972</v>
      </c>
      <c r="H67" s="26">
        <v>0</v>
      </c>
      <c r="I67" s="27">
        <v>253038</v>
      </c>
      <c r="J67" s="27">
        <v>0</v>
      </c>
      <c r="K67" s="26">
        <v>253038</v>
      </c>
      <c r="L67" s="26">
        <v>2601993</v>
      </c>
      <c r="M67" s="27">
        <v>5800</v>
      </c>
      <c r="N67" s="27">
        <v>56157</v>
      </c>
      <c r="O67" s="26">
        <v>2663950</v>
      </c>
      <c r="P67" s="26">
        <v>2170</v>
      </c>
      <c r="Q67" s="27">
        <v>23429</v>
      </c>
      <c r="R67" s="27">
        <v>1338489</v>
      </c>
      <c r="S67" s="26">
        <v>1364088</v>
      </c>
      <c r="T67" s="26">
        <v>46938</v>
      </c>
      <c r="U67" s="27">
        <v>62122</v>
      </c>
      <c r="V67" s="27">
        <v>1057021</v>
      </c>
      <c r="W67" s="42">
        <v>1166081</v>
      </c>
    </row>
    <row r="68" spans="1:23" ht="16.5" x14ac:dyDescent="0.3">
      <c r="A68" s="18" t="s">
        <v>0</v>
      </c>
      <c r="B68" s="19" t="s">
        <v>127</v>
      </c>
      <c r="C68" s="20" t="s">
        <v>0</v>
      </c>
      <c r="D68" s="28">
        <f>SUM(D62:D67)</f>
        <v>416117768</v>
      </c>
      <c r="E68" s="29">
        <f>SUM(E62:E67)</f>
        <v>417258918</v>
      </c>
      <c r="F68" s="29">
        <f>SUM(F62:F67)</f>
        <v>214702019</v>
      </c>
      <c r="G68" s="37">
        <f t="shared" si="9"/>
        <v>0.51455345766869864</v>
      </c>
      <c r="H68" s="28">
        <f t="shared" ref="H68:W68" si="12">SUM(H62:H67)</f>
        <v>13269688</v>
      </c>
      <c r="I68" s="29">
        <f t="shared" si="12"/>
        <v>15443529</v>
      </c>
      <c r="J68" s="29">
        <f t="shared" si="12"/>
        <v>6754669</v>
      </c>
      <c r="K68" s="28">
        <f t="shared" si="12"/>
        <v>35467886</v>
      </c>
      <c r="L68" s="28">
        <f t="shared" si="12"/>
        <v>14289624</v>
      </c>
      <c r="M68" s="29">
        <f t="shared" si="12"/>
        <v>23913155</v>
      </c>
      <c r="N68" s="29">
        <f t="shared" si="12"/>
        <v>12085105</v>
      </c>
      <c r="O68" s="28">
        <f t="shared" si="12"/>
        <v>50287884</v>
      </c>
      <c r="P68" s="28">
        <f t="shared" si="12"/>
        <v>19784953</v>
      </c>
      <c r="Q68" s="29">
        <f t="shared" si="12"/>
        <v>4606625</v>
      </c>
      <c r="R68" s="29">
        <f t="shared" si="12"/>
        <v>18798146</v>
      </c>
      <c r="S68" s="28">
        <f t="shared" si="12"/>
        <v>43189724</v>
      </c>
      <c r="T68" s="28">
        <f t="shared" si="12"/>
        <v>13717465</v>
      </c>
      <c r="U68" s="29">
        <f t="shared" si="12"/>
        <v>26415902</v>
      </c>
      <c r="V68" s="29">
        <f t="shared" si="12"/>
        <v>45623158</v>
      </c>
      <c r="W68" s="43">
        <f t="shared" si="12"/>
        <v>85756525</v>
      </c>
    </row>
    <row r="69" spans="1:23" x14ac:dyDescent="0.2">
      <c r="A69" s="15" t="s">
        <v>20</v>
      </c>
      <c r="B69" s="16" t="s">
        <v>128</v>
      </c>
      <c r="C69" s="17" t="s">
        <v>129</v>
      </c>
      <c r="D69" s="26">
        <v>199332000</v>
      </c>
      <c r="E69" s="27">
        <v>202272651</v>
      </c>
      <c r="F69" s="27">
        <v>119483285</v>
      </c>
      <c r="G69" s="36">
        <f t="shared" si="9"/>
        <v>0.5907041036407833</v>
      </c>
      <c r="H69" s="26">
        <v>3905889</v>
      </c>
      <c r="I69" s="27">
        <v>13194834</v>
      </c>
      <c r="J69" s="27">
        <v>11886395</v>
      </c>
      <c r="K69" s="26">
        <v>28987118</v>
      </c>
      <c r="L69" s="26">
        <v>15214881</v>
      </c>
      <c r="M69" s="27">
        <v>3707101</v>
      </c>
      <c r="N69" s="27">
        <v>17218424</v>
      </c>
      <c r="O69" s="26">
        <v>36140406</v>
      </c>
      <c r="P69" s="26">
        <v>1762686</v>
      </c>
      <c r="Q69" s="27">
        <v>6218372</v>
      </c>
      <c r="R69" s="27">
        <v>11644260</v>
      </c>
      <c r="S69" s="26">
        <v>19625318</v>
      </c>
      <c r="T69" s="26">
        <v>2042548</v>
      </c>
      <c r="U69" s="27">
        <v>14410897</v>
      </c>
      <c r="V69" s="27">
        <v>18276998</v>
      </c>
      <c r="W69" s="42">
        <v>34730443</v>
      </c>
    </row>
    <row r="70" spans="1:23" x14ac:dyDescent="0.2">
      <c r="A70" s="15" t="s">
        <v>20</v>
      </c>
      <c r="B70" s="16" t="s">
        <v>130</v>
      </c>
      <c r="C70" s="17" t="s">
        <v>131</v>
      </c>
      <c r="D70" s="26">
        <v>122360779</v>
      </c>
      <c r="E70" s="27">
        <v>121537106</v>
      </c>
      <c r="F70" s="27">
        <v>63868254</v>
      </c>
      <c r="G70" s="36">
        <f t="shared" si="9"/>
        <v>0.52550415343936197</v>
      </c>
      <c r="H70" s="26">
        <v>2188828</v>
      </c>
      <c r="I70" s="27">
        <v>4460755</v>
      </c>
      <c r="J70" s="27">
        <v>12029134</v>
      </c>
      <c r="K70" s="26">
        <v>18678717</v>
      </c>
      <c r="L70" s="26">
        <v>6911078</v>
      </c>
      <c r="M70" s="27">
        <v>539302</v>
      </c>
      <c r="N70" s="27">
        <v>1361893</v>
      </c>
      <c r="O70" s="26">
        <v>8812273</v>
      </c>
      <c r="P70" s="26">
        <v>3933595</v>
      </c>
      <c r="Q70" s="27">
        <v>1132147</v>
      </c>
      <c r="R70" s="27">
        <v>10924696</v>
      </c>
      <c r="S70" s="26">
        <v>15990438</v>
      </c>
      <c r="T70" s="26">
        <v>5298738</v>
      </c>
      <c r="U70" s="27">
        <v>4319407</v>
      </c>
      <c r="V70" s="27">
        <v>10768681</v>
      </c>
      <c r="W70" s="42">
        <v>20386826</v>
      </c>
    </row>
    <row r="71" spans="1:23" x14ac:dyDescent="0.2">
      <c r="A71" s="15" t="s">
        <v>20</v>
      </c>
      <c r="B71" s="16" t="s">
        <v>132</v>
      </c>
      <c r="C71" s="17" t="s">
        <v>133</v>
      </c>
      <c r="D71" s="26">
        <v>51620976</v>
      </c>
      <c r="E71" s="27">
        <v>51621000</v>
      </c>
      <c r="F71" s="27">
        <v>31254018</v>
      </c>
      <c r="G71" s="36">
        <f t="shared" si="9"/>
        <v>0.60545161852734353</v>
      </c>
      <c r="H71" s="26">
        <v>0</v>
      </c>
      <c r="I71" s="27">
        <v>3897104</v>
      </c>
      <c r="J71" s="27">
        <v>1540904</v>
      </c>
      <c r="K71" s="26">
        <v>5438008</v>
      </c>
      <c r="L71" s="26">
        <v>0</v>
      </c>
      <c r="M71" s="27">
        <v>6837436</v>
      </c>
      <c r="N71" s="27">
        <v>3237433</v>
      </c>
      <c r="O71" s="26">
        <v>10074869</v>
      </c>
      <c r="P71" s="26">
        <v>4668973</v>
      </c>
      <c r="Q71" s="27">
        <v>644805</v>
      </c>
      <c r="R71" s="27">
        <v>8884186</v>
      </c>
      <c r="S71" s="26">
        <v>14197964</v>
      </c>
      <c r="T71" s="26">
        <v>344430</v>
      </c>
      <c r="U71" s="27">
        <v>0</v>
      </c>
      <c r="V71" s="27">
        <v>1198747</v>
      </c>
      <c r="W71" s="42">
        <v>1543177</v>
      </c>
    </row>
    <row r="72" spans="1:23" x14ac:dyDescent="0.2">
      <c r="A72" s="15" t="s">
        <v>20</v>
      </c>
      <c r="B72" s="16" t="s">
        <v>134</v>
      </c>
      <c r="C72" s="17" t="s">
        <v>135</v>
      </c>
      <c r="D72" s="26">
        <v>266961134</v>
      </c>
      <c r="E72" s="27">
        <v>289972865</v>
      </c>
      <c r="F72" s="27">
        <v>217162443</v>
      </c>
      <c r="G72" s="36">
        <f t="shared" si="9"/>
        <v>0.74890608471244369</v>
      </c>
      <c r="H72" s="26">
        <v>10836592</v>
      </c>
      <c r="I72" s="27">
        <v>4637099</v>
      </c>
      <c r="J72" s="27">
        <v>30754505</v>
      </c>
      <c r="K72" s="26">
        <v>46228196</v>
      </c>
      <c r="L72" s="26">
        <v>8002125</v>
      </c>
      <c r="M72" s="27">
        <v>21882465</v>
      </c>
      <c r="N72" s="27">
        <v>41333495</v>
      </c>
      <c r="O72" s="26">
        <v>71218085</v>
      </c>
      <c r="P72" s="26">
        <v>1963395</v>
      </c>
      <c r="Q72" s="27">
        <v>12874637</v>
      </c>
      <c r="R72" s="27">
        <v>9810428</v>
      </c>
      <c r="S72" s="26">
        <v>24648460</v>
      </c>
      <c r="T72" s="26">
        <v>17826751</v>
      </c>
      <c r="U72" s="27">
        <v>6053661</v>
      </c>
      <c r="V72" s="27">
        <v>51187290</v>
      </c>
      <c r="W72" s="42">
        <v>75067702</v>
      </c>
    </row>
    <row r="73" spans="1:23" x14ac:dyDescent="0.2">
      <c r="A73" s="15" t="s">
        <v>20</v>
      </c>
      <c r="B73" s="16" t="s">
        <v>136</v>
      </c>
      <c r="C73" s="17" t="s">
        <v>137</v>
      </c>
      <c r="D73" s="26">
        <v>60293000</v>
      </c>
      <c r="E73" s="27">
        <v>63218761</v>
      </c>
      <c r="F73" s="27">
        <v>25339635</v>
      </c>
      <c r="G73" s="36">
        <f t="shared" si="9"/>
        <v>0.40082460648034529</v>
      </c>
      <c r="H73" s="26">
        <v>0</v>
      </c>
      <c r="I73" s="27">
        <v>832632</v>
      </c>
      <c r="J73" s="27">
        <v>1994587</v>
      </c>
      <c r="K73" s="26">
        <v>2827219</v>
      </c>
      <c r="L73" s="26">
        <v>5728874</v>
      </c>
      <c r="M73" s="27">
        <v>3922369</v>
      </c>
      <c r="N73" s="27">
        <v>3463877</v>
      </c>
      <c r="O73" s="26">
        <v>13115120</v>
      </c>
      <c r="P73" s="26">
        <v>0</v>
      </c>
      <c r="Q73" s="27">
        <v>998347</v>
      </c>
      <c r="R73" s="27">
        <v>1361590</v>
      </c>
      <c r="S73" s="26">
        <v>2359937</v>
      </c>
      <c r="T73" s="26">
        <v>6586819</v>
      </c>
      <c r="U73" s="27">
        <v>450540</v>
      </c>
      <c r="V73" s="27">
        <v>0</v>
      </c>
      <c r="W73" s="42">
        <v>7037359</v>
      </c>
    </row>
    <row r="74" spans="1:23" x14ac:dyDescent="0.2">
      <c r="A74" s="15" t="s">
        <v>20</v>
      </c>
      <c r="B74" s="16" t="s">
        <v>138</v>
      </c>
      <c r="C74" s="17" t="s">
        <v>139</v>
      </c>
      <c r="D74" s="26">
        <v>43044569</v>
      </c>
      <c r="E74" s="27">
        <v>46310895</v>
      </c>
      <c r="F74" s="27">
        <v>20882393</v>
      </c>
      <c r="G74" s="36">
        <f t="shared" si="9"/>
        <v>0.45091750008286385</v>
      </c>
      <c r="H74" s="26">
        <v>2590948</v>
      </c>
      <c r="I74" s="27">
        <v>3242750</v>
      </c>
      <c r="J74" s="27">
        <v>5899911</v>
      </c>
      <c r="K74" s="26">
        <v>11733609</v>
      </c>
      <c r="L74" s="26">
        <v>3628545</v>
      </c>
      <c r="M74" s="27">
        <v>414691</v>
      </c>
      <c r="N74" s="27">
        <v>60989</v>
      </c>
      <c r="O74" s="26">
        <v>4104225</v>
      </c>
      <c r="P74" s="26">
        <v>0</v>
      </c>
      <c r="Q74" s="27">
        <v>515573</v>
      </c>
      <c r="R74" s="27">
        <v>2486076</v>
      </c>
      <c r="S74" s="26">
        <v>3001649</v>
      </c>
      <c r="T74" s="26">
        <v>1695888</v>
      </c>
      <c r="U74" s="27">
        <v>347022</v>
      </c>
      <c r="V74" s="27">
        <v>0</v>
      </c>
      <c r="W74" s="42">
        <v>2042910</v>
      </c>
    </row>
    <row r="75" spans="1:23" x14ac:dyDescent="0.2">
      <c r="A75" s="15" t="s">
        <v>35</v>
      </c>
      <c r="B75" s="16" t="s">
        <v>140</v>
      </c>
      <c r="C75" s="17" t="s">
        <v>141</v>
      </c>
      <c r="D75" s="26">
        <v>0</v>
      </c>
      <c r="E75" s="27">
        <v>0</v>
      </c>
      <c r="F75" s="27">
        <v>0</v>
      </c>
      <c r="G75" s="36">
        <f t="shared" si="9"/>
        <v>0</v>
      </c>
      <c r="H75" s="26">
        <v>0</v>
      </c>
      <c r="I75" s="27">
        <v>0</v>
      </c>
      <c r="J75" s="27">
        <v>0</v>
      </c>
      <c r="K75" s="26">
        <v>0</v>
      </c>
      <c r="L75" s="26">
        <v>0</v>
      </c>
      <c r="M75" s="27">
        <v>0</v>
      </c>
      <c r="N75" s="27">
        <v>0</v>
      </c>
      <c r="O75" s="26">
        <v>0</v>
      </c>
      <c r="P75" s="26">
        <v>0</v>
      </c>
      <c r="Q75" s="27">
        <v>0</v>
      </c>
      <c r="R75" s="27">
        <v>0</v>
      </c>
      <c r="S75" s="26">
        <v>0</v>
      </c>
      <c r="T75" s="26">
        <v>0</v>
      </c>
      <c r="U75" s="27">
        <v>0</v>
      </c>
      <c r="V75" s="27">
        <v>0</v>
      </c>
      <c r="W75" s="42">
        <v>0</v>
      </c>
    </row>
    <row r="76" spans="1:23" ht="16.5" x14ac:dyDescent="0.3">
      <c r="A76" s="18" t="s">
        <v>0</v>
      </c>
      <c r="B76" s="19" t="s">
        <v>142</v>
      </c>
      <c r="C76" s="20" t="s">
        <v>0</v>
      </c>
      <c r="D76" s="28">
        <f>SUM(D69:D75)</f>
        <v>743612458</v>
      </c>
      <c r="E76" s="29">
        <f>SUM(E69:E75)</f>
        <v>774933278</v>
      </c>
      <c r="F76" s="29">
        <f>SUM(F69:F75)</f>
        <v>477990028</v>
      </c>
      <c r="G76" s="37">
        <f t="shared" si="9"/>
        <v>0.61681442979662571</v>
      </c>
      <c r="H76" s="28">
        <f t="shared" ref="H76:W76" si="13">SUM(H69:H75)</f>
        <v>19522257</v>
      </c>
      <c r="I76" s="29">
        <f t="shared" si="13"/>
        <v>30265174</v>
      </c>
      <c r="J76" s="29">
        <f t="shared" si="13"/>
        <v>64105436</v>
      </c>
      <c r="K76" s="28">
        <f t="shared" si="13"/>
        <v>113892867</v>
      </c>
      <c r="L76" s="28">
        <f t="shared" si="13"/>
        <v>39485503</v>
      </c>
      <c r="M76" s="29">
        <f t="shared" si="13"/>
        <v>37303364</v>
      </c>
      <c r="N76" s="29">
        <f t="shared" si="13"/>
        <v>66676111</v>
      </c>
      <c r="O76" s="28">
        <f t="shared" si="13"/>
        <v>143464978</v>
      </c>
      <c r="P76" s="28">
        <f t="shared" si="13"/>
        <v>12328649</v>
      </c>
      <c r="Q76" s="29">
        <f t="shared" si="13"/>
        <v>22383881</v>
      </c>
      <c r="R76" s="29">
        <f t="shared" si="13"/>
        <v>45111236</v>
      </c>
      <c r="S76" s="28">
        <f t="shared" si="13"/>
        <v>79823766</v>
      </c>
      <c r="T76" s="28">
        <f t="shared" si="13"/>
        <v>33795174</v>
      </c>
      <c r="U76" s="29">
        <f t="shared" si="13"/>
        <v>25581527</v>
      </c>
      <c r="V76" s="29">
        <f t="shared" si="13"/>
        <v>81431716</v>
      </c>
      <c r="W76" s="43">
        <f t="shared" si="13"/>
        <v>140808417</v>
      </c>
    </row>
    <row r="77" spans="1:23" x14ac:dyDescent="0.2">
      <c r="A77" s="15" t="s">
        <v>20</v>
      </c>
      <c r="B77" s="16" t="s">
        <v>143</v>
      </c>
      <c r="C77" s="17" t="s">
        <v>144</v>
      </c>
      <c r="D77" s="26">
        <v>79057672</v>
      </c>
      <c r="E77" s="27">
        <v>80685434</v>
      </c>
      <c r="F77" s="27">
        <v>55708436</v>
      </c>
      <c r="G77" s="36">
        <f t="shared" si="9"/>
        <v>0.69043981346125005</v>
      </c>
      <c r="H77" s="26">
        <v>1229119</v>
      </c>
      <c r="I77" s="27">
        <v>660248</v>
      </c>
      <c r="J77" s="27">
        <v>1102879</v>
      </c>
      <c r="K77" s="26">
        <v>2992246</v>
      </c>
      <c r="L77" s="26">
        <v>3492290</v>
      </c>
      <c r="M77" s="27">
        <v>11118228</v>
      </c>
      <c r="N77" s="27">
        <v>2236986</v>
      </c>
      <c r="O77" s="26">
        <v>16847504</v>
      </c>
      <c r="P77" s="26">
        <v>3888998</v>
      </c>
      <c r="Q77" s="27">
        <v>2289661</v>
      </c>
      <c r="R77" s="27">
        <v>3870112</v>
      </c>
      <c r="S77" s="26">
        <v>10048771</v>
      </c>
      <c r="T77" s="26">
        <v>3833447</v>
      </c>
      <c r="U77" s="27">
        <v>3743336</v>
      </c>
      <c r="V77" s="27">
        <v>18243132</v>
      </c>
      <c r="W77" s="42">
        <v>25819915</v>
      </c>
    </row>
    <row r="78" spans="1:23" x14ac:dyDescent="0.2">
      <c r="A78" s="15" t="s">
        <v>20</v>
      </c>
      <c r="B78" s="16" t="s">
        <v>145</v>
      </c>
      <c r="C78" s="17" t="s">
        <v>146</v>
      </c>
      <c r="D78" s="26">
        <v>157403751</v>
      </c>
      <c r="E78" s="27">
        <v>169339890</v>
      </c>
      <c r="F78" s="27">
        <v>93907763</v>
      </c>
      <c r="G78" s="36">
        <f t="shared" si="9"/>
        <v>0.55455193103054456</v>
      </c>
      <c r="H78" s="26">
        <v>548131</v>
      </c>
      <c r="I78" s="27">
        <v>10358275</v>
      </c>
      <c r="J78" s="27">
        <v>1485278</v>
      </c>
      <c r="K78" s="26">
        <v>12391684</v>
      </c>
      <c r="L78" s="26">
        <v>6249948</v>
      </c>
      <c r="M78" s="27">
        <v>11343065</v>
      </c>
      <c r="N78" s="27">
        <v>12474877</v>
      </c>
      <c r="O78" s="26">
        <v>30067890</v>
      </c>
      <c r="P78" s="26">
        <v>2766251</v>
      </c>
      <c r="Q78" s="27">
        <v>7337431</v>
      </c>
      <c r="R78" s="27">
        <v>7852412</v>
      </c>
      <c r="S78" s="26">
        <v>17956094</v>
      </c>
      <c r="T78" s="26">
        <v>2042714</v>
      </c>
      <c r="U78" s="27">
        <v>8462866</v>
      </c>
      <c r="V78" s="27">
        <v>22986515</v>
      </c>
      <c r="W78" s="42">
        <v>33492095</v>
      </c>
    </row>
    <row r="79" spans="1:23" x14ac:dyDescent="0.2">
      <c r="A79" s="15" t="s">
        <v>20</v>
      </c>
      <c r="B79" s="16" t="s">
        <v>147</v>
      </c>
      <c r="C79" s="17" t="s">
        <v>148</v>
      </c>
      <c r="D79" s="26">
        <v>259033550</v>
      </c>
      <c r="E79" s="27">
        <v>290640800</v>
      </c>
      <c r="F79" s="27">
        <v>149424607</v>
      </c>
      <c r="G79" s="36">
        <f t="shared" si="9"/>
        <v>0.51412123487136008</v>
      </c>
      <c r="H79" s="26">
        <v>0</v>
      </c>
      <c r="I79" s="27">
        <v>664005</v>
      </c>
      <c r="J79" s="27">
        <v>17975271</v>
      </c>
      <c r="K79" s="26">
        <v>18639276</v>
      </c>
      <c r="L79" s="26">
        <v>11117298</v>
      </c>
      <c r="M79" s="27">
        <v>10380339</v>
      </c>
      <c r="N79" s="27">
        <v>15762279</v>
      </c>
      <c r="O79" s="26">
        <v>37259916</v>
      </c>
      <c r="P79" s="26">
        <v>1691389</v>
      </c>
      <c r="Q79" s="27">
        <v>679520</v>
      </c>
      <c r="R79" s="27">
        <v>15520449</v>
      </c>
      <c r="S79" s="26">
        <v>17891358</v>
      </c>
      <c r="T79" s="26">
        <v>3123528</v>
      </c>
      <c r="U79" s="27">
        <v>21953264</v>
      </c>
      <c r="V79" s="27">
        <v>50557265</v>
      </c>
      <c r="W79" s="42">
        <v>75634057</v>
      </c>
    </row>
    <row r="80" spans="1:23" x14ac:dyDescent="0.2">
      <c r="A80" s="15" t="s">
        <v>20</v>
      </c>
      <c r="B80" s="16" t="s">
        <v>149</v>
      </c>
      <c r="C80" s="17" t="s">
        <v>150</v>
      </c>
      <c r="D80" s="26">
        <v>109689375</v>
      </c>
      <c r="E80" s="27">
        <v>105088937</v>
      </c>
      <c r="F80" s="27">
        <v>25555376</v>
      </c>
      <c r="G80" s="36">
        <f t="shared" si="9"/>
        <v>0.2431785564640358</v>
      </c>
      <c r="H80" s="26">
        <v>133000</v>
      </c>
      <c r="I80" s="27">
        <v>5247786</v>
      </c>
      <c r="J80" s="27">
        <v>3232172</v>
      </c>
      <c r="K80" s="26">
        <v>8612958</v>
      </c>
      <c r="L80" s="26">
        <v>987926</v>
      </c>
      <c r="M80" s="27">
        <v>1878004</v>
      </c>
      <c r="N80" s="27">
        <v>3642354</v>
      </c>
      <c r="O80" s="26">
        <v>6508284</v>
      </c>
      <c r="P80" s="26">
        <v>911239</v>
      </c>
      <c r="Q80" s="27">
        <v>2117751</v>
      </c>
      <c r="R80" s="27">
        <v>3175718</v>
      </c>
      <c r="S80" s="26">
        <v>6204708</v>
      </c>
      <c r="T80" s="26">
        <v>3175718</v>
      </c>
      <c r="U80" s="27">
        <v>234274</v>
      </c>
      <c r="V80" s="27">
        <v>819434</v>
      </c>
      <c r="W80" s="42">
        <v>4229426</v>
      </c>
    </row>
    <row r="81" spans="1:23" x14ac:dyDescent="0.2">
      <c r="A81" s="15" t="s">
        <v>35</v>
      </c>
      <c r="B81" s="16" t="s">
        <v>151</v>
      </c>
      <c r="C81" s="17" t="s">
        <v>152</v>
      </c>
      <c r="D81" s="26">
        <v>630000</v>
      </c>
      <c r="E81" s="27">
        <v>5126401</v>
      </c>
      <c r="F81" s="27">
        <v>2290482</v>
      </c>
      <c r="G81" s="36">
        <f t="shared" si="9"/>
        <v>0.44680117688803511</v>
      </c>
      <c r="H81" s="26">
        <v>0</v>
      </c>
      <c r="I81" s="27">
        <v>0</v>
      </c>
      <c r="J81" s="27">
        <v>0</v>
      </c>
      <c r="K81" s="26">
        <v>0</v>
      </c>
      <c r="L81" s="26">
        <v>0</v>
      </c>
      <c r="M81" s="27">
        <v>0</v>
      </c>
      <c r="N81" s="27">
        <v>99377</v>
      </c>
      <c r="O81" s="26">
        <v>99377</v>
      </c>
      <c r="P81" s="26">
        <v>13459</v>
      </c>
      <c r="Q81" s="27">
        <v>1435524</v>
      </c>
      <c r="R81" s="27">
        <v>216810</v>
      </c>
      <c r="S81" s="26">
        <v>1665793</v>
      </c>
      <c r="T81" s="26">
        <v>15100</v>
      </c>
      <c r="U81" s="27">
        <v>110648</v>
      </c>
      <c r="V81" s="27">
        <v>399564</v>
      </c>
      <c r="W81" s="42">
        <v>525312</v>
      </c>
    </row>
    <row r="82" spans="1:23" ht="16.5" x14ac:dyDescent="0.3">
      <c r="A82" s="18" t="s">
        <v>0</v>
      </c>
      <c r="B82" s="19" t="s">
        <v>153</v>
      </c>
      <c r="C82" s="20" t="s">
        <v>0</v>
      </c>
      <c r="D82" s="28">
        <f>SUM(D77:D81)</f>
        <v>605814348</v>
      </c>
      <c r="E82" s="29">
        <f>SUM(E77:E81)</f>
        <v>650881462</v>
      </c>
      <c r="F82" s="29">
        <f>SUM(F77:F81)</f>
        <v>326886664</v>
      </c>
      <c r="G82" s="37">
        <f t="shared" si="9"/>
        <v>0.50222149974214503</v>
      </c>
      <c r="H82" s="28">
        <f t="shared" ref="H82:W82" si="14">SUM(H77:H81)</f>
        <v>1910250</v>
      </c>
      <c r="I82" s="29">
        <f t="shared" si="14"/>
        <v>16930314</v>
      </c>
      <c r="J82" s="29">
        <f t="shared" si="14"/>
        <v>23795600</v>
      </c>
      <c r="K82" s="28">
        <f t="shared" si="14"/>
        <v>42636164</v>
      </c>
      <c r="L82" s="28">
        <f t="shared" si="14"/>
        <v>21847462</v>
      </c>
      <c r="M82" s="29">
        <f t="shared" si="14"/>
        <v>34719636</v>
      </c>
      <c r="N82" s="29">
        <f t="shared" si="14"/>
        <v>34215873</v>
      </c>
      <c r="O82" s="28">
        <f t="shared" si="14"/>
        <v>90782971</v>
      </c>
      <c r="P82" s="28">
        <f t="shared" si="14"/>
        <v>9271336</v>
      </c>
      <c r="Q82" s="29">
        <f t="shared" si="14"/>
        <v>13859887</v>
      </c>
      <c r="R82" s="29">
        <f t="shared" si="14"/>
        <v>30635501</v>
      </c>
      <c r="S82" s="28">
        <f t="shared" si="14"/>
        <v>53766724</v>
      </c>
      <c r="T82" s="28">
        <f t="shared" si="14"/>
        <v>12190507</v>
      </c>
      <c r="U82" s="29">
        <f t="shared" si="14"/>
        <v>34504388</v>
      </c>
      <c r="V82" s="29">
        <f t="shared" si="14"/>
        <v>93005910</v>
      </c>
      <c r="W82" s="43">
        <f t="shared" si="14"/>
        <v>139700805</v>
      </c>
    </row>
    <row r="83" spans="1:23" ht="16.5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3182773679</v>
      </c>
      <c r="E83" s="29">
        <f>SUM(E55,E57:E60,E62:E67,E69:E75,E77:E81)</f>
        <v>3232312009</v>
      </c>
      <c r="F83" s="29">
        <f>SUM(F55,F57:F60,F62:F67,F69:F75,F77:F81)</f>
        <v>1845420416</v>
      </c>
      <c r="G83" s="37">
        <f t="shared" si="9"/>
        <v>0.57092892358832925</v>
      </c>
      <c r="H83" s="28">
        <f t="shared" ref="H83:W83" si="15">SUM(H55,H57:H60,H62:H67,H69:H75,H77:H81)</f>
        <v>69886108</v>
      </c>
      <c r="I83" s="29">
        <f t="shared" si="15"/>
        <v>120754577</v>
      </c>
      <c r="J83" s="29">
        <f t="shared" si="15"/>
        <v>157570811</v>
      </c>
      <c r="K83" s="28">
        <f t="shared" si="15"/>
        <v>348211496</v>
      </c>
      <c r="L83" s="28">
        <f t="shared" si="15"/>
        <v>206510132</v>
      </c>
      <c r="M83" s="29">
        <f t="shared" si="15"/>
        <v>178350893</v>
      </c>
      <c r="N83" s="29">
        <f t="shared" si="15"/>
        <v>165405556</v>
      </c>
      <c r="O83" s="28">
        <f t="shared" si="15"/>
        <v>550266581</v>
      </c>
      <c r="P83" s="28">
        <f t="shared" si="15"/>
        <v>84593458</v>
      </c>
      <c r="Q83" s="29">
        <f t="shared" si="15"/>
        <v>83476759</v>
      </c>
      <c r="R83" s="29">
        <f t="shared" si="15"/>
        <v>169206832</v>
      </c>
      <c r="S83" s="28">
        <f t="shared" si="15"/>
        <v>337277049</v>
      </c>
      <c r="T83" s="28">
        <f t="shared" si="15"/>
        <v>117909552</v>
      </c>
      <c r="U83" s="29">
        <f t="shared" si="15"/>
        <v>112560927</v>
      </c>
      <c r="V83" s="29">
        <f t="shared" si="15"/>
        <v>379194811</v>
      </c>
      <c r="W83" s="43">
        <f t="shared" si="15"/>
        <v>609665290</v>
      </c>
    </row>
    <row r="84" spans="1:23" ht="14.45" customHeight="1" x14ac:dyDescent="0.3">
      <c r="A84" s="10"/>
      <c r="B84" s="11" t="s">
        <v>607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14</v>
      </c>
      <c r="B86" s="16" t="s">
        <v>156</v>
      </c>
      <c r="C86" s="17" t="s">
        <v>157</v>
      </c>
      <c r="D86" s="26">
        <v>4081635584</v>
      </c>
      <c r="E86" s="27">
        <v>3318675850</v>
      </c>
      <c r="F86" s="27">
        <v>2961921674</v>
      </c>
      <c r="G86" s="36">
        <f t="shared" ref="G86:G99" si="16">IF(($E86      =0),0,($F86      /$E86      ))</f>
        <v>0.89250104797068386</v>
      </c>
      <c r="H86" s="26">
        <v>2026619</v>
      </c>
      <c r="I86" s="27">
        <v>27200762</v>
      </c>
      <c r="J86" s="27">
        <v>120765672</v>
      </c>
      <c r="K86" s="26">
        <v>149993053</v>
      </c>
      <c r="L86" s="26">
        <v>176072921</v>
      </c>
      <c r="M86" s="27">
        <v>227969855</v>
      </c>
      <c r="N86" s="27">
        <v>283899490</v>
      </c>
      <c r="O86" s="26">
        <v>687942266</v>
      </c>
      <c r="P86" s="26">
        <v>227992857</v>
      </c>
      <c r="Q86" s="27">
        <v>213708381</v>
      </c>
      <c r="R86" s="27">
        <v>213769881</v>
      </c>
      <c r="S86" s="26">
        <v>655471119</v>
      </c>
      <c r="T86" s="26">
        <v>231240864</v>
      </c>
      <c r="U86" s="27">
        <v>305748612</v>
      </c>
      <c r="V86" s="27">
        <v>931525760</v>
      </c>
      <c r="W86" s="42">
        <v>1468515236</v>
      </c>
    </row>
    <row r="87" spans="1:23" x14ac:dyDescent="0.2">
      <c r="A87" s="15" t="s">
        <v>14</v>
      </c>
      <c r="B87" s="16" t="s">
        <v>158</v>
      </c>
      <c r="C87" s="17" t="s">
        <v>159</v>
      </c>
      <c r="D87" s="26">
        <v>8157478000</v>
      </c>
      <c r="E87" s="27">
        <v>7318681350</v>
      </c>
      <c r="F87" s="27">
        <v>6297813764</v>
      </c>
      <c r="G87" s="36">
        <f t="shared" si="16"/>
        <v>0.86051208719450534</v>
      </c>
      <c r="H87" s="26">
        <v>59428583</v>
      </c>
      <c r="I87" s="27">
        <v>271122395</v>
      </c>
      <c r="J87" s="27">
        <v>161153017</v>
      </c>
      <c r="K87" s="26">
        <v>491703995</v>
      </c>
      <c r="L87" s="26">
        <v>196321546</v>
      </c>
      <c r="M87" s="27">
        <v>166849466</v>
      </c>
      <c r="N87" s="27">
        <v>403352090</v>
      </c>
      <c r="O87" s="26">
        <v>766523102</v>
      </c>
      <c r="P87" s="26">
        <v>389414523</v>
      </c>
      <c r="Q87" s="27">
        <v>312924694</v>
      </c>
      <c r="R87" s="27">
        <v>573175983</v>
      </c>
      <c r="S87" s="26">
        <v>1275515200</v>
      </c>
      <c r="T87" s="26">
        <v>484706158</v>
      </c>
      <c r="U87" s="27">
        <v>453013453</v>
      </c>
      <c r="V87" s="27">
        <v>2826351856</v>
      </c>
      <c r="W87" s="42">
        <v>3764071467</v>
      </c>
    </row>
    <row r="88" spans="1:23" x14ac:dyDescent="0.2">
      <c r="A88" s="15" t="s">
        <v>14</v>
      </c>
      <c r="B88" s="16" t="s">
        <v>160</v>
      </c>
      <c r="C88" s="17" t="s">
        <v>161</v>
      </c>
      <c r="D88" s="26">
        <v>3956871493</v>
      </c>
      <c r="E88" s="27">
        <v>3254195834</v>
      </c>
      <c r="F88" s="27">
        <v>1045003984</v>
      </c>
      <c r="G88" s="36">
        <f t="shared" si="16"/>
        <v>0.3211251065721818</v>
      </c>
      <c r="H88" s="26">
        <v>84193912</v>
      </c>
      <c r="I88" s="27">
        <v>-36821412</v>
      </c>
      <c r="J88" s="27">
        <v>184482772</v>
      </c>
      <c r="K88" s="26">
        <v>231855272</v>
      </c>
      <c r="L88" s="26">
        <v>315167301</v>
      </c>
      <c r="M88" s="27">
        <v>225635710</v>
      </c>
      <c r="N88" s="27">
        <v>222796814</v>
      </c>
      <c r="O88" s="26">
        <v>763599825</v>
      </c>
      <c r="P88" s="26">
        <v>49548887</v>
      </c>
      <c r="Q88" s="27">
        <v>0</v>
      </c>
      <c r="R88" s="27">
        <v>0</v>
      </c>
      <c r="S88" s="26">
        <v>49548887</v>
      </c>
      <c r="T88" s="26">
        <v>0</v>
      </c>
      <c r="U88" s="27">
        <v>0</v>
      </c>
      <c r="V88" s="27">
        <v>0</v>
      </c>
      <c r="W88" s="42">
        <v>0</v>
      </c>
    </row>
    <row r="89" spans="1:23" ht="16.5" x14ac:dyDescent="0.3">
      <c r="A89" s="18" t="s">
        <v>0</v>
      </c>
      <c r="B89" s="19" t="s">
        <v>19</v>
      </c>
      <c r="C89" s="20" t="s">
        <v>0</v>
      </c>
      <c r="D89" s="28">
        <f>SUM(D86:D88)</f>
        <v>16195985077</v>
      </c>
      <c r="E89" s="29">
        <f>SUM(E86:E88)</f>
        <v>13891553034</v>
      </c>
      <c r="F89" s="29">
        <f>SUM(F86:F88)</f>
        <v>10304739422</v>
      </c>
      <c r="G89" s="37">
        <f t="shared" si="16"/>
        <v>0.74179894766113164</v>
      </c>
      <c r="H89" s="28">
        <f t="shared" ref="H89:W89" si="17">SUM(H86:H88)</f>
        <v>145649114</v>
      </c>
      <c r="I89" s="29">
        <f t="shared" si="17"/>
        <v>261501745</v>
      </c>
      <c r="J89" s="29">
        <f t="shared" si="17"/>
        <v>466401461</v>
      </c>
      <c r="K89" s="28">
        <f t="shared" si="17"/>
        <v>873552320</v>
      </c>
      <c r="L89" s="28">
        <f t="shared" si="17"/>
        <v>687561768</v>
      </c>
      <c r="M89" s="29">
        <f t="shared" si="17"/>
        <v>620455031</v>
      </c>
      <c r="N89" s="29">
        <f t="shared" si="17"/>
        <v>910048394</v>
      </c>
      <c r="O89" s="28">
        <f t="shared" si="17"/>
        <v>2218065193</v>
      </c>
      <c r="P89" s="28">
        <f t="shared" si="17"/>
        <v>666956267</v>
      </c>
      <c r="Q89" s="29">
        <f t="shared" si="17"/>
        <v>526633075</v>
      </c>
      <c r="R89" s="29">
        <f t="shared" si="17"/>
        <v>786945864</v>
      </c>
      <c r="S89" s="28">
        <f t="shared" si="17"/>
        <v>1980535206</v>
      </c>
      <c r="T89" s="28">
        <f t="shared" si="17"/>
        <v>715947022</v>
      </c>
      <c r="U89" s="29">
        <f t="shared" si="17"/>
        <v>758762065</v>
      </c>
      <c r="V89" s="29">
        <f t="shared" si="17"/>
        <v>3757877616</v>
      </c>
      <c r="W89" s="43">
        <f t="shared" si="17"/>
        <v>5232586703</v>
      </c>
    </row>
    <row r="90" spans="1:23" x14ac:dyDescent="0.2">
      <c r="A90" s="15" t="s">
        <v>20</v>
      </c>
      <c r="B90" s="16" t="s">
        <v>162</v>
      </c>
      <c r="C90" s="17" t="s">
        <v>163</v>
      </c>
      <c r="D90" s="26">
        <v>428431550</v>
      </c>
      <c r="E90" s="27">
        <v>286425183</v>
      </c>
      <c r="F90" s="27">
        <v>377204768</v>
      </c>
      <c r="G90" s="36">
        <f t="shared" si="16"/>
        <v>1.3169399563585162</v>
      </c>
      <c r="H90" s="26">
        <v>0</v>
      </c>
      <c r="I90" s="27">
        <v>0</v>
      </c>
      <c r="J90" s="27">
        <v>3042391</v>
      </c>
      <c r="K90" s="26">
        <v>3042391</v>
      </c>
      <c r="L90" s="26">
        <v>6826909</v>
      </c>
      <c r="M90" s="27">
        <v>5303862</v>
      </c>
      <c r="N90" s="27">
        <v>3088772</v>
      </c>
      <c r="O90" s="26">
        <v>15219543</v>
      </c>
      <c r="P90" s="26">
        <v>7792282</v>
      </c>
      <c r="Q90" s="27">
        <v>28289815</v>
      </c>
      <c r="R90" s="27">
        <v>3103280</v>
      </c>
      <c r="S90" s="26">
        <v>39185377</v>
      </c>
      <c r="T90" s="26">
        <v>-640663</v>
      </c>
      <c r="U90" s="27">
        <v>32373239</v>
      </c>
      <c r="V90" s="27">
        <v>288024881</v>
      </c>
      <c r="W90" s="42">
        <v>319757457</v>
      </c>
    </row>
    <row r="91" spans="1:23" x14ac:dyDescent="0.2">
      <c r="A91" s="15" t="s">
        <v>20</v>
      </c>
      <c r="B91" s="16" t="s">
        <v>164</v>
      </c>
      <c r="C91" s="17" t="s">
        <v>165</v>
      </c>
      <c r="D91" s="26">
        <v>144993658</v>
      </c>
      <c r="E91" s="27">
        <v>178121324</v>
      </c>
      <c r="F91" s="27">
        <v>146976080</v>
      </c>
      <c r="G91" s="36">
        <f t="shared" si="16"/>
        <v>0.82514589887059231</v>
      </c>
      <c r="H91" s="26">
        <v>0</v>
      </c>
      <c r="I91" s="27">
        <v>5301612</v>
      </c>
      <c r="J91" s="27">
        <v>11143838</v>
      </c>
      <c r="K91" s="26">
        <v>16445450</v>
      </c>
      <c r="L91" s="26">
        <v>16387482</v>
      </c>
      <c r="M91" s="27">
        <v>19847863</v>
      </c>
      <c r="N91" s="27">
        <v>11490977</v>
      </c>
      <c r="O91" s="26">
        <v>47726322</v>
      </c>
      <c r="P91" s="26">
        <v>9647028</v>
      </c>
      <c r="Q91" s="27">
        <v>10066262</v>
      </c>
      <c r="R91" s="27">
        <v>11063776</v>
      </c>
      <c r="S91" s="26">
        <v>30777066</v>
      </c>
      <c r="T91" s="26">
        <v>13934963</v>
      </c>
      <c r="U91" s="27">
        <v>4730465</v>
      </c>
      <c r="V91" s="27">
        <v>33361814</v>
      </c>
      <c r="W91" s="42">
        <v>52027242</v>
      </c>
    </row>
    <row r="92" spans="1:23" x14ac:dyDescent="0.2">
      <c r="A92" s="15" t="s">
        <v>20</v>
      </c>
      <c r="B92" s="16" t="s">
        <v>166</v>
      </c>
      <c r="C92" s="17" t="s">
        <v>167</v>
      </c>
      <c r="D92" s="26">
        <v>111106860</v>
      </c>
      <c r="E92" s="27">
        <v>135766844</v>
      </c>
      <c r="F92" s="27">
        <v>85228097</v>
      </c>
      <c r="G92" s="36">
        <f t="shared" si="16"/>
        <v>0.62775339316276657</v>
      </c>
      <c r="H92" s="26">
        <v>0</v>
      </c>
      <c r="I92" s="27">
        <v>5800454</v>
      </c>
      <c r="J92" s="27">
        <v>4635825</v>
      </c>
      <c r="K92" s="26">
        <v>10436279</v>
      </c>
      <c r="L92" s="26">
        <v>12345812</v>
      </c>
      <c r="M92" s="27">
        <v>7292470</v>
      </c>
      <c r="N92" s="27">
        <v>15483379</v>
      </c>
      <c r="O92" s="26">
        <v>35121661</v>
      </c>
      <c r="P92" s="26">
        <v>960689</v>
      </c>
      <c r="Q92" s="27">
        <v>6641456</v>
      </c>
      <c r="R92" s="27">
        <v>7897680</v>
      </c>
      <c r="S92" s="26">
        <v>15499825</v>
      </c>
      <c r="T92" s="26">
        <v>2929497</v>
      </c>
      <c r="U92" s="27">
        <v>12547055</v>
      </c>
      <c r="V92" s="27">
        <v>8693780</v>
      </c>
      <c r="W92" s="42">
        <v>24170332</v>
      </c>
    </row>
    <row r="93" spans="1:23" x14ac:dyDescent="0.2">
      <c r="A93" s="15" t="s">
        <v>35</v>
      </c>
      <c r="B93" s="16" t="s">
        <v>168</v>
      </c>
      <c r="C93" s="17" t="s">
        <v>169</v>
      </c>
      <c r="D93" s="26">
        <v>2280000</v>
      </c>
      <c r="E93" s="27">
        <v>1863439</v>
      </c>
      <c r="F93" s="27">
        <v>1525829</v>
      </c>
      <c r="G93" s="36">
        <f t="shared" si="16"/>
        <v>0.81882422767796526</v>
      </c>
      <c r="H93" s="26">
        <v>0</v>
      </c>
      <c r="I93" s="27">
        <v>30029</v>
      </c>
      <c r="J93" s="27">
        <v>80508</v>
      </c>
      <c r="K93" s="26">
        <v>110537</v>
      </c>
      <c r="L93" s="26">
        <v>521719</v>
      </c>
      <c r="M93" s="27">
        <v>62440</v>
      </c>
      <c r="N93" s="27">
        <v>24002</v>
      </c>
      <c r="O93" s="26">
        <v>608161</v>
      </c>
      <c r="P93" s="26">
        <v>329743</v>
      </c>
      <c r="Q93" s="27">
        <v>253793</v>
      </c>
      <c r="R93" s="27">
        <v>29910</v>
      </c>
      <c r="S93" s="26">
        <v>613446</v>
      </c>
      <c r="T93" s="26">
        <v>30953</v>
      </c>
      <c r="U93" s="27">
        <v>116822</v>
      </c>
      <c r="V93" s="27">
        <v>45910</v>
      </c>
      <c r="W93" s="42">
        <v>193685</v>
      </c>
    </row>
    <row r="94" spans="1:23" ht="16.5" x14ac:dyDescent="0.3">
      <c r="A94" s="18" t="s">
        <v>0</v>
      </c>
      <c r="B94" s="19" t="s">
        <v>170</v>
      </c>
      <c r="C94" s="20" t="s">
        <v>0</v>
      </c>
      <c r="D94" s="28">
        <f>SUM(D90:D93)</f>
        <v>686812068</v>
      </c>
      <c r="E94" s="29">
        <f>SUM(E90:E93)</f>
        <v>602176790</v>
      </c>
      <c r="F94" s="29">
        <f>SUM(F90:F93)</f>
        <v>610934774</v>
      </c>
      <c r="G94" s="37">
        <f t="shared" si="16"/>
        <v>1.0145438750636668</v>
      </c>
      <c r="H94" s="28">
        <f t="shared" ref="H94:W94" si="18">SUM(H90:H93)</f>
        <v>0</v>
      </c>
      <c r="I94" s="29">
        <f t="shared" si="18"/>
        <v>11132095</v>
      </c>
      <c r="J94" s="29">
        <f t="shared" si="18"/>
        <v>18902562</v>
      </c>
      <c r="K94" s="28">
        <f t="shared" si="18"/>
        <v>30034657</v>
      </c>
      <c r="L94" s="28">
        <f t="shared" si="18"/>
        <v>36081922</v>
      </c>
      <c r="M94" s="29">
        <f t="shared" si="18"/>
        <v>32506635</v>
      </c>
      <c r="N94" s="29">
        <f t="shared" si="18"/>
        <v>30087130</v>
      </c>
      <c r="O94" s="28">
        <f t="shared" si="18"/>
        <v>98675687</v>
      </c>
      <c r="P94" s="28">
        <f t="shared" si="18"/>
        <v>18729742</v>
      </c>
      <c r="Q94" s="29">
        <f t="shared" si="18"/>
        <v>45251326</v>
      </c>
      <c r="R94" s="29">
        <f t="shared" si="18"/>
        <v>22094646</v>
      </c>
      <c r="S94" s="28">
        <f t="shared" si="18"/>
        <v>86075714</v>
      </c>
      <c r="T94" s="28">
        <f t="shared" si="18"/>
        <v>16254750</v>
      </c>
      <c r="U94" s="29">
        <f t="shared" si="18"/>
        <v>49767581</v>
      </c>
      <c r="V94" s="29">
        <f t="shared" si="18"/>
        <v>330126385</v>
      </c>
      <c r="W94" s="43">
        <f t="shared" si="18"/>
        <v>396148716</v>
      </c>
    </row>
    <row r="95" spans="1:23" x14ac:dyDescent="0.2">
      <c r="A95" s="15" t="s">
        <v>20</v>
      </c>
      <c r="B95" s="16" t="s">
        <v>171</v>
      </c>
      <c r="C95" s="17" t="s">
        <v>172</v>
      </c>
      <c r="D95" s="26">
        <v>259784080</v>
      </c>
      <c r="E95" s="27">
        <v>349470624</v>
      </c>
      <c r="F95" s="27">
        <v>280974122</v>
      </c>
      <c r="G95" s="36">
        <f t="shared" si="16"/>
        <v>0.80399925688746876</v>
      </c>
      <c r="H95" s="26">
        <v>5152905</v>
      </c>
      <c r="I95" s="27">
        <v>5466627</v>
      </c>
      <c r="J95" s="27">
        <v>8335345</v>
      </c>
      <c r="K95" s="26">
        <v>18954877</v>
      </c>
      <c r="L95" s="26">
        <v>25455492</v>
      </c>
      <c r="M95" s="27">
        <v>8444064</v>
      </c>
      <c r="N95" s="27">
        <v>28173576</v>
      </c>
      <c r="O95" s="26">
        <v>62073132</v>
      </c>
      <c r="P95" s="26">
        <v>36086653</v>
      </c>
      <c r="Q95" s="27">
        <v>17353763</v>
      </c>
      <c r="R95" s="27">
        <v>10102623</v>
      </c>
      <c r="S95" s="26">
        <v>63543039</v>
      </c>
      <c r="T95" s="26">
        <v>25453987</v>
      </c>
      <c r="U95" s="27">
        <v>12274097</v>
      </c>
      <c r="V95" s="27">
        <v>98674990</v>
      </c>
      <c r="W95" s="42">
        <v>136403074</v>
      </c>
    </row>
    <row r="96" spans="1:23" x14ac:dyDescent="0.2">
      <c r="A96" s="15" t="s">
        <v>20</v>
      </c>
      <c r="B96" s="16" t="s">
        <v>173</v>
      </c>
      <c r="C96" s="17" t="s">
        <v>174</v>
      </c>
      <c r="D96" s="26">
        <v>147752250</v>
      </c>
      <c r="E96" s="27">
        <v>160752251</v>
      </c>
      <c r="F96" s="27">
        <v>87820660</v>
      </c>
      <c r="G96" s="36">
        <f t="shared" si="16"/>
        <v>0.54631060811708321</v>
      </c>
      <c r="H96" s="26">
        <v>509271</v>
      </c>
      <c r="I96" s="27">
        <v>15373787</v>
      </c>
      <c r="J96" s="27">
        <v>11548885</v>
      </c>
      <c r="K96" s="26">
        <v>27431943</v>
      </c>
      <c r="L96" s="26">
        <v>5080149</v>
      </c>
      <c r="M96" s="27">
        <v>11380359</v>
      </c>
      <c r="N96" s="27">
        <v>8502101</v>
      </c>
      <c r="O96" s="26">
        <v>24962609</v>
      </c>
      <c r="P96" s="26">
        <v>11056550</v>
      </c>
      <c r="Q96" s="27">
        <v>4017663</v>
      </c>
      <c r="R96" s="27">
        <v>9910484</v>
      </c>
      <c r="S96" s="26">
        <v>24984697</v>
      </c>
      <c r="T96" s="26">
        <v>5702215</v>
      </c>
      <c r="U96" s="27">
        <v>4739196</v>
      </c>
      <c r="V96" s="27">
        <v>0</v>
      </c>
      <c r="W96" s="42">
        <v>10441411</v>
      </c>
    </row>
    <row r="97" spans="1:23" x14ac:dyDescent="0.2">
      <c r="A97" s="15" t="s">
        <v>20</v>
      </c>
      <c r="B97" s="16" t="s">
        <v>175</v>
      </c>
      <c r="C97" s="17" t="s">
        <v>176</v>
      </c>
      <c r="D97" s="26">
        <v>193420000</v>
      </c>
      <c r="E97" s="27">
        <v>287001780</v>
      </c>
      <c r="F97" s="27">
        <v>228848994</v>
      </c>
      <c r="G97" s="36">
        <f t="shared" si="16"/>
        <v>0.7973783089428923</v>
      </c>
      <c r="H97" s="26">
        <v>2239997</v>
      </c>
      <c r="I97" s="27">
        <v>6976126</v>
      </c>
      <c r="J97" s="27">
        <v>18046710</v>
      </c>
      <c r="K97" s="26">
        <v>27262833</v>
      </c>
      <c r="L97" s="26">
        <v>28970362</v>
      </c>
      <c r="M97" s="27">
        <v>31717948</v>
      </c>
      <c r="N97" s="27">
        <v>16606469</v>
      </c>
      <c r="O97" s="26">
        <v>77294779</v>
      </c>
      <c r="P97" s="26">
        <v>67054095</v>
      </c>
      <c r="Q97" s="27">
        <v>10156731</v>
      </c>
      <c r="R97" s="27">
        <v>4494244</v>
      </c>
      <c r="S97" s="26">
        <v>81705070</v>
      </c>
      <c r="T97" s="26">
        <v>12322892</v>
      </c>
      <c r="U97" s="27">
        <v>13585109</v>
      </c>
      <c r="V97" s="27">
        <v>16678311</v>
      </c>
      <c r="W97" s="42">
        <v>42586312</v>
      </c>
    </row>
    <row r="98" spans="1:23" x14ac:dyDescent="0.2">
      <c r="A98" s="15" t="s">
        <v>35</v>
      </c>
      <c r="B98" s="16" t="s">
        <v>177</v>
      </c>
      <c r="C98" s="17" t="s">
        <v>178</v>
      </c>
      <c r="D98" s="26">
        <v>0</v>
      </c>
      <c r="E98" s="27">
        <v>7000000</v>
      </c>
      <c r="F98" s="27">
        <v>6293985</v>
      </c>
      <c r="G98" s="36">
        <f t="shared" si="16"/>
        <v>0.89914071428571429</v>
      </c>
      <c r="H98" s="26">
        <v>0</v>
      </c>
      <c r="I98" s="27">
        <v>0</v>
      </c>
      <c r="J98" s="27">
        <v>0</v>
      </c>
      <c r="K98" s="26">
        <v>0</v>
      </c>
      <c r="L98" s="26">
        <v>0</v>
      </c>
      <c r="M98" s="27">
        <v>237659</v>
      </c>
      <c r="N98" s="27">
        <v>0</v>
      </c>
      <c r="O98" s="26">
        <v>237659</v>
      </c>
      <c r="P98" s="26">
        <v>433372</v>
      </c>
      <c r="Q98" s="27">
        <v>0</v>
      </c>
      <c r="R98" s="27">
        <v>368143</v>
      </c>
      <c r="S98" s="26">
        <v>801515</v>
      </c>
      <c r="T98" s="26">
        <v>0</v>
      </c>
      <c r="U98" s="27">
        <v>4769988</v>
      </c>
      <c r="V98" s="27">
        <v>484823</v>
      </c>
      <c r="W98" s="42">
        <v>5254811</v>
      </c>
    </row>
    <row r="99" spans="1:23" ht="16.5" x14ac:dyDescent="0.3">
      <c r="A99" s="18" t="s">
        <v>0</v>
      </c>
      <c r="B99" s="19" t="s">
        <v>179</v>
      </c>
      <c r="C99" s="20" t="s">
        <v>0</v>
      </c>
      <c r="D99" s="28">
        <f>SUM(D95:D98)</f>
        <v>600956330</v>
      </c>
      <c r="E99" s="29">
        <f>SUM(E95:E98)</f>
        <v>804224655</v>
      </c>
      <c r="F99" s="29">
        <f>SUM(F95:F98)</f>
        <v>603937761</v>
      </c>
      <c r="G99" s="37">
        <f t="shared" si="16"/>
        <v>0.75095653589481159</v>
      </c>
      <c r="H99" s="28">
        <f t="shared" ref="H99:W99" si="19">SUM(H95:H98)</f>
        <v>7902173</v>
      </c>
      <c r="I99" s="29">
        <f t="shared" si="19"/>
        <v>27816540</v>
      </c>
      <c r="J99" s="29">
        <f t="shared" si="19"/>
        <v>37930940</v>
      </c>
      <c r="K99" s="28">
        <f t="shared" si="19"/>
        <v>73649653</v>
      </c>
      <c r="L99" s="28">
        <f t="shared" si="19"/>
        <v>59506003</v>
      </c>
      <c r="M99" s="29">
        <f t="shared" si="19"/>
        <v>51780030</v>
      </c>
      <c r="N99" s="29">
        <f t="shared" si="19"/>
        <v>53282146</v>
      </c>
      <c r="O99" s="28">
        <f t="shared" si="19"/>
        <v>164568179</v>
      </c>
      <c r="P99" s="28">
        <f t="shared" si="19"/>
        <v>114630670</v>
      </c>
      <c r="Q99" s="29">
        <f t="shared" si="19"/>
        <v>31528157</v>
      </c>
      <c r="R99" s="29">
        <f t="shared" si="19"/>
        <v>24875494</v>
      </c>
      <c r="S99" s="28">
        <f t="shared" si="19"/>
        <v>171034321</v>
      </c>
      <c r="T99" s="28">
        <f t="shared" si="19"/>
        <v>43479094</v>
      </c>
      <c r="U99" s="29">
        <f t="shared" si="19"/>
        <v>35368390</v>
      </c>
      <c r="V99" s="29">
        <f t="shared" si="19"/>
        <v>115838124</v>
      </c>
      <c r="W99" s="43">
        <f t="shared" si="19"/>
        <v>194685608</v>
      </c>
    </row>
    <row r="100" spans="1:23" ht="16.5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17483753475</v>
      </c>
      <c r="E100" s="29">
        <f>SUM(E86:E88,E90:E93,E95:E98)</f>
        <v>15297954479</v>
      </c>
      <c r="F100" s="29">
        <f>SUM(F86:F88,F90:F93,F95:F98)</f>
        <v>11519611957</v>
      </c>
      <c r="G100" s="37">
        <f>IF(($E100     =0),0,($F100     /$E100     ))</f>
        <v>0.75301648810717448</v>
      </c>
      <c r="H100" s="28">
        <f t="shared" ref="H100:W100" si="20">SUM(H86:H88,H90:H93,H95:H98)</f>
        <v>153551287</v>
      </c>
      <c r="I100" s="29">
        <f t="shared" si="20"/>
        <v>300450380</v>
      </c>
      <c r="J100" s="29">
        <f t="shared" si="20"/>
        <v>523234963</v>
      </c>
      <c r="K100" s="28">
        <f t="shared" si="20"/>
        <v>977236630</v>
      </c>
      <c r="L100" s="28">
        <f t="shared" si="20"/>
        <v>783149693</v>
      </c>
      <c r="M100" s="29">
        <f t="shared" si="20"/>
        <v>704741696</v>
      </c>
      <c r="N100" s="29">
        <f t="shared" si="20"/>
        <v>993417670</v>
      </c>
      <c r="O100" s="28">
        <f t="shared" si="20"/>
        <v>2481309059</v>
      </c>
      <c r="P100" s="28">
        <f t="shared" si="20"/>
        <v>800316679</v>
      </c>
      <c r="Q100" s="29">
        <f t="shared" si="20"/>
        <v>603412558</v>
      </c>
      <c r="R100" s="29">
        <f t="shared" si="20"/>
        <v>833916004</v>
      </c>
      <c r="S100" s="28">
        <f t="shared" si="20"/>
        <v>2237645241</v>
      </c>
      <c r="T100" s="28">
        <f t="shared" si="20"/>
        <v>775680866</v>
      </c>
      <c r="U100" s="29">
        <f t="shared" si="20"/>
        <v>843898036</v>
      </c>
      <c r="V100" s="29">
        <f t="shared" si="20"/>
        <v>4203842125</v>
      </c>
      <c r="W100" s="43">
        <f t="shared" si="20"/>
        <v>5823421027</v>
      </c>
    </row>
    <row r="101" spans="1:23" ht="14.45" customHeight="1" x14ac:dyDescent="0.3">
      <c r="A101" s="10"/>
      <c r="B101" s="11" t="s">
        <v>607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14</v>
      </c>
      <c r="B103" s="16" t="s">
        <v>182</v>
      </c>
      <c r="C103" s="17" t="s">
        <v>183</v>
      </c>
      <c r="D103" s="26">
        <v>5321542000</v>
      </c>
      <c r="E103" s="27">
        <v>5328607000</v>
      </c>
      <c r="F103" s="27">
        <v>3052439864</v>
      </c>
      <c r="G103" s="36">
        <f t="shared" ref="G103:G134" si="21">IF(($E103     =0),0,($F103     /$E103     ))</f>
        <v>0.57284011825229375</v>
      </c>
      <c r="H103" s="26">
        <v>-305481100</v>
      </c>
      <c r="I103" s="27">
        <v>520223376</v>
      </c>
      <c r="J103" s="27">
        <v>239287342</v>
      </c>
      <c r="K103" s="26">
        <v>454029618</v>
      </c>
      <c r="L103" s="26">
        <v>490851447</v>
      </c>
      <c r="M103" s="27">
        <v>372146341</v>
      </c>
      <c r="N103" s="27">
        <v>233694235</v>
      </c>
      <c r="O103" s="26">
        <v>1096692023</v>
      </c>
      <c r="P103" s="26">
        <v>177994906</v>
      </c>
      <c r="Q103" s="27">
        <v>301003247</v>
      </c>
      <c r="R103" s="27">
        <v>183097722</v>
      </c>
      <c r="S103" s="26">
        <v>662095875</v>
      </c>
      <c r="T103" s="26">
        <v>20267558</v>
      </c>
      <c r="U103" s="27">
        <v>300830753</v>
      </c>
      <c r="V103" s="27">
        <v>518524037</v>
      </c>
      <c r="W103" s="42">
        <v>839622348</v>
      </c>
    </row>
    <row r="104" spans="1:23" ht="16.5" x14ac:dyDescent="0.3">
      <c r="A104" s="18" t="s">
        <v>0</v>
      </c>
      <c r="B104" s="19" t="s">
        <v>19</v>
      </c>
      <c r="C104" s="20" t="s">
        <v>0</v>
      </c>
      <c r="D104" s="28">
        <f>D103</f>
        <v>5321542000</v>
      </c>
      <c r="E104" s="29">
        <f>E103</f>
        <v>5328607000</v>
      </c>
      <c r="F104" s="29">
        <f>F103</f>
        <v>3052439864</v>
      </c>
      <c r="G104" s="37">
        <f t="shared" si="21"/>
        <v>0.57284011825229375</v>
      </c>
      <c r="H104" s="28">
        <f t="shared" ref="H104:W104" si="22">H103</f>
        <v>-305481100</v>
      </c>
      <c r="I104" s="29">
        <f t="shared" si="22"/>
        <v>520223376</v>
      </c>
      <c r="J104" s="29">
        <f t="shared" si="22"/>
        <v>239287342</v>
      </c>
      <c r="K104" s="28">
        <f t="shared" si="22"/>
        <v>454029618</v>
      </c>
      <c r="L104" s="28">
        <f t="shared" si="22"/>
        <v>490851447</v>
      </c>
      <c r="M104" s="29">
        <f t="shared" si="22"/>
        <v>372146341</v>
      </c>
      <c r="N104" s="29">
        <f t="shared" si="22"/>
        <v>233694235</v>
      </c>
      <c r="O104" s="28">
        <f t="shared" si="22"/>
        <v>1096692023</v>
      </c>
      <c r="P104" s="28">
        <f t="shared" si="22"/>
        <v>177994906</v>
      </c>
      <c r="Q104" s="29">
        <f t="shared" si="22"/>
        <v>301003247</v>
      </c>
      <c r="R104" s="29">
        <f t="shared" si="22"/>
        <v>183097722</v>
      </c>
      <c r="S104" s="28">
        <f t="shared" si="22"/>
        <v>662095875</v>
      </c>
      <c r="T104" s="28">
        <f t="shared" si="22"/>
        <v>20267558</v>
      </c>
      <c r="U104" s="29">
        <f t="shared" si="22"/>
        <v>300830753</v>
      </c>
      <c r="V104" s="29">
        <f t="shared" si="22"/>
        <v>518524037</v>
      </c>
      <c r="W104" s="43">
        <f t="shared" si="22"/>
        <v>839622348</v>
      </c>
    </row>
    <row r="105" spans="1:23" x14ac:dyDescent="0.2">
      <c r="A105" s="15" t="s">
        <v>20</v>
      </c>
      <c r="B105" s="16" t="s">
        <v>184</v>
      </c>
      <c r="C105" s="17" t="s">
        <v>185</v>
      </c>
      <c r="D105" s="26">
        <v>38595086</v>
      </c>
      <c r="E105" s="27">
        <v>50864814</v>
      </c>
      <c r="F105" s="27">
        <v>47379301</v>
      </c>
      <c r="G105" s="36">
        <f t="shared" si="21"/>
        <v>0.9314749681380925</v>
      </c>
      <c r="H105" s="26">
        <v>1384543</v>
      </c>
      <c r="I105" s="27">
        <v>1856365</v>
      </c>
      <c r="J105" s="27">
        <v>4765744</v>
      </c>
      <c r="K105" s="26">
        <v>8006652</v>
      </c>
      <c r="L105" s="26">
        <v>5753749</v>
      </c>
      <c r="M105" s="27">
        <v>2012289</v>
      </c>
      <c r="N105" s="27">
        <v>8667986</v>
      </c>
      <c r="O105" s="26">
        <v>16434024</v>
      </c>
      <c r="P105" s="26">
        <v>39031</v>
      </c>
      <c r="Q105" s="27">
        <v>1873286</v>
      </c>
      <c r="R105" s="27">
        <v>6086412</v>
      </c>
      <c r="S105" s="26">
        <v>7998729</v>
      </c>
      <c r="T105" s="26">
        <v>4543859</v>
      </c>
      <c r="U105" s="27">
        <v>1071964</v>
      </c>
      <c r="V105" s="27">
        <v>9324073</v>
      </c>
      <c r="W105" s="42">
        <v>14939896</v>
      </c>
    </row>
    <row r="106" spans="1:23" x14ac:dyDescent="0.2">
      <c r="A106" s="15" t="s">
        <v>20</v>
      </c>
      <c r="B106" s="16" t="s">
        <v>186</v>
      </c>
      <c r="C106" s="17" t="s">
        <v>187</v>
      </c>
      <c r="D106" s="26">
        <v>62184535</v>
      </c>
      <c r="E106" s="27">
        <v>114100003</v>
      </c>
      <c r="F106" s="27">
        <v>69629817</v>
      </c>
      <c r="G106" s="36">
        <f t="shared" si="21"/>
        <v>0.61025254311343002</v>
      </c>
      <c r="H106" s="26">
        <v>1528205</v>
      </c>
      <c r="I106" s="27">
        <v>5943106</v>
      </c>
      <c r="J106" s="27">
        <v>3707773</v>
      </c>
      <c r="K106" s="26">
        <v>11179084</v>
      </c>
      <c r="L106" s="26">
        <v>10455299</v>
      </c>
      <c r="M106" s="27">
        <v>9917748</v>
      </c>
      <c r="N106" s="27">
        <v>7366612</v>
      </c>
      <c r="O106" s="26">
        <v>27739659</v>
      </c>
      <c r="P106" s="26">
        <v>526412</v>
      </c>
      <c r="Q106" s="27">
        <v>2388060</v>
      </c>
      <c r="R106" s="27">
        <v>7528119</v>
      </c>
      <c r="S106" s="26">
        <v>10442591</v>
      </c>
      <c r="T106" s="26">
        <v>823355</v>
      </c>
      <c r="U106" s="27">
        <v>7957679</v>
      </c>
      <c r="V106" s="27">
        <v>11487449</v>
      </c>
      <c r="W106" s="42">
        <v>20268483</v>
      </c>
    </row>
    <row r="107" spans="1:23" x14ac:dyDescent="0.2">
      <c r="A107" s="15" t="s">
        <v>20</v>
      </c>
      <c r="B107" s="16" t="s">
        <v>188</v>
      </c>
      <c r="C107" s="17" t="s">
        <v>189</v>
      </c>
      <c r="D107" s="26">
        <v>46090795</v>
      </c>
      <c r="E107" s="27">
        <v>47198959</v>
      </c>
      <c r="F107" s="27">
        <v>37085670</v>
      </c>
      <c r="G107" s="36">
        <f t="shared" si="21"/>
        <v>0.78573067681429165</v>
      </c>
      <c r="H107" s="26">
        <v>96846</v>
      </c>
      <c r="I107" s="27">
        <v>2295506</v>
      </c>
      <c r="J107" s="27">
        <v>3764757</v>
      </c>
      <c r="K107" s="26">
        <v>6157109</v>
      </c>
      <c r="L107" s="26">
        <v>3721450</v>
      </c>
      <c r="M107" s="27">
        <v>3564321</v>
      </c>
      <c r="N107" s="27">
        <v>2893532</v>
      </c>
      <c r="O107" s="26">
        <v>10179303</v>
      </c>
      <c r="P107" s="26">
        <v>3714252</v>
      </c>
      <c r="Q107" s="27">
        <v>3917848</v>
      </c>
      <c r="R107" s="27">
        <v>4560473</v>
      </c>
      <c r="S107" s="26">
        <v>12192573</v>
      </c>
      <c r="T107" s="26">
        <v>1075506</v>
      </c>
      <c r="U107" s="27">
        <v>6064319</v>
      </c>
      <c r="V107" s="27">
        <v>1416860</v>
      </c>
      <c r="W107" s="42">
        <v>8556685</v>
      </c>
    </row>
    <row r="108" spans="1:23" x14ac:dyDescent="0.2">
      <c r="A108" s="15" t="s">
        <v>20</v>
      </c>
      <c r="B108" s="16" t="s">
        <v>190</v>
      </c>
      <c r="C108" s="17" t="s">
        <v>191</v>
      </c>
      <c r="D108" s="26">
        <v>161345260</v>
      </c>
      <c r="E108" s="27">
        <v>190223995</v>
      </c>
      <c r="F108" s="27">
        <v>170019804</v>
      </c>
      <c r="G108" s="36">
        <f t="shared" si="21"/>
        <v>0.89378736893839283</v>
      </c>
      <c r="H108" s="26">
        <v>7441188</v>
      </c>
      <c r="I108" s="27">
        <v>10366192</v>
      </c>
      <c r="J108" s="27">
        <v>11479776</v>
      </c>
      <c r="K108" s="26">
        <v>29287156</v>
      </c>
      <c r="L108" s="26">
        <v>15321133</v>
      </c>
      <c r="M108" s="27">
        <v>7784718</v>
      </c>
      <c r="N108" s="27">
        <v>20597099</v>
      </c>
      <c r="O108" s="26">
        <v>43702950</v>
      </c>
      <c r="P108" s="26">
        <v>5486081</v>
      </c>
      <c r="Q108" s="27">
        <v>17428163</v>
      </c>
      <c r="R108" s="27">
        <v>18546373</v>
      </c>
      <c r="S108" s="26">
        <v>41460617</v>
      </c>
      <c r="T108" s="26">
        <v>21501918</v>
      </c>
      <c r="U108" s="27">
        <v>14801798</v>
      </c>
      <c r="V108" s="27">
        <v>19265365</v>
      </c>
      <c r="W108" s="42">
        <v>55569081</v>
      </c>
    </row>
    <row r="109" spans="1:23" x14ac:dyDescent="0.2">
      <c r="A109" s="15" t="s">
        <v>35</v>
      </c>
      <c r="B109" s="16" t="s">
        <v>192</v>
      </c>
      <c r="C109" s="17" t="s">
        <v>193</v>
      </c>
      <c r="D109" s="26">
        <v>333547800</v>
      </c>
      <c r="E109" s="27">
        <v>318870581</v>
      </c>
      <c r="F109" s="27">
        <v>285500816</v>
      </c>
      <c r="G109" s="36">
        <f t="shared" si="21"/>
        <v>0.89535012952480553</v>
      </c>
      <c r="H109" s="26">
        <v>1418754</v>
      </c>
      <c r="I109" s="27">
        <v>19067343</v>
      </c>
      <c r="J109" s="27">
        <v>4588113</v>
      </c>
      <c r="K109" s="26">
        <v>25074210</v>
      </c>
      <c r="L109" s="26">
        <v>23724596</v>
      </c>
      <c r="M109" s="27">
        <v>17926217</v>
      </c>
      <c r="N109" s="27">
        <v>51809768</v>
      </c>
      <c r="O109" s="26">
        <v>93460581</v>
      </c>
      <c r="P109" s="26">
        <v>6210441</v>
      </c>
      <c r="Q109" s="27">
        <v>20537679</v>
      </c>
      <c r="R109" s="27">
        <v>42375204</v>
      </c>
      <c r="S109" s="26">
        <v>69123324</v>
      </c>
      <c r="T109" s="26">
        <v>15805417</v>
      </c>
      <c r="U109" s="27">
        <v>38974401</v>
      </c>
      <c r="V109" s="27">
        <v>43062883</v>
      </c>
      <c r="W109" s="42">
        <v>97842701</v>
      </c>
    </row>
    <row r="110" spans="1:23" ht="16.5" x14ac:dyDescent="0.3">
      <c r="A110" s="18" t="s">
        <v>0</v>
      </c>
      <c r="B110" s="19" t="s">
        <v>194</v>
      </c>
      <c r="C110" s="20" t="s">
        <v>0</v>
      </c>
      <c r="D110" s="28">
        <f>SUM(D105:D109)</f>
        <v>641763476</v>
      </c>
      <c r="E110" s="29">
        <f>SUM(E105:E109)</f>
        <v>721258352</v>
      </c>
      <c r="F110" s="29">
        <f>SUM(F105:F109)</f>
        <v>609615408</v>
      </c>
      <c r="G110" s="37">
        <f t="shared" si="21"/>
        <v>0.84521088221658469</v>
      </c>
      <c r="H110" s="28">
        <f t="shared" ref="H110:W110" si="23">SUM(H105:H109)</f>
        <v>11869536</v>
      </c>
      <c r="I110" s="29">
        <f t="shared" si="23"/>
        <v>39528512</v>
      </c>
      <c r="J110" s="29">
        <f t="shared" si="23"/>
        <v>28306163</v>
      </c>
      <c r="K110" s="28">
        <f t="shared" si="23"/>
        <v>79704211</v>
      </c>
      <c r="L110" s="28">
        <f t="shared" si="23"/>
        <v>58976227</v>
      </c>
      <c r="M110" s="29">
        <f t="shared" si="23"/>
        <v>41205293</v>
      </c>
      <c r="N110" s="29">
        <f t="shared" si="23"/>
        <v>91334997</v>
      </c>
      <c r="O110" s="28">
        <f t="shared" si="23"/>
        <v>191516517</v>
      </c>
      <c r="P110" s="28">
        <f t="shared" si="23"/>
        <v>15976217</v>
      </c>
      <c r="Q110" s="29">
        <f t="shared" si="23"/>
        <v>46145036</v>
      </c>
      <c r="R110" s="29">
        <f t="shared" si="23"/>
        <v>79096581</v>
      </c>
      <c r="S110" s="28">
        <f t="shared" si="23"/>
        <v>141217834</v>
      </c>
      <c r="T110" s="28">
        <f t="shared" si="23"/>
        <v>43750055</v>
      </c>
      <c r="U110" s="29">
        <f t="shared" si="23"/>
        <v>68870161</v>
      </c>
      <c r="V110" s="29">
        <f t="shared" si="23"/>
        <v>84556630</v>
      </c>
      <c r="W110" s="43">
        <f t="shared" si="23"/>
        <v>197176846</v>
      </c>
    </row>
    <row r="111" spans="1:23" x14ac:dyDescent="0.2">
      <c r="A111" s="15" t="s">
        <v>20</v>
      </c>
      <c r="B111" s="16" t="s">
        <v>195</v>
      </c>
      <c r="C111" s="17" t="s">
        <v>196</v>
      </c>
      <c r="D111" s="26">
        <v>29977000</v>
      </c>
      <c r="E111" s="27">
        <v>42477000</v>
      </c>
      <c r="F111" s="27">
        <v>30943719</v>
      </c>
      <c r="G111" s="36">
        <f t="shared" si="21"/>
        <v>0.72848174306095059</v>
      </c>
      <c r="H111" s="26">
        <v>4394830</v>
      </c>
      <c r="I111" s="27">
        <v>1688490</v>
      </c>
      <c r="J111" s="27">
        <v>4340303</v>
      </c>
      <c r="K111" s="26">
        <v>10423623</v>
      </c>
      <c r="L111" s="26">
        <v>1334067</v>
      </c>
      <c r="M111" s="27">
        <v>1109383</v>
      </c>
      <c r="N111" s="27">
        <v>2135224</v>
      </c>
      <c r="O111" s="26">
        <v>4578674</v>
      </c>
      <c r="P111" s="26">
        <v>141434</v>
      </c>
      <c r="Q111" s="27">
        <v>4928764</v>
      </c>
      <c r="R111" s="27">
        <v>691845</v>
      </c>
      <c r="S111" s="26">
        <v>5762043</v>
      </c>
      <c r="T111" s="26">
        <v>3422233</v>
      </c>
      <c r="U111" s="27">
        <v>3853859</v>
      </c>
      <c r="V111" s="27">
        <v>2903287</v>
      </c>
      <c r="W111" s="42">
        <v>10179379</v>
      </c>
    </row>
    <row r="112" spans="1:23" x14ac:dyDescent="0.2">
      <c r="A112" s="15" t="s">
        <v>20</v>
      </c>
      <c r="B112" s="16" t="s">
        <v>197</v>
      </c>
      <c r="C112" s="17" t="s">
        <v>198</v>
      </c>
      <c r="D112" s="26">
        <v>29048451</v>
      </c>
      <c r="E112" s="27">
        <v>37653435</v>
      </c>
      <c r="F112" s="27">
        <v>5248985</v>
      </c>
      <c r="G112" s="36">
        <f t="shared" si="21"/>
        <v>0.13940255384402511</v>
      </c>
      <c r="H112" s="26">
        <v>0</v>
      </c>
      <c r="I112" s="27">
        <v>443874</v>
      </c>
      <c r="J112" s="27">
        <v>382503</v>
      </c>
      <c r="K112" s="26">
        <v>826377</v>
      </c>
      <c r="L112" s="26">
        <v>-826377</v>
      </c>
      <c r="M112" s="27">
        <v>1028823</v>
      </c>
      <c r="N112" s="27">
        <v>2344882</v>
      </c>
      <c r="O112" s="26">
        <v>2547328</v>
      </c>
      <c r="P112" s="26">
        <v>2046433</v>
      </c>
      <c r="Q112" s="27">
        <v>-5419106</v>
      </c>
      <c r="R112" s="27">
        <v>2568170</v>
      </c>
      <c r="S112" s="26">
        <v>-804503</v>
      </c>
      <c r="T112" s="26">
        <v>-1970116</v>
      </c>
      <c r="U112" s="27">
        <v>1830578</v>
      </c>
      <c r="V112" s="27">
        <v>2819321</v>
      </c>
      <c r="W112" s="42">
        <v>2679783</v>
      </c>
    </row>
    <row r="113" spans="1:23" x14ac:dyDescent="0.2">
      <c r="A113" s="15" t="s">
        <v>20</v>
      </c>
      <c r="B113" s="16" t="s">
        <v>199</v>
      </c>
      <c r="C113" s="17" t="s">
        <v>200</v>
      </c>
      <c r="D113" s="26">
        <v>11839850</v>
      </c>
      <c r="E113" s="27">
        <v>17463001</v>
      </c>
      <c r="F113" s="27">
        <v>17463004</v>
      </c>
      <c r="G113" s="36">
        <f t="shared" si="21"/>
        <v>1.0000001717917786</v>
      </c>
      <c r="H113" s="26">
        <v>1834238</v>
      </c>
      <c r="I113" s="27">
        <v>0</v>
      </c>
      <c r="J113" s="27">
        <v>2672452</v>
      </c>
      <c r="K113" s="26">
        <v>4506690</v>
      </c>
      <c r="L113" s="26">
        <v>1796856</v>
      </c>
      <c r="M113" s="27">
        <v>0</v>
      </c>
      <c r="N113" s="27">
        <v>1346531</v>
      </c>
      <c r="O113" s="26">
        <v>3143387</v>
      </c>
      <c r="P113" s="26">
        <v>2151726</v>
      </c>
      <c r="Q113" s="27">
        <v>0</v>
      </c>
      <c r="R113" s="27">
        <v>0</v>
      </c>
      <c r="S113" s="26">
        <v>2151726</v>
      </c>
      <c r="T113" s="26">
        <v>1849874</v>
      </c>
      <c r="U113" s="27">
        <v>0</v>
      </c>
      <c r="V113" s="27">
        <v>5811327</v>
      </c>
      <c r="W113" s="42">
        <v>7661201</v>
      </c>
    </row>
    <row r="114" spans="1:23" x14ac:dyDescent="0.2">
      <c r="A114" s="15" t="s">
        <v>20</v>
      </c>
      <c r="B114" s="16" t="s">
        <v>201</v>
      </c>
      <c r="C114" s="17" t="s">
        <v>202</v>
      </c>
      <c r="D114" s="26">
        <v>20687010</v>
      </c>
      <c r="E114" s="27">
        <v>21697391</v>
      </c>
      <c r="F114" s="27">
        <v>21680401</v>
      </c>
      <c r="G114" s="36">
        <f t="shared" si="21"/>
        <v>0.99921695654560494</v>
      </c>
      <c r="H114" s="26">
        <v>2590783</v>
      </c>
      <c r="I114" s="27">
        <v>1582245</v>
      </c>
      <c r="J114" s="27">
        <v>1565526</v>
      </c>
      <c r="K114" s="26">
        <v>5738554</v>
      </c>
      <c r="L114" s="26">
        <v>1403290</v>
      </c>
      <c r="M114" s="27">
        <v>1876014</v>
      </c>
      <c r="N114" s="27">
        <v>1754054</v>
      </c>
      <c r="O114" s="26">
        <v>5033358</v>
      </c>
      <c r="P114" s="26">
        <v>1690529</v>
      </c>
      <c r="Q114" s="27">
        <v>2736122</v>
      </c>
      <c r="R114" s="27">
        <v>1561676</v>
      </c>
      <c r="S114" s="26">
        <v>5988327</v>
      </c>
      <c r="T114" s="26">
        <v>1304582</v>
      </c>
      <c r="U114" s="27">
        <v>1106491</v>
      </c>
      <c r="V114" s="27">
        <v>2509089</v>
      </c>
      <c r="W114" s="42">
        <v>4920162</v>
      </c>
    </row>
    <row r="115" spans="1:23" x14ac:dyDescent="0.2">
      <c r="A115" s="15" t="s">
        <v>20</v>
      </c>
      <c r="B115" s="16" t="s">
        <v>203</v>
      </c>
      <c r="C115" s="17" t="s">
        <v>204</v>
      </c>
      <c r="D115" s="26">
        <v>576301627</v>
      </c>
      <c r="E115" s="27">
        <v>655206970</v>
      </c>
      <c r="F115" s="27">
        <v>174533684</v>
      </c>
      <c r="G115" s="36">
        <f t="shared" si="21"/>
        <v>0.26637946784967809</v>
      </c>
      <c r="H115" s="26">
        <v>19964890</v>
      </c>
      <c r="I115" s="27">
        <v>14583977</v>
      </c>
      <c r="J115" s="27">
        <v>-3385652</v>
      </c>
      <c r="K115" s="26">
        <v>31163215</v>
      </c>
      <c r="L115" s="26">
        <v>0</v>
      </c>
      <c r="M115" s="27">
        <v>0</v>
      </c>
      <c r="N115" s="27">
        <v>0</v>
      </c>
      <c r="O115" s="26">
        <v>0</v>
      </c>
      <c r="P115" s="26">
        <v>-197856347</v>
      </c>
      <c r="Q115" s="27">
        <v>5804529345</v>
      </c>
      <c r="R115" s="27">
        <v>50097187</v>
      </c>
      <c r="S115" s="26">
        <v>5656770185</v>
      </c>
      <c r="T115" s="26">
        <v>8049309</v>
      </c>
      <c r="U115" s="27">
        <v>635389356</v>
      </c>
      <c r="V115" s="27">
        <v>-6156838381</v>
      </c>
      <c r="W115" s="42">
        <v>-5513399716</v>
      </c>
    </row>
    <row r="116" spans="1:23" x14ac:dyDescent="0.2">
      <c r="A116" s="15" t="s">
        <v>20</v>
      </c>
      <c r="B116" s="16" t="s">
        <v>205</v>
      </c>
      <c r="C116" s="17" t="s">
        <v>206</v>
      </c>
      <c r="D116" s="26">
        <v>31621000</v>
      </c>
      <c r="E116" s="27">
        <v>70067321</v>
      </c>
      <c r="F116" s="27">
        <v>40136726</v>
      </c>
      <c r="G116" s="36">
        <f t="shared" si="21"/>
        <v>0.57283089216440852</v>
      </c>
      <c r="H116" s="26">
        <v>1780307</v>
      </c>
      <c r="I116" s="27">
        <v>4324671</v>
      </c>
      <c r="J116" s="27">
        <v>2053901</v>
      </c>
      <c r="K116" s="26">
        <v>8158879</v>
      </c>
      <c r="L116" s="26">
        <v>2825887</v>
      </c>
      <c r="M116" s="27">
        <v>3319818</v>
      </c>
      <c r="N116" s="27">
        <v>2920536</v>
      </c>
      <c r="O116" s="26">
        <v>9066241</v>
      </c>
      <c r="P116" s="26">
        <v>543124</v>
      </c>
      <c r="Q116" s="27">
        <v>844314</v>
      </c>
      <c r="R116" s="27">
        <v>1624504</v>
      </c>
      <c r="S116" s="26">
        <v>3011942</v>
      </c>
      <c r="T116" s="26">
        <v>1820732</v>
      </c>
      <c r="U116" s="27">
        <v>4360077</v>
      </c>
      <c r="V116" s="27">
        <v>13718855</v>
      </c>
      <c r="W116" s="42">
        <v>19899664</v>
      </c>
    </row>
    <row r="117" spans="1:23" x14ac:dyDescent="0.2">
      <c r="A117" s="15" t="s">
        <v>20</v>
      </c>
      <c r="B117" s="16" t="s">
        <v>207</v>
      </c>
      <c r="C117" s="17" t="s">
        <v>208</v>
      </c>
      <c r="D117" s="26">
        <v>33629580</v>
      </c>
      <c r="E117" s="27">
        <v>41021226</v>
      </c>
      <c r="F117" s="27">
        <v>20748550</v>
      </c>
      <c r="G117" s="36">
        <f t="shared" si="21"/>
        <v>0.50580033858568729</v>
      </c>
      <c r="H117" s="26">
        <v>1240299</v>
      </c>
      <c r="I117" s="27">
        <v>1627812</v>
      </c>
      <c r="J117" s="27">
        <v>3823170</v>
      </c>
      <c r="K117" s="26">
        <v>6691281</v>
      </c>
      <c r="L117" s="26">
        <v>4812900</v>
      </c>
      <c r="M117" s="27">
        <v>1583984</v>
      </c>
      <c r="N117" s="27">
        <v>56586</v>
      </c>
      <c r="O117" s="26">
        <v>6453470</v>
      </c>
      <c r="P117" s="26">
        <v>80717</v>
      </c>
      <c r="Q117" s="27">
        <v>0</v>
      </c>
      <c r="R117" s="27">
        <v>22142</v>
      </c>
      <c r="S117" s="26">
        <v>102859</v>
      </c>
      <c r="T117" s="26">
        <v>28940</v>
      </c>
      <c r="U117" s="27">
        <v>3058380</v>
      </c>
      <c r="V117" s="27">
        <v>4413620</v>
      </c>
      <c r="W117" s="42">
        <v>7500940</v>
      </c>
    </row>
    <row r="118" spans="1:23" x14ac:dyDescent="0.2">
      <c r="A118" s="15" t="s">
        <v>35</v>
      </c>
      <c r="B118" s="16" t="s">
        <v>209</v>
      </c>
      <c r="C118" s="17" t="s">
        <v>210</v>
      </c>
      <c r="D118" s="26">
        <v>195479000</v>
      </c>
      <c r="E118" s="27">
        <v>245946890</v>
      </c>
      <c r="F118" s="27">
        <v>307634121</v>
      </c>
      <c r="G118" s="36">
        <f t="shared" si="21"/>
        <v>1.2508152512113488</v>
      </c>
      <c r="H118" s="26">
        <v>13549126</v>
      </c>
      <c r="I118" s="27">
        <v>22058701</v>
      </c>
      <c r="J118" s="27">
        <v>21438341</v>
      </c>
      <c r="K118" s="26">
        <v>57046168</v>
      </c>
      <c r="L118" s="26">
        <v>19323070</v>
      </c>
      <c r="M118" s="27">
        <v>15311179</v>
      </c>
      <c r="N118" s="27">
        <v>-142200424</v>
      </c>
      <c r="O118" s="26">
        <v>-107566175</v>
      </c>
      <c r="P118" s="26">
        <v>1635076</v>
      </c>
      <c r="Q118" s="27">
        <v>3467497</v>
      </c>
      <c r="R118" s="27">
        <v>30353129</v>
      </c>
      <c r="S118" s="26">
        <v>35455702</v>
      </c>
      <c r="T118" s="26">
        <v>5606741</v>
      </c>
      <c r="U118" s="27">
        <v>49350989</v>
      </c>
      <c r="V118" s="27">
        <v>267740696</v>
      </c>
      <c r="W118" s="42">
        <v>322698426</v>
      </c>
    </row>
    <row r="119" spans="1:23" ht="16.5" x14ac:dyDescent="0.3">
      <c r="A119" s="18" t="s">
        <v>0</v>
      </c>
      <c r="B119" s="19" t="s">
        <v>211</v>
      </c>
      <c r="C119" s="20" t="s">
        <v>0</v>
      </c>
      <c r="D119" s="28">
        <f>SUM(D111:D118)</f>
        <v>928583518</v>
      </c>
      <c r="E119" s="29">
        <f>SUM(E111:E118)</f>
        <v>1131533234</v>
      </c>
      <c r="F119" s="29">
        <f>SUM(F111:F118)</f>
        <v>618389190</v>
      </c>
      <c r="G119" s="37">
        <f t="shared" si="21"/>
        <v>0.54650554788742511</v>
      </c>
      <c r="H119" s="28">
        <f t="shared" ref="H119:W119" si="24">SUM(H111:H118)</f>
        <v>45354473</v>
      </c>
      <c r="I119" s="29">
        <f t="shared" si="24"/>
        <v>46309770</v>
      </c>
      <c r="J119" s="29">
        <f t="shared" si="24"/>
        <v>32890544</v>
      </c>
      <c r="K119" s="28">
        <f t="shared" si="24"/>
        <v>124554787</v>
      </c>
      <c r="L119" s="28">
        <f t="shared" si="24"/>
        <v>30669693</v>
      </c>
      <c r="M119" s="29">
        <f t="shared" si="24"/>
        <v>24229201</v>
      </c>
      <c r="N119" s="29">
        <f t="shared" si="24"/>
        <v>-131642611</v>
      </c>
      <c r="O119" s="28">
        <f t="shared" si="24"/>
        <v>-76743717</v>
      </c>
      <c r="P119" s="28">
        <f t="shared" si="24"/>
        <v>-189567308</v>
      </c>
      <c r="Q119" s="29">
        <f t="shared" si="24"/>
        <v>5811086936</v>
      </c>
      <c r="R119" s="29">
        <f t="shared" si="24"/>
        <v>86918653</v>
      </c>
      <c r="S119" s="28">
        <f t="shared" si="24"/>
        <v>5708438281</v>
      </c>
      <c r="T119" s="28">
        <f t="shared" si="24"/>
        <v>20112295</v>
      </c>
      <c r="U119" s="29">
        <f t="shared" si="24"/>
        <v>698949730</v>
      </c>
      <c r="V119" s="29">
        <f t="shared" si="24"/>
        <v>-5856922186</v>
      </c>
      <c r="W119" s="43">
        <f t="shared" si="24"/>
        <v>-5137860161</v>
      </c>
    </row>
    <row r="120" spans="1:23" x14ac:dyDescent="0.2">
      <c r="A120" s="15" t="s">
        <v>20</v>
      </c>
      <c r="B120" s="16" t="s">
        <v>212</v>
      </c>
      <c r="C120" s="17" t="s">
        <v>213</v>
      </c>
      <c r="D120" s="26">
        <v>29734000</v>
      </c>
      <c r="E120" s="27">
        <v>44903563</v>
      </c>
      <c r="F120" s="27">
        <v>40316079</v>
      </c>
      <c r="G120" s="36">
        <f t="shared" si="21"/>
        <v>0.89783697119981321</v>
      </c>
      <c r="H120" s="26">
        <v>2333790</v>
      </c>
      <c r="I120" s="27">
        <v>2791924</v>
      </c>
      <c r="J120" s="27">
        <v>3523655</v>
      </c>
      <c r="K120" s="26">
        <v>8649369</v>
      </c>
      <c r="L120" s="26">
        <v>1632628</v>
      </c>
      <c r="M120" s="27">
        <v>1216604</v>
      </c>
      <c r="N120" s="27">
        <v>3849753</v>
      </c>
      <c r="O120" s="26">
        <v>6698985</v>
      </c>
      <c r="P120" s="26">
        <v>1083542</v>
      </c>
      <c r="Q120" s="27">
        <v>7938670</v>
      </c>
      <c r="R120" s="27">
        <v>2939643</v>
      </c>
      <c r="S120" s="26">
        <v>11961855</v>
      </c>
      <c r="T120" s="26">
        <v>3256536</v>
      </c>
      <c r="U120" s="27">
        <v>5581120</v>
      </c>
      <c r="V120" s="27">
        <v>4168214</v>
      </c>
      <c r="W120" s="42">
        <v>13005870</v>
      </c>
    </row>
    <row r="121" spans="1:23" x14ac:dyDescent="0.2">
      <c r="A121" s="15" t="s">
        <v>20</v>
      </c>
      <c r="B121" s="16" t="s">
        <v>214</v>
      </c>
      <c r="C121" s="17" t="s">
        <v>215</v>
      </c>
      <c r="D121" s="26">
        <v>40347731</v>
      </c>
      <c r="E121" s="27">
        <v>40347731</v>
      </c>
      <c r="F121" s="27">
        <v>46520724</v>
      </c>
      <c r="G121" s="36">
        <f t="shared" si="21"/>
        <v>1.1529947991375278</v>
      </c>
      <c r="H121" s="26">
        <v>136663</v>
      </c>
      <c r="I121" s="27">
        <v>7843881</v>
      </c>
      <c r="J121" s="27">
        <v>87197</v>
      </c>
      <c r="K121" s="26">
        <v>8067741</v>
      </c>
      <c r="L121" s="26">
        <v>1672286</v>
      </c>
      <c r="M121" s="27">
        <v>2383423</v>
      </c>
      <c r="N121" s="27">
        <v>1130341</v>
      </c>
      <c r="O121" s="26">
        <v>5186050</v>
      </c>
      <c r="P121" s="26">
        <v>5630</v>
      </c>
      <c r="Q121" s="27">
        <v>3458517</v>
      </c>
      <c r="R121" s="27">
        <v>1662989</v>
      </c>
      <c r="S121" s="26">
        <v>5127136</v>
      </c>
      <c r="T121" s="26">
        <v>291628</v>
      </c>
      <c r="U121" s="27">
        <v>3331640</v>
      </c>
      <c r="V121" s="27">
        <v>24516529</v>
      </c>
      <c r="W121" s="42">
        <v>28139797</v>
      </c>
    </row>
    <row r="122" spans="1:23" x14ac:dyDescent="0.2">
      <c r="A122" s="15" t="s">
        <v>20</v>
      </c>
      <c r="B122" s="16" t="s">
        <v>216</v>
      </c>
      <c r="C122" s="17" t="s">
        <v>217</v>
      </c>
      <c r="D122" s="26">
        <v>122911000</v>
      </c>
      <c r="E122" s="27">
        <v>141978527</v>
      </c>
      <c r="F122" s="27">
        <v>107000751</v>
      </c>
      <c r="G122" s="36">
        <f t="shared" si="21"/>
        <v>0.75364037971742026</v>
      </c>
      <c r="H122" s="26">
        <v>439954</v>
      </c>
      <c r="I122" s="27">
        <v>1116910</v>
      </c>
      <c r="J122" s="27">
        <v>11335232</v>
      </c>
      <c r="K122" s="26">
        <v>12892096</v>
      </c>
      <c r="L122" s="26">
        <v>6019691</v>
      </c>
      <c r="M122" s="27">
        <v>10224711</v>
      </c>
      <c r="N122" s="27">
        <v>9701726</v>
      </c>
      <c r="O122" s="26">
        <v>25946128</v>
      </c>
      <c r="P122" s="26">
        <v>55593</v>
      </c>
      <c r="Q122" s="27">
        <v>-25726328</v>
      </c>
      <c r="R122" s="27">
        <v>49771629</v>
      </c>
      <c r="S122" s="26">
        <v>24100894</v>
      </c>
      <c r="T122" s="26">
        <v>6938275</v>
      </c>
      <c r="U122" s="27">
        <v>8916941</v>
      </c>
      <c r="V122" s="27">
        <v>28206417</v>
      </c>
      <c r="W122" s="42">
        <v>44061633</v>
      </c>
    </row>
    <row r="123" spans="1:23" x14ac:dyDescent="0.2">
      <c r="A123" s="15" t="s">
        <v>35</v>
      </c>
      <c r="B123" s="16" t="s">
        <v>218</v>
      </c>
      <c r="C123" s="17" t="s">
        <v>219</v>
      </c>
      <c r="D123" s="26">
        <v>251809032</v>
      </c>
      <c r="E123" s="27">
        <v>258381097</v>
      </c>
      <c r="F123" s="27">
        <v>220373132</v>
      </c>
      <c r="G123" s="36">
        <f t="shared" si="21"/>
        <v>0.85289959118023251</v>
      </c>
      <c r="H123" s="26">
        <v>8347203</v>
      </c>
      <c r="I123" s="27">
        <v>15114773</v>
      </c>
      <c r="J123" s="27">
        <v>14070330</v>
      </c>
      <c r="K123" s="26">
        <v>37532306</v>
      </c>
      <c r="L123" s="26">
        <v>20187836</v>
      </c>
      <c r="M123" s="27">
        <v>42234582</v>
      </c>
      <c r="N123" s="27">
        <v>21322181</v>
      </c>
      <c r="O123" s="26">
        <v>83744599</v>
      </c>
      <c r="P123" s="26">
        <v>20195378</v>
      </c>
      <c r="Q123" s="27">
        <v>32714318</v>
      </c>
      <c r="R123" s="27">
        <v>11614034</v>
      </c>
      <c r="S123" s="26">
        <v>64523730</v>
      </c>
      <c r="T123" s="26">
        <v>6627599</v>
      </c>
      <c r="U123" s="27">
        <v>6907242</v>
      </c>
      <c r="V123" s="27">
        <v>21037656</v>
      </c>
      <c r="W123" s="42">
        <v>34572497</v>
      </c>
    </row>
    <row r="124" spans="1:23" ht="16.5" x14ac:dyDescent="0.3">
      <c r="A124" s="18" t="s">
        <v>0</v>
      </c>
      <c r="B124" s="19" t="s">
        <v>220</v>
      </c>
      <c r="C124" s="20" t="s">
        <v>0</v>
      </c>
      <c r="D124" s="28">
        <f>SUM(D120:D123)</f>
        <v>444801763</v>
      </c>
      <c r="E124" s="29">
        <f>SUM(E120:E123)</f>
        <v>485610918</v>
      </c>
      <c r="F124" s="29">
        <f>SUM(F120:F123)</f>
        <v>414210686</v>
      </c>
      <c r="G124" s="37">
        <f t="shared" si="21"/>
        <v>0.85296823165742741</v>
      </c>
      <c r="H124" s="28">
        <f t="shared" ref="H124:W124" si="25">SUM(H120:H123)</f>
        <v>11257610</v>
      </c>
      <c r="I124" s="29">
        <f t="shared" si="25"/>
        <v>26867488</v>
      </c>
      <c r="J124" s="29">
        <f t="shared" si="25"/>
        <v>29016414</v>
      </c>
      <c r="K124" s="28">
        <f t="shared" si="25"/>
        <v>67141512</v>
      </c>
      <c r="L124" s="28">
        <f t="shared" si="25"/>
        <v>29512441</v>
      </c>
      <c r="M124" s="29">
        <f t="shared" si="25"/>
        <v>56059320</v>
      </c>
      <c r="N124" s="29">
        <f t="shared" si="25"/>
        <v>36004001</v>
      </c>
      <c r="O124" s="28">
        <f t="shared" si="25"/>
        <v>121575762</v>
      </c>
      <c r="P124" s="28">
        <f t="shared" si="25"/>
        <v>21340143</v>
      </c>
      <c r="Q124" s="29">
        <f t="shared" si="25"/>
        <v>18385177</v>
      </c>
      <c r="R124" s="29">
        <f t="shared" si="25"/>
        <v>65988295</v>
      </c>
      <c r="S124" s="28">
        <f t="shared" si="25"/>
        <v>105713615</v>
      </c>
      <c r="T124" s="28">
        <f t="shared" si="25"/>
        <v>17114038</v>
      </c>
      <c r="U124" s="29">
        <f t="shared" si="25"/>
        <v>24736943</v>
      </c>
      <c r="V124" s="29">
        <f t="shared" si="25"/>
        <v>77928816</v>
      </c>
      <c r="W124" s="43">
        <f t="shared" si="25"/>
        <v>119779797</v>
      </c>
    </row>
    <row r="125" spans="1:23" x14ac:dyDescent="0.2">
      <c r="A125" s="15" t="s">
        <v>20</v>
      </c>
      <c r="B125" s="16" t="s">
        <v>221</v>
      </c>
      <c r="C125" s="17" t="s">
        <v>222</v>
      </c>
      <c r="D125" s="26">
        <v>26429192</v>
      </c>
      <c r="E125" s="27">
        <v>24883000</v>
      </c>
      <c r="F125" s="27">
        <v>21455249</v>
      </c>
      <c r="G125" s="36">
        <f t="shared" si="21"/>
        <v>0.8622452678535546</v>
      </c>
      <c r="H125" s="26">
        <v>651183</v>
      </c>
      <c r="I125" s="27">
        <v>829073</v>
      </c>
      <c r="J125" s="27">
        <v>1578852</v>
      </c>
      <c r="K125" s="26">
        <v>3059108</v>
      </c>
      <c r="L125" s="26">
        <v>1998573</v>
      </c>
      <c r="M125" s="27">
        <v>1055343</v>
      </c>
      <c r="N125" s="27">
        <v>778439</v>
      </c>
      <c r="O125" s="26">
        <v>3832355</v>
      </c>
      <c r="P125" s="26">
        <v>759704</v>
      </c>
      <c r="Q125" s="27">
        <v>1863000</v>
      </c>
      <c r="R125" s="27">
        <v>1727138</v>
      </c>
      <c r="S125" s="26">
        <v>4349842</v>
      </c>
      <c r="T125" s="26">
        <v>-20230</v>
      </c>
      <c r="U125" s="27">
        <v>1094028</v>
      </c>
      <c r="V125" s="27">
        <v>9140146</v>
      </c>
      <c r="W125" s="42">
        <v>10213944</v>
      </c>
    </row>
    <row r="126" spans="1:23" x14ac:dyDescent="0.2">
      <c r="A126" s="15" t="s">
        <v>20</v>
      </c>
      <c r="B126" s="16" t="s">
        <v>223</v>
      </c>
      <c r="C126" s="17" t="s">
        <v>224</v>
      </c>
      <c r="D126" s="26">
        <v>92505232</v>
      </c>
      <c r="E126" s="27">
        <v>134112213</v>
      </c>
      <c r="F126" s="27">
        <v>65507331</v>
      </c>
      <c r="G126" s="36">
        <f t="shared" si="21"/>
        <v>0.48845164459406842</v>
      </c>
      <c r="H126" s="26">
        <v>0</v>
      </c>
      <c r="I126" s="27">
        <v>4727239</v>
      </c>
      <c r="J126" s="27">
        <v>4146168</v>
      </c>
      <c r="K126" s="26">
        <v>8873407</v>
      </c>
      <c r="L126" s="26">
        <v>8287137</v>
      </c>
      <c r="M126" s="27">
        <v>29200</v>
      </c>
      <c r="N126" s="27">
        <v>8627308</v>
      </c>
      <c r="O126" s="26">
        <v>16943645</v>
      </c>
      <c r="P126" s="26">
        <v>2450732</v>
      </c>
      <c r="Q126" s="27">
        <v>2895646</v>
      </c>
      <c r="R126" s="27">
        <v>2216861</v>
      </c>
      <c r="S126" s="26">
        <v>7563239</v>
      </c>
      <c r="T126" s="26">
        <v>10183931</v>
      </c>
      <c r="U126" s="27">
        <v>9633624</v>
      </c>
      <c r="V126" s="27">
        <v>12309485</v>
      </c>
      <c r="W126" s="42">
        <v>32127040</v>
      </c>
    </row>
    <row r="127" spans="1:23" x14ac:dyDescent="0.2">
      <c r="A127" s="15" t="s">
        <v>20</v>
      </c>
      <c r="B127" s="16" t="s">
        <v>225</v>
      </c>
      <c r="C127" s="17" t="s">
        <v>226</v>
      </c>
      <c r="D127" s="26">
        <v>68451826</v>
      </c>
      <c r="E127" s="27">
        <v>62988813</v>
      </c>
      <c r="F127" s="27">
        <v>58943947</v>
      </c>
      <c r="G127" s="36">
        <f t="shared" si="21"/>
        <v>0.93578437491749522</v>
      </c>
      <c r="H127" s="26">
        <v>4836944</v>
      </c>
      <c r="I127" s="27">
        <v>3278237</v>
      </c>
      <c r="J127" s="27">
        <v>4811298</v>
      </c>
      <c r="K127" s="26">
        <v>12926479</v>
      </c>
      <c r="L127" s="26">
        <v>4429580</v>
      </c>
      <c r="M127" s="27">
        <v>3254207</v>
      </c>
      <c r="N127" s="27">
        <v>6978509</v>
      </c>
      <c r="O127" s="26">
        <v>14662296</v>
      </c>
      <c r="P127" s="26">
        <v>422339</v>
      </c>
      <c r="Q127" s="27">
        <v>2147459</v>
      </c>
      <c r="R127" s="27">
        <v>5743686</v>
      </c>
      <c r="S127" s="26">
        <v>8313484</v>
      </c>
      <c r="T127" s="26">
        <v>6396384</v>
      </c>
      <c r="U127" s="27">
        <v>6906325</v>
      </c>
      <c r="V127" s="27">
        <v>9738979</v>
      </c>
      <c r="W127" s="42">
        <v>23041688</v>
      </c>
    </row>
    <row r="128" spans="1:23" x14ac:dyDescent="0.2">
      <c r="A128" s="15" t="s">
        <v>20</v>
      </c>
      <c r="B128" s="16" t="s">
        <v>227</v>
      </c>
      <c r="C128" s="17" t="s">
        <v>228</v>
      </c>
      <c r="D128" s="26">
        <v>40762156</v>
      </c>
      <c r="E128" s="27">
        <v>47281773</v>
      </c>
      <c r="F128" s="27">
        <v>75264248</v>
      </c>
      <c r="G128" s="36">
        <f t="shared" si="21"/>
        <v>1.5918237245460318</v>
      </c>
      <c r="H128" s="26">
        <v>1376363</v>
      </c>
      <c r="I128" s="27">
        <v>3576140</v>
      </c>
      <c r="J128" s="27">
        <v>1117740</v>
      </c>
      <c r="K128" s="26">
        <v>6070243</v>
      </c>
      <c r="L128" s="26">
        <v>3358691</v>
      </c>
      <c r="M128" s="27">
        <v>3953662</v>
      </c>
      <c r="N128" s="27">
        <v>3930033</v>
      </c>
      <c r="O128" s="26">
        <v>11242386</v>
      </c>
      <c r="P128" s="26">
        <v>1498215</v>
      </c>
      <c r="Q128" s="27">
        <v>1199853</v>
      </c>
      <c r="R128" s="27">
        <v>7296709</v>
      </c>
      <c r="S128" s="26">
        <v>9994777</v>
      </c>
      <c r="T128" s="26">
        <v>1961082</v>
      </c>
      <c r="U128" s="27">
        <v>7046860</v>
      </c>
      <c r="V128" s="27">
        <v>38948900</v>
      </c>
      <c r="W128" s="42">
        <v>47956842</v>
      </c>
    </row>
    <row r="129" spans="1:23" x14ac:dyDescent="0.2">
      <c r="A129" s="15" t="s">
        <v>35</v>
      </c>
      <c r="B129" s="16" t="s">
        <v>229</v>
      </c>
      <c r="C129" s="17" t="s">
        <v>230</v>
      </c>
      <c r="D129" s="26">
        <v>287572000</v>
      </c>
      <c r="E129" s="27">
        <v>298005559</v>
      </c>
      <c r="F129" s="27">
        <v>233421380</v>
      </c>
      <c r="G129" s="36">
        <f t="shared" si="21"/>
        <v>0.783278609913448</v>
      </c>
      <c r="H129" s="26">
        <v>7482204</v>
      </c>
      <c r="I129" s="27">
        <v>51578651</v>
      </c>
      <c r="J129" s="27">
        <v>23955365</v>
      </c>
      <c r="K129" s="26">
        <v>83016220</v>
      </c>
      <c r="L129" s="26">
        <v>33581389</v>
      </c>
      <c r="M129" s="27">
        <v>11653318</v>
      </c>
      <c r="N129" s="27">
        <v>42972068</v>
      </c>
      <c r="O129" s="26">
        <v>88206775</v>
      </c>
      <c r="P129" s="26">
        <v>8790616</v>
      </c>
      <c r="Q129" s="27">
        <v>389881</v>
      </c>
      <c r="R129" s="27">
        <v>26133541</v>
      </c>
      <c r="S129" s="26">
        <v>35314038</v>
      </c>
      <c r="T129" s="26">
        <v>16500336</v>
      </c>
      <c r="U129" s="27">
        <v>6380226</v>
      </c>
      <c r="V129" s="27">
        <v>4003785</v>
      </c>
      <c r="W129" s="42">
        <v>26884347</v>
      </c>
    </row>
    <row r="130" spans="1:23" ht="16.5" x14ac:dyDescent="0.3">
      <c r="A130" s="18" t="s">
        <v>0</v>
      </c>
      <c r="B130" s="19" t="s">
        <v>231</v>
      </c>
      <c r="C130" s="20" t="s">
        <v>0</v>
      </c>
      <c r="D130" s="28">
        <f>SUM(D125:D129)</f>
        <v>515720406</v>
      </c>
      <c r="E130" s="29">
        <f>SUM(E125:E129)</f>
        <v>567271358</v>
      </c>
      <c r="F130" s="29">
        <f>SUM(F125:F129)</f>
        <v>454592155</v>
      </c>
      <c r="G130" s="37">
        <f t="shared" si="21"/>
        <v>0.8013663101248979</v>
      </c>
      <c r="H130" s="28">
        <f t="shared" ref="H130:W130" si="26">SUM(H125:H129)</f>
        <v>14346694</v>
      </c>
      <c r="I130" s="29">
        <f t="shared" si="26"/>
        <v>63989340</v>
      </c>
      <c r="J130" s="29">
        <f t="shared" si="26"/>
        <v>35609423</v>
      </c>
      <c r="K130" s="28">
        <f t="shared" si="26"/>
        <v>113945457</v>
      </c>
      <c r="L130" s="28">
        <f t="shared" si="26"/>
        <v>51655370</v>
      </c>
      <c r="M130" s="29">
        <f t="shared" si="26"/>
        <v>19945730</v>
      </c>
      <c r="N130" s="29">
        <f t="shared" si="26"/>
        <v>63286357</v>
      </c>
      <c r="O130" s="28">
        <f t="shared" si="26"/>
        <v>134887457</v>
      </c>
      <c r="P130" s="28">
        <f t="shared" si="26"/>
        <v>13921606</v>
      </c>
      <c r="Q130" s="29">
        <f t="shared" si="26"/>
        <v>8495839</v>
      </c>
      <c r="R130" s="29">
        <f t="shared" si="26"/>
        <v>43117935</v>
      </c>
      <c r="S130" s="28">
        <f t="shared" si="26"/>
        <v>65535380</v>
      </c>
      <c r="T130" s="28">
        <f t="shared" si="26"/>
        <v>35021503</v>
      </c>
      <c r="U130" s="29">
        <f t="shared" si="26"/>
        <v>31061063</v>
      </c>
      <c r="V130" s="29">
        <f t="shared" si="26"/>
        <v>74141295</v>
      </c>
      <c r="W130" s="43">
        <f t="shared" si="26"/>
        <v>140223861</v>
      </c>
    </row>
    <row r="131" spans="1:23" x14ac:dyDescent="0.2">
      <c r="A131" s="15" t="s">
        <v>20</v>
      </c>
      <c r="B131" s="16" t="s">
        <v>232</v>
      </c>
      <c r="C131" s="17" t="s">
        <v>233</v>
      </c>
      <c r="D131" s="26">
        <v>68740696</v>
      </c>
      <c r="E131" s="27">
        <v>185364249</v>
      </c>
      <c r="F131" s="27">
        <v>183267985</v>
      </c>
      <c r="G131" s="36">
        <f t="shared" si="21"/>
        <v>0.98869110947062933</v>
      </c>
      <c r="H131" s="26">
        <v>2565209</v>
      </c>
      <c r="I131" s="27">
        <v>2675894</v>
      </c>
      <c r="J131" s="27">
        <v>7621249</v>
      </c>
      <c r="K131" s="26">
        <v>12862352</v>
      </c>
      <c r="L131" s="26">
        <v>21381159</v>
      </c>
      <c r="M131" s="27">
        <v>18243487</v>
      </c>
      <c r="N131" s="27">
        <v>9464588</v>
      </c>
      <c r="O131" s="26">
        <v>49089234</v>
      </c>
      <c r="P131" s="26">
        <v>2983983</v>
      </c>
      <c r="Q131" s="27">
        <v>20218692</v>
      </c>
      <c r="R131" s="27">
        <v>29554452</v>
      </c>
      <c r="S131" s="26">
        <v>52757127</v>
      </c>
      <c r="T131" s="26">
        <v>16903863</v>
      </c>
      <c r="U131" s="27">
        <v>11870459</v>
      </c>
      <c r="V131" s="27">
        <v>39784950</v>
      </c>
      <c r="W131" s="42">
        <v>68559272</v>
      </c>
    </row>
    <row r="132" spans="1:23" x14ac:dyDescent="0.2">
      <c r="A132" s="15" t="s">
        <v>20</v>
      </c>
      <c r="B132" s="16" t="s">
        <v>234</v>
      </c>
      <c r="C132" s="17" t="s">
        <v>235</v>
      </c>
      <c r="D132" s="26">
        <v>18986533</v>
      </c>
      <c r="E132" s="27">
        <v>18699650</v>
      </c>
      <c r="F132" s="27">
        <v>11041176</v>
      </c>
      <c r="G132" s="36">
        <f t="shared" si="21"/>
        <v>0.59044827042217363</v>
      </c>
      <c r="H132" s="26">
        <v>0</v>
      </c>
      <c r="I132" s="27">
        <v>0</v>
      </c>
      <c r="J132" s="27">
        <v>1069</v>
      </c>
      <c r="K132" s="26">
        <v>1069</v>
      </c>
      <c r="L132" s="26">
        <v>120642</v>
      </c>
      <c r="M132" s="27">
        <v>642891</v>
      </c>
      <c r="N132" s="27">
        <v>1859000</v>
      </c>
      <c r="O132" s="26">
        <v>2622533</v>
      </c>
      <c r="P132" s="26">
        <v>886426</v>
      </c>
      <c r="Q132" s="27">
        <v>23992</v>
      </c>
      <c r="R132" s="27">
        <v>3822071</v>
      </c>
      <c r="S132" s="26">
        <v>4732489</v>
      </c>
      <c r="T132" s="26">
        <v>1215713</v>
      </c>
      <c r="U132" s="27">
        <v>1691967</v>
      </c>
      <c r="V132" s="27">
        <v>777405</v>
      </c>
      <c r="W132" s="42">
        <v>3685085</v>
      </c>
    </row>
    <row r="133" spans="1:23" x14ac:dyDescent="0.2">
      <c r="A133" s="15" t="s">
        <v>20</v>
      </c>
      <c r="B133" s="16" t="s">
        <v>236</v>
      </c>
      <c r="C133" s="17" t="s">
        <v>237</v>
      </c>
      <c r="D133" s="26">
        <v>63516188</v>
      </c>
      <c r="E133" s="27">
        <v>68124696</v>
      </c>
      <c r="F133" s="27">
        <v>49841371</v>
      </c>
      <c r="G133" s="36">
        <f t="shared" si="21"/>
        <v>0.73161971981496987</v>
      </c>
      <c r="H133" s="26">
        <v>5159876</v>
      </c>
      <c r="I133" s="27">
        <v>9036019</v>
      </c>
      <c r="J133" s="27">
        <v>5305519</v>
      </c>
      <c r="K133" s="26">
        <v>19501414</v>
      </c>
      <c r="L133" s="26">
        <v>3279421</v>
      </c>
      <c r="M133" s="27">
        <v>6262253</v>
      </c>
      <c r="N133" s="27">
        <v>9717295</v>
      </c>
      <c r="O133" s="26">
        <v>19258969</v>
      </c>
      <c r="P133" s="26">
        <v>1622357</v>
      </c>
      <c r="Q133" s="27">
        <v>1750024</v>
      </c>
      <c r="R133" s="27">
        <v>7792464</v>
      </c>
      <c r="S133" s="26">
        <v>11164845</v>
      </c>
      <c r="T133" s="26">
        <v>353988</v>
      </c>
      <c r="U133" s="27">
        <v>-1002804</v>
      </c>
      <c r="V133" s="27">
        <v>564959</v>
      </c>
      <c r="W133" s="42">
        <v>-83857</v>
      </c>
    </row>
    <row r="134" spans="1:23" x14ac:dyDescent="0.2">
      <c r="A134" s="15" t="s">
        <v>35</v>
      </c>
      <c r="B134" s="16" t="s">
        <v>238</v>
      </c>
      <c r="C134" s="17" t="s">
        <v>239</v>
      </c>
      <c r="D134" s="26">
        <v>108562800</v>
      </c>
      <c r="E134" s="27">
        <v>219473498</v>
      </c>
      <c r="F134" s="27">
        <v>66640298</v>
      </c>
      <c r="G134" s="36">
        <f t="shared" si="21"/>
        <v>0.30363710701872532</v>
      </c>
      <c r="H134" s="26">
        <v>0</v>
      </c>
      <c r="I134" s="27">
        <v>5622511</v>
      </c>
      <c r="J134" s="27">
        <v>8184855</v>
      </c>
      <c r="K134" s="26">
        <v>13807366</v>
      </c>
      <c r="L134" s="26">
        <v>3787386</v>
      </c>
      <c r="M134" s="27">
        <v>5411991</v>
      </c>
      <c r="N134" s="27">
        <v>1920399</v>
      </c>
      <c r="O134" s="26">
        <v>11119776</v>
      </c>
      <c r="P134" s="26">
        <v>3536825</v>
      </c>
      <c r="Q134" s="27">
        <v>6935504</v>
      </c>
      <c r="R134" s="27">
        <v>-236886</v>
      </c>
      <c r="S134" s="26">
        <v>10235443</v>
      </c>
      <c r="T134" s="26">
        <v>5217369</v>
      </c>
      <c r="U134" s="27">
        <v>13151456</v>
      </c>
      <c r="V134" s="27">
        <v>13108888</v>
      </c>
      <c r="W134" s="42">
        <v>31477713</v>
      </c>
    </row>
    <row r="135" spans="1:23" ht="16.5" x14ac:dyDescent="0.3">
      <c r="A135" s="18" t="s">
        <v>0</v>
      </c>
      <c r="B135" s="19" t="s">
        <v>240</v>
      </c>
      <c r="C135" s="20" t="s">
        <v>0</v>
      </c>
      <c r="D135" s="28">
        <f>SUM(D131:D134)</f>
        <v>259806217</v>
      </c>
      <c r="E135" s="29">
        <f>SUM(E131:E134)</f>
        <v>491662093</v>
      </c>
      <c r="F135" s="29">
        <f>SUM(F131:F134)</f>
        <v>310790830</v>
      </c>
      <c r="G135" s="37">
        <f t="shared" ref="G135:G168" si="27">IF(($E135     =0),0,($F135     /$E135     ))</f>
        <v>0.63212282261508412</v>
      </c>
      <c r="H135" s="28">
        <f t="shared" ref="H135:W135" si="28">SUM(H131:H134)</f>
        <v>7725085</v>
      </c>
      <c r="I135" s="29">
        <f t="shared" si="28"/>
        <v>17334424</v>
      </c>
      <c r="J135" s="29">
        <f t="shared" si="28"/>
        <v>21112692</v>
      </c>
      <c r="K135" s="28">
        <f t="shared" si="28"/>
        <v>46172201</v>
      </c>
      <c r="L135" s="28">
        <f t="shared" si="28"/>
        <v>28568608</v>
      </c>
      <c r="M135" s="29">
        <f t="shared" si="28"/>
        <v>30560622</v>
      </c>
      <c r="N135" s="29">
        <f t="shared" si="28"/>
        <v>22961282</v>
      </c>
      <c r="O135" s="28">
        <f t="shared" si="28"/>
        <v>82090512</v>
      </c>
      <c r="P135" s="28">
        <f t="shared" si="28"/>
        <v>9029591</v>
      </c>
      <c r="Q135" s="29">
        <f t="shared" si="28"/>
        <v>28928212</v>
      </c>
      <c r="R135" s="29">
        <f t="shared" si="28"/>
        <v>40932101</v>
      </c>
      <c r="S135" s="28">
        <f t="shared" si="28"/>
        <v>78889904</v>
      </c>
      <c r="T135" s="28">
        <f t="shared" si="28"/>
        <v>23690933</v>
      </c>
      <c r="U135" s="29">
        <f t="shared" si="28"/>
        <v>25711078</v>
      </c>
      <c r="V135" s="29">
        <f t="shared" si="28"/>
        <v>54236202</v>
      </c>
      <c r="W135" s="43">
        <f t="shared" si="28"/>
        <v>103638213</v>
      </c>
    </row>
    <row r="136" spans="1:23" x14ac:dyDescent="0.2">
      <c r="A136" s="15" t="s">
        <v>20</v>
      </c>
      <c r="B136" s="16" t="s">
        <v>241</v>
      </c>
      <c r="C136" s="17" t="s">
        <v>242</v>
      </c>
      <c r="D136" s="26">
        <v>46208650</v>
      </c>
      <c r="E136" s="27">
        <v>55208650</v>
      </c>
      <c r="F136" s="27">
        <v>44391725</v>
      </c>
      <c r="G136" s="36">
        <f t="shared" si="27"/>
        <v>0.80407191626674446</v>
      </c>
      <c r="H136" s="26">
        <v>651295</v>
      </c>
      <c r="I136" s="27">
        <v>4971485</v>
      </c>
      <c r="J136" s="27">
        <v>5350263</v>
      </c>
      <c r="K136" s="26">
        <v>10973043</v>
      </c>
      <c r="L136" s="26">
        <v>1971088</v>
      </c>
      <c r="M136" s="27">
        <v>12712420</v>
      </c>
      <c r="N136" s="27">
        <v>2650199</v>
      </c>
      <c r="O136" s="26">
        <v>17333707</v>
      </c>
      <c r="P136" s="26">
        <v>2164624</v>
      </c>
      <c r="Q136" s="27">
        <v>5526539</v>
      </c>
      <c r="R136" s="27">
        <v>2617390</v>
      </c>
      <c r="S136" s="26">
        <v>10308553</v>
      </c>
      <c r="T136" s="26">
        <v>2632561</v>
      </c>
      <c r="U136" s="27">
        <v>2617779</v>
      </c>
      <c r="V136" s="27">
        <v>526082</v>
      </c>
      <c r="W136" s="42">
        <v>5776422</v>
      </c>
    </row>
    <row r="137" spans="1:23" x14ac:dyDescent="0.2">
      <c r="A137" s="15" t="s">
        <v>20</v>
      </c>
      <c r="B137" s="16" t="s">
        <v>243</v>
      </c>
      <c r="C137" s="17" t="s">
        <v>244</v>
      </c>
      <c r="D137" s="26">
        <v>52075948</v>
      </c>
      <c r="E137" s="27">
        <v>43652332</v>
      </c>
      <c r="F137" s="27">
        <v>33275948</v>
      </c>
      <c r="G137" s="36">
        <f t="shared" si="27"/>
        <v>0.76229485288437737</v>
      </c>
      <c r="H137" s="26">
        <v>612944</v>
      </c>
      <c r="I137" s="27">
        <v>1923769</v>
      </c>
      <c r="J137" s="27">
        <v>6251758</v>
      </c>
      <c r="K137" s="26">
        <v>8788471</v>
      </c>
      <c r="L137" s="26">
        <v>3049004</v>
      </c>
      <c r="M137" s="27">
        <v>4795146</v>
      </c>
      <c r="N137" s="27">
        <v>4936067</v>
      </c>
      <c r="O137" s="26">
        <v>12780217</v>
      </c>
      <c r="P137" s="26">
        <v>58800</v>
      </c>
      <c r="Q137" s="27">
        <v>1444944</v>
      </c>
      <c r="R137" s="27">
        <v>624235</v>
      </c>
      <c r="S137" s="26">
        <v>2127979</v>
      </c>
      <c r="T137" s="26">
        <v>2951754</v>
      </c>
      <c r="U137" s="27">
        <v>2537172</v>
      </c>
      <c r="V137" s="27">
        <v>4090355</v>
      </c>
      <c r="W137" s="42">
        <v>9579281</v>
      </c>
    </row>
    <row r="138" spans="1:23" x14ac:dyDescent="0.2">
      <c r="A138" s="15" t="s">
        <v>20</v>
      </c>
      <c r="B138" s="16" t="s">
        <v>245</v>
      </c>
      <c r="C138" s="17" t="s">
        <v>246</v>
      </c>
      <c r="D138" s="26">
        <v>44908437</v>
      </c>
      <c r="E138" s="27">
        <v>47330293</v>
      </c>
      <c r="F138" s="27">
        <v>36260324</v>
      </c>
      <c r="G138" s="36">
        <f t="shared" si="27"/>
        <v>0.76611239233190465</v>
      </c>
      <c r="H138" s="26">
        <v>2307905</v>
      </c>
      <c r="I138" s="27">
        <v>3209474</v>
      </c>
      <c r="J138" s="27">
        <v>2617296</v>
      </c>
      <c r="K138" s="26">
        <v>8134675</v>
      </c>
      <c r="L138" s="26">
        <v>1588301</v>
      </c>
      <c r="M138" s="27">
        <v>322578</v>
      </c>
      <c r="N138" s="27">
        <v>4880094</v>
      </c>
      <c r="O138" s="26">
        <v>6790973</v>
      </c>
      <c r="P138" s="26">
        <v>2589115</v>
      </c>
      <c r="Q138" s="27">
        <v>-1316511</v>
      </c>
      <c r="R138" s="27">
        <v>4073465</v>
      </c>
      <c r="S138" s="26">
        <v>5346069</v>
      </c>
      <c r="T138" s="26">
        <v>4577137</v>
      </c>
      <c r="U138" s="27">
        <v>3784574</v>
      </c>
      <c r="V138" s="27">
        <v>7626896</v>
      </c>
      <c r="W138" s="42">
        <v>15988607</v>
      </c>
    </row>
    <row r="139" spans="1:23" x14ac:dyDescent="0.2">
      <c r="A139" s="15" t="s">
        <v>20</v>
      </c>
      <c r="B139" s="16" t="s">
        <v>247</v>
      </c>
      <c r="C139" s="17" t="s">
        <v>248</v>
      </c>
      <c r="D139" s="26">
        <v>51254049</v>
      </c>
      <c r="E139" s="27">
        <v>50814049</v>
      </c>
      <c r="F139" s="27">
        <v>27682760</v>
      </c>
      <c r="G139" s="36">
        <f t="shared" si="27"/>
        <v>0.54478555723831412</v>
      </c>
      <c r="H139" s="26">
        <v>427209</v>
      </c>
      <c r="I139" s="27">
        <v>762190</v>
      </c>
      <c r="J139" s="27">
        <v>5652516</v>
      </c>
      <c r="K139" s="26">
        <v>6841915</v>
      </c>
      <c r="L139" s="26">
        <v>555901</v>
      </c>
      <c r="M139" s="27">
        <v>5808257</v>
      </c>
      <c r="N139" s="27">
        <v>2987772</v>
      </c>
      <c r="O139" s="26">
        <v>9351930</v>
      </c>
      <c r="P139" s="26">
        <v>417633</v>
      </c>
      <c r="Q139" s="27">
        <v>3604566</v>
      </c>
      <c r="R139" s="27">
        <v>13300</v>
      </c>
      <c r="S139" s="26">
        <v>4035499</v>
      </c>
      <c r="T139" s="26">
        <v>-701067</v>
      </c>
      <c r="U139" s="27">
        <v>2837919</v>
      </c>
      <c r="V139" s="27">
        <v>5316564</v>
      </c>
      <c r="W139" s="42">
        <v>7453416</v>
      </c>
    </row>
    <row r="140" spans="1:23" x14ac:dyDescent="0.2">
      <c r="A140" s="15" t="s">
        <v>20</v>
      </c>
      <c r="B140" s="16" t="s">
        <v>249</v>
      </c>
      <c r="C140" s="17" t="s">
        <v>250</v>
      </c>
      <c r="D140" s="26">
        <v>33577207</v>
      </c>
      <c r="E140" s="27">
        <v>52877082</v>
      </c>
      <c r="F140" s="27">
        <v>44175571</v>
      </c>
      <c r="G140" s="36">
        <f t="shared" si="27"/>
        <v>0.83543889581501496</v>
      </c>
      <c r="H140" s="26">
        <v>8366628</v>
      </c>
      <c r="I140" s="27">
        <v>4350744</v>
      </c>
      <c r="J140" s="27">
        <v>6594201</v>
      </c>
      <c r="K140" s="26">
        <v>19311573</v>
      </c>
      <c r="L140" s="26">
        <v>345981</v>
      </c>
      <c r="M140" s="27">
        <v>5046144</v>
      </c>
      <c r="N140" s="27">
        <v>384210</v>
      </c>
      <c r="O140" s="26">
        <v>5776335</v>
      </c>
      <c r="P140" s="26">
        <v>825937</v>
      </c>
      <c r="Q140" s="27">
        <v>812732</v>
      </c>
      <c r="R140" s="27">
        <v>0</v>
      </c>
      <c r="S140" s="26">
        <v>1638669</v>
      </c>
      <c r="T140" s="26">
        <v>7702229</v>
      </c>
      <c r="U140" s="27">
        <v>5227741</v>
      </c>
      <c r="V140" s="27">
        <v>4519024</v>
      </c>
      <c r="W140" s="42">
        <v>17448994</v>
      </c>
    </row>
    <row r="141" spans="1:23" x14ac:dyDescent="0.2">
      <c r="A141" s="15" t="s">
        <v>35</v>
      </c>
      <c r="B141" s="16" t="s">
        <v>251</v>
      </c>
      <c r="C141" s="17" t="s">
        <v>252</v>
      </c>
      <c r="D141" s="26">
        <v>580277001</v>
      </c>
      <c r="E141" s="27">
        <v>541618148</v>
      </c>
      <c r="F141" s="27">
        <v>416730891</v>
      </c>
      <c r="G141" s="36">
        <f t="shared" si="27"/>
        <v>0.76941825627305238</v>
      </c>
      <c r="H141" s="26">
        <v>48035954</v>
      </c>
      <c r="I141" s="27">
        <v>54970606</v>
      </c>
      <c r="J141" s="27">
        <v>38573769</v>
      </c>
      <c r="K141" s="26">
        <v>141580329</v>
      </c>
      <c r="L141" s="26">
        <v>41742634</v>
      </c>
      <c r="M141" s="27">
        <v>27009973</v>
      </c>
      <c r="N141" s="27">
        <v>60673696</v>
      </c>
      <c r="O141" s="26">
        <v>129426303</v>
      </c>
      <c r="P141" s="26">
        <v>2908605</v>
      </c>
      <c r="Q141" s="27">
        <v>54617581</v>
      </c>
      <c r="R141" s="27">
        <v>32051538</v>
      </c>
      <c r="S141" s="26">
        <v>89577724</v>
      </c>
      <c r="T141" s="26">
        <v>48450952</v>
      </c>
      <c r="U141" s="27">
        <v>6853369</v>
      </c>
      <c r="V141" s="27">
        <v>842214</v>
      </c>
      <c r="W141" s="42">
        <v>56146535</v>
      </c>
    </row>
    <row r="142" spans="1:23" ht="16.5" x14ac:dyDescent="0.3">
      <c r="A142" s="18" t="s">
        <v>0</v>
      </c>
      <c r="B142" s="19" t="s">
        <v>253</v>
      </c>
      <c r="C142" s="20" t="s">
        <v>0</v>
      </c>
      <c r="D142" s="28">
        <f>SUM(D136:D141)</f>
        <v>808301292</v>
      </c>
      <c r="E142" s="29">
        <f>SUM(E136:E141)</f>
        <v>791500554</v>
      </c>
      <c r="F142" s="29">
        <f>SUM(F136:F141)</f>
        <v>602517219</v>
      </c>
      <c r="G142" s="37">
        <f t="shared" si="27"/>
        <v>0.76123410900354216</v>
      </c>
      <c r="H142" s="28">
        <f t="shared" ref="H142:W142" si="29">SUM(H136:H141)</f>
        <v>60401935</v>
      </c>
      <c r="I142" s="29">
        <f t="shared" si="29"/>
        <v>70188268</v>
      </c>
      <c r="J142" s="29">
        <f t="shared" si="29"/>
        <v>65039803</v>
      </c>
      <c r="K142" s="28">
        <f t="shared" si="29"/>
        <v>195630006</v>
      </c>
      <c r="L142" s="28">
        <f t="shared" si="29"/>
        <v>49252909</v>
      </c>
      <c r="M142" s="29">
        <f t="shared" si="29"/>
        <v>55694518</v>
      </c>
      <c r="N142" s="29">
        <f t="shared" si="29"/>
        <v>76512038</v>
      </c>
      <c r="O142" s="28">
        <f t="shared" si="29"/>
        <v>181459465</v>
      </c>
      <c r="P142" s="28">
        <f t="shared" si="29"/>
        <v>8964714</v>
      </c>
      <c r="Q142" s="29">
        <f t="shared" si="29"/>
        <v>64689851</v>
      </c>
      <c r="R142" s="29">
        <f t="shared" si="29"/>
        <v>39379928</v>
      </c>
      <c r="S142" s="28">
        <f t="shared" si="29"/>
        <v>113034493</v>
      </c>
      <c r="T142" s="28">
        <f t="shared" si="29"/>
        <v>65613566</v>
      </c>
      <c r="U142" s="29">
        <f t="shared" si="29"/>
        <v>23858554</v>
      </c>
      <c r="V142" s="29">
        <f t="shared" si="29"/>
        <v>22921135</v>
      </c>
      <c r="W142" s="43">
        <f t="shared" si="29"/>
        <v>112393255</v>
      </c>
    </row>
    <row r="143" spans="1:23" x14ac:dyDescent="0.2">
      <c r="A143" s="15" t="s">
        <v>20</v>
      </c>
      <c r="B143" s="16" t="s">
        <v>254</v>
      </c>
      <c r="C143" s="17" t="s">
        <v>255</v>
      </c>
      <c r="D143" s="26">
        <v>47208016</v>
      </c>
      <c r="E143" s="27">
        <v>54824811</v>
      </c>
      <c r="F143" s="27">
        <v>17058710</v>
      </c>
      <c r="G143" s="36">
        <f t="shared" si="27"/>
        <v>0.31114945384855042</v>
      </c>
      <c r="H143" s="26">
        <v>-16235491</v>
      </c>
      <c r="I143" s="27">
        <v>2591423</v>
      </c>
      <c r="J143" s="27">
        <v>5258389</v>
      </c>
      <c r="K143" s="26">
        <v>-8385679</v>
      </c>
      <c r="L143" s="26">
        <v>3728585</v>
      </c>
      <c r="M143" s="27">
        <v>4419495</v>
      </c>
      <c r="N143" s="27">
        <v>3378897</v>
      </c>
      <c r="O143" s="26">
        <v>11526977</v>
      </c>
      <c r="P143" s="26">
        <v>1919456</v>
      </c>
      <c r="Q143" s="27">
        <v>3199580</v>
      </c>
      <c r="R143" s="27">
        <v>2041629</v>
      </c>
      <c r="S143" s="26">
        <v>7160665</v>
      </c>
      <c r="T143" s="26">
        <v>1144161</v>
      </c>
      <c r="U143" s="27">
        <v>2471509</v>
      </c>
      <c r="V143" s="27">
        <v>3141077</v>
      </c>
      <c r="W143" s="42">
        <v>6756747</v>
      </c>
    </row>
    <row r="144" spans="1:23" x14ac:dyDescent="0.2">
      <c r="A144" s="15" t="s">
        <v>20</v>
      </c>
      <c r="B144" s="16" t="s">
        <v>256</v>
      </c>
      <c r="C144" s="17" t="s">
        <v>257</v>
      </c>
      <c r="D144" s="26">
        <v>44921950</v>
      </c>
      <c r="E144" s="27">
        <v>60472015</v>
      </c>
      <c r="F144" s="27">
        <v>66086501</v>
      </c>
      <c r="G144" s="36">
        <f t="shared" si="27"/>
        <v>1.0928443677625097</v>
      </c>
      <c r="H144" s="26">
        <v>6383961</v>
      </c>
      <c r="I144" s="27">
        <v>9270832</v>
      </c>
      <c r="J144" s="27">
        <v>7916429</v>
      </c>
      <c r="K144" s="26">
        <v>23571222</v>
      </c>
      <c r="L144" s="26">
        <v>9425567</v>
      </c>
      <c r="M144" s="27">
        <v>-198116</v>
      </c>
      <c r="N144" s="27">
        <v>8859118</v>
      </c>
      <c r="O144" s="26">
        <v>18086569</v>
      </c>
      <c r="P144" s="26">
        <v>-1153480</v>
      </c>
      <c r="Q144" s="27">
        <v>3071861</v>
      </c>
      <c r="R144" s="27">
        <v>5409595</v>
      </c>
      <c r="S144" s="26">
        <v>7327976</v>
      </c>
      <c r="T144" s="26">
        <v>11017622</v>
      </c>
      <c r="U144" s="27">
        <v>3878804</v>
      </c>
      <c r="V144" s="27">
        <v>2204308</v>
      </c>
      <c r="W144" s="42">
        <v>17100734</v>
      </c>
    </row>
    <row r="145" spans="1:23" x14ac:dyDescent="0.2">
      <c r="A145" s="15" t="s">
        <v>20</v>
      </c>
      <c r="B145" s="16" t="s">
        <v>258</v>
      </c>
      <c r="C145" s="17" t="s">
        <v>259</v>
      </c>
      <c r="D145" s="26">
        <v>50266951</v>
      </c>
      <c r="E145" s="27">
        <v>64336449</v>
      </c>
      <c r="F145" s="27">
        <v>43959243</v>
      </c>
      <c r="G145" s="36">
        <f t="shared" si="27"/>
        <v>0.68327120447695211</v>
      </c>
      <c r="H145" s="26">
        <v>1045130</v>
      </c>
      <c r="I145" s="27">
        <v>81726</v>
      </c>
      <c r="J145" s="27">
        <v>9543031</v>
      </c>
      <c r="K145" s="26">
        <v>10669887</v>
      </c>
      <c r="L145" s="26">
        <v>1965667</v>
      </c>
      <c r="M145" s="27">
        <v>816597</v>
      </c>
      <c r="N145" s="27">
        <v>6944940</v>
      </c>
      <c r="O145" s="26">
        <v>9727204</v>
      </c>
      <c r="P145" s="26">
        <v>0</v>
      </c>
      <c r="Q145" s="27">
        <v>0</v>
      </c>
      <c r="R145" s="27">
        <v>3331664</v>
      </c>
      <c r="S145" s="26">
        <v>3331664</v>
      </c>
      <c r="T145" s="26">
        <v>5565524</v>
      </c>
      <c r="U145" s="27">
        <v>6522356</v>
      </c>
      <c r="V145" s="27">
        <v>8142608</v>
      </c>
      <c r="W145" s="42">
        <v>20230488</v>
      </c>
    </row>
    <row r="146" spans="1:23" x14ac:dyDescent="0.2">
      <c r="A146" s="15" t="s">
        <v>20</v>
      </c>
      <c r="B146" s="16" t="s">
        <v>260</v>
      </c>
      <c r="C146" s="17" t="s">
        <v>261</v>
      </c>
      <c r="D146" s="26">
        <v>25565000</v>
      </c>
      <c r="E146" s="27">
        <v>28565000</v>
      </c>
      <c r="F146" s="27">
        <v>21277502</v>
      </c>
      <c r="G146" s="36">
        <f t="shared" si="27"/>
        <v>0.74488016803780854</v>
      </c>
      <c r="H146" s="26">
        <v>2876720</v>
      </c>
      <c r="I146" s="27">
        <v>0</v>
      </c>
      <c r="J146" s="27">
        <v>1919595</v>
      </c>
      <c r="K146" s="26">
        <v>4796315</v>
      </c>
      <c r="L146" s="26">
        <v>3361094</v>
      </c>
      <c r="M146" s="27">
        <v>3562841</v>
      </c>
      <c r="N146" s="27">
        <v>942663</v>
      </c>
      <c r="O146" s="26">
        <v>7866598</v>
      </c>
      <c r="P146" s="26">
        <v>2579</v>
      </c>
      <c r="Q146" s="27">
        <v>2381311</v>
      </c>
      <c r="R146" s="27">
        <v>843190</v>
      </c>
      <c r="S146" s="26">
        <v>3227080</v>
      </c>
      <c r="T146" s="26">
        <v>4216627</v>
      </c>
      <c r="U146" s="27">
        <v>681427</v>
      </c>
      <c r="V146" s="27">
        <v>489455</v>
      </c>
      <c r="W146" s="42">
        <v>5387509</v>
      </c>
    </row>
    <row r="147" spans="1:23" x14ac:dyDescent="0.2">
      <c r="A147" s="15" t="s">
        <v>35</v>
      </c>
      <c r="B147" s="16" t="s">
        <v>262</v>
      </c>
      <c r="C147" s="17" t="s">
        <v>263</v>
      </c>
      <c r="D147" s="26">
        <v>291451799</v>
      </c>
      <c r="E147" s="27">
        <v>295610621</v>
      </c>
      <c r="F147" s="27">
        <v>63239580</v>
      </c>
      <c r="G147" s="36">
        <f t="shared" si="27"/>
        <v>0.21392864635942835</v>
      </c>
      <c r="H147" s="26">
        <v>0</v>
      </c>
      <c r="I147" s="27">
        <v>0</v>
      </c>
      <c r="J147" s="27">
        <v>0</v>
      </c>
      <c r="K147" s="26">
        <v>0</v>
      </c>
      <c r="L147" s="26">
        <v>0</v>
      </c>
      <c r="M147" s="27">
        <v>70529</v>
      </c>
      <c r="N147" s="27">
        <v>12270335</v>
      </c>
      <c r="O147" s="26">
        <v>12340864</v>
      </c>
      <c r="P147" s="26">
        <v>5471479</v>
      </c>
      <c r="Q147" s="27">
        <v>23658331</v>
      </c>
      <c r="R147" s="27">
        <v>7959887</v>
      </c>
      <c r="S147" s="26">
        <v>37089697</v>
      </c>
      <c r="T147" s="26">
        <v>13538424</v>
      </c>
      <c r="U147" s="27">
        <v>270595</v>
      </c>
      <c r="V147" s="27">
        <v>0</v>
      </c>
      <c r="W147" s="42">
        <v>13809019</v>
      </c>
    </row>
    <row r="148" spans="1:23" ht="16.5" x14ac:dyDescent="0.3">
      <c r="A148" s="18" t="s">
        <v>0</v>
      </c>
      <c r="B148" s="19" t="s">
        <v>264</v>
      </c>
      <c r="C148" s="20" t="s">
        <v>0</v>
      </c>
      <c r="D148" s="28">
        <f>SUM(D143:D147)</f>
        <v>459413716</v>
      </c>
      <c r="E148" s="29">
        <f>SUM(E143:E147)</f>
        <v>503808896</v>
      </c>
      <c r="F148" s="29">
        <f>SUM(F143:F147)</f>
        <v>211621536</v>
      </c>
      <c r="G148" s="37">
        <f t="shared" si="27"/>
        <v>0.42004326974011985</v>
      </c>
      <c r="H148" s="28">
        <f t="shared" ref="H148:W148" si="30">SUM(H143:H147)</f>
        <v>-5929680</v>
      </c>
      <c r="I148" s="29">
        <f t="shared" si="30"/>
        <v>11943981</v>
      </c>
      <c r="J148" s="29">
        <f t="shared" si="30"/>
        <v>24637444</v>
      </c>
      <c r="K148" s="28">
        <f t="shared" si="30"/>
        <v>30651745</v>
      </c>
      <c r="L148" s="28">
        <f t="shared" si="30"/>
        <v>18480913</v>
      </c>
      <c r="M148" s="29">
        <f t="shared" si="30"/>
        <v>8671346</v>
      </c>
      <c r="N148" s="29">
        <f t="shared" si="30"/>
        <v>32395953</v>
      </c>
      <c r="O148" s="28">
        <f t="shared" si="30"/>
        <v>59548212</v>
      </c>
      <c r="P148" s="28">
        <f t="shared" si="30"/>
        <v>6240034</v>
      </c>
      <c r="Q148" s="29">
        <f t="shared" si="30"/>
        <v>32311083</v>
      </c>
      <c r="R148" s="29">
        <f t="shared" si="30"/>
        <v>19585965</v>
      </c>
      <c r="S148" s="28">
        <f t="shared" si="30"/>
        <v>58137082</v>
      </c>
      <c r="T148" s="28">
        <f t="shared" si="30"/>
        <v>35482358</v>
      </c>
      <c r="U148" s="29">
        <f t="shared" si="30"/>
        <v>13824691</v>
      </c>
      <c r="V148" s="29">
        <f t="shared" si="30"/>
        <v>13977448</v>
      </c>
      <c r="W148" s="43">
        <f t="shared" si="30"/>
        <v>63284497</v>
      </c>
    </row>
    <row r="149" spans="1:23" x14ac:dyDescent="0.2">
      <c r="A149" s="15" t="s">
        <v>20</v>
      </c>
      <c r="B149" s="16" t="s">
        <v>265</v>
      </c>
      <c r="C149" s="17" t="s">
        <v>266</v>
      </c>
      <c r="D149" s="26">
        <v>30838200</v>
      </c>
      <c r="E149" s="27">
        <v>56369188</v>
      </c>
      <c r="F149" s="27">
        <v>53071413</v>
      </c>
      <c r="G149" s="36">
        <f t="shared" si="27"/>
        <v>0.94149685108112613</v>
      </c>
      <c r="H149" s="26">
        <v>1683219</v>
      </c>
      <c r="I149" s="27">
        <v>5195047</v>
      </c>
      <c r="J149" s="27">
        <v>3123579</v>
      </c>
      <c r="K149" s="26">
        <v>10001845</v>
      </c>
      <c r="L149" s="26">
        <v>8071961</v>
      </c>
      <c r="M149" s="27">
        <v>8359799</v>
      </c>
      <c r="N149" s="27">
        <v>3256368</v>
      </c>
      <c r="O149" s="26">
        <v>19688128</v>
      </c>
      <c r="P149" s="26">
        <v>2556792</v>
      </c>
      <c r="Q149" s="27">
        <v>2615714</v>
      </c>
      <c r="R149" s="27">
        <v>3967120</v>
      </c>
      <c r="S149" s="26">
        <v>9139626</v>
      </c>
      <c r="T149" s="26">
        <v>1876410</v>
      </c>
      <c r="U149" s="27">
        <v>4060282</v>
      </c>
      <c r="V149" s="27">
        <v>8305122</v>
      </c>
      <c r="W149" s="42">
        <v>14241814</v>
      </c>
    </row>
    <row r="150" spans="1:23" x14ac:dyDescent="0.2">
      <c r="A150" s="15" t="s">
        <v>20</v>
      </c>
      <c r="B150" s="16" t="s">
        <v>267</v>
      </c>
      <c r="C150" s="17" t="s">
        <v>268</v>
      </c>
      <c r="D150" s="26">
        <v>830967400</v>
      </c>
      <c r="E150" s="27">
        <v>834530301</v>
      </c>
      <c r="F150" s="27">
        <v>661362266</v>
      </c>
      <c r="G150" s="36">
        <f t="shared" si="27"/>
        <v>0.79249640810825395</v>
      </c>
      <c r="H150" s="26">
        <v>-1</v>
      </c>
      <c r="I150" s="27">
        <v>21002195</v>
      </c>
      <c r="J150" s="27">
        <v>41408550</v>
      </c>
      <c r="K150" s="26">
        <v>62410744</v>
      </c>
      <c r="L150" s="26">
        <v>51767368</v>
      </c>
      <c r="M150" s="27">
        <v>53379554</v>
      </c>
      <c r="N150" s="27">
        <v>56892201</v>
      </c>
      <c r="O150" s="26">
        <v>162039123</v>
      </c>
      <c r="P150" s="26">
        <v>70413279</v>
      </c>
      <c r="Q150" s="27">
        <v>65026290</v>
      </c>
      <c r="R150" s="27">
        <v>64654223</v>
      </c>
      <c r="S150" s="26">
        <v>200093792</v>
      </c>
      <c r="T150" s="26">
        <v>51135310</v>
      </c>
      <c r="U150" s="27">
        <v>79997886</v>
      </c>
      <c r="V150" s="27">
        <v>105685411</v>
      </c>
      <c r="W150" s="42">
        <v>236818607</v>
      </c>
    </row>
    <row r="151" spans="1:23" x14ac:dyDescent="0.2">
      <c r="A151" s="15" t="s">
        <v>20</v>
      </c>
      <c r="B151" s="16" t="s">
        <v>269</v>
      </c>
      <c r="C151" s="17" t="s">
        <v>270</v>
      </c>
      <c r="D151" s="26">
        <v>67123450</v>
      </c>
      <c r="E151" s="27">
        <v>86593050</v>
      </c>
      <c r="F151" s="27">
        <v>61519825</v>
      </c>
      <c r="G151" s="36">
        <f t="shared" si="27"/>
        <v>0.71044760520619143</v>
      </c>
      <c r="H151" s="26">
        <v>5214148</v>
      </c>
      <c r="I151" s="27">
        <v>5518111</v>
      </c>
      <c r="J151" s="27">
        <v>5452319</v>
      </c>
      <c r="K151" s="26">
        <v>16184578</v>
      </c>
      <c r="L151" s="26">
        <v>3150708</v>
      </c>
      <c r="M151" s="27">
        <v>1401688</v>
      </c>
      <c r="N151" s="27">
        <v>5159941</v>
      </c>
      <c r="O151" s="26">
        <v>9712337</v>
      </c>
      <c r="P151" s="26">
        <v>3474430</v>
      </c>
      <c r="Q151" s="27">
        <v>869018</v>
      </c>
      <c r="R151" s="27">
        <v>7952003</v>
      </c>
      <c r="S151" s="26">
        <v>12295451</v>
      </c>
      <c r="T151" s="26">
        <v>7429047</v>
      </c>
      <c r="U151" s="27">
        <v>4323615</v>
      </c>
      <c r="V151" s="27">
        <v>11574797</v>
      </c>
      <c r="W151" s="42">
        <v>23327459</v>
      </c>
    </row>
    <row r="152" spans="1:23" x14ac:dyDescent="0.2">
      <c r="A152" s="15" t="s">
        <v>20</v>
      </c>
      <c r="B152" s="16" t="s">
        <v>271</v>
      </c>
      <c r="C152" s="17" t="s">
        <v>272</v>
      </c>
      <c r="D152" s="26">
        <v>47315995</v>
      </c>
      <c r="E152" s="27">
        <v>56347526</v>
      </c>
      <c r="F152" s="27">
        <v>37003785</v>
      </c>
      <c r="G152" s="36">
        <f t="shared" si="27"/>
        <v>0.65670647190437426</v>
      </c>
      <c r="H152" s="26">
        <v>1382328</v>
      </c>
      <c r="I152" s="27">
        <v>3245188</v>
      </c>
      <c r="J152" s="27">
        <v>2092719</v>
      </c>
      <c r="K152" s="26">
        <v>6720235</v>
      </c>
      <c r="L152" s="26">
        <v>3553599</v>
      </c>
      <c r="M152" s="27">
        <v>5375372</v>
      </c>
      <c r="N152" s="27">
        <v>746408</v>
      </c>
      <c r="O152" s="26">
        <v>9675379</v>
      </c>
      <c r="P152" s="26">
        <v>1080910</v>
      </c>
      <c r="Q152" s="27">
        <v>461312</v>
      </c>
      <c r="R152" s="27">
        <v>2358632</v>
      </c>
      <c r="S152" s="26">
        <v>3900854</v>
      </c>
      <c r="T152" s="26">
        <v>2309587</v>
      </c>
      <c r="U152" s="27">
        <v>1493860</v>
      </c>
      <c r="V152" s="27">
        <v>12903870</v>
      </c>
      <c r="W152" s="42">
        <v>16707317</v>
      </c>
    </row>
    <row r="153" spans="1:23" x14ac:dyDescent="0.2">
      <c r="A153" s="15" t="s">
        <v>20</v>
      </c>
      <c r="B153" s="16" t="s">
        <v>273</v>
      </c>
      <c r="C153" s="17" t="s">
        <v>274</v>
      </c>
      <c r="D153" s="26">
        <v>42136000</v>
      </c>
      <c r="E153" s="27">
        <v>48136000</v>
      </c>
      <c r="F153" s="27">
        <v>17343513</v>
      </c>
      <c r="G153" s="36">
        <f t="shared" si="27"/>
        <v>0.36030233089579522</v>
      </c>
      <c r="H153" s="26">
        <v>-3961917</v>
      </c>
      <c r="I153" s="27">
        <v>0</v>
      </c>
      <c r="J153" s="27">
        <v>300744</v>
      </c>
      <c r="K153" s="26">
        <v>-3661173</v>
      </c>
      <c r="L153" s="26">
        <v>735795</v>
      </c>
      <c r="M153" s="27">
        <v>0</v>
      </c>
      <c r="N153" s="27">
        <v>0</v>
      </c>
      <c r="O153" s="26">
        <v>735795</v>
      </c>
      <c r="P153" s="26">
        <v>8105715</v>
      </c>
      <c r="Q153" s="27">
        <v>1219712</v>
      </c>
      <c r="R153" s="27">
        <v>5029696</v>
      </c>
      <c r="S153" s="26">
        <v>14355123</v>
      </c>
      <c r="T153" s="26">
        <v>3041725</v>
      </c>
      <c r="U153" s="27">
        <v>0</v>
      </c>
      <c r="V153" s="27">
        <v>2872043</v>
      </c>
      <c r="W153" s="42">
        <v>5913768</v>
      </c>
    </row>
    <row r="154" spans="1:23" x14ac:dyDescent="0.2">
      <c r="A154" s="15" t="s">
        <v>35</v>
      </c>
      <c r="B154" s="16" t="s">
        <v>275</v>
      </c>
      <c r="C154" s="17" t="s">
        <v>276</v>
      </c>
      <c r="D154" s="26">
        <v>244466738</v>
      </c>
      <c r="E154" s="27">
        <v>243670902</v>
      </c>
      <c r="F154" s="27">
        <v>209518676</v>
      </c>
      <c r="G154" s="36">
        <f t="shared" si="27"/>
        <v>0.85984282193858341</v>
      </c>
      <c r="H154" s="26">
        <v>9407789</v>
      </c>
      <c r="I154" s="27">
        <v>6345811</v>
      </c>
      <c r="J154" s="27">
        <v>15679979</v>
      </c>
      <c r="K154" s="26">
        <v>31433579</v>
      </c>
      <c r="L154" s="26">
        <v>9552764</v>
      </c>
      <c r="M154" s="27">
        <v>14544001</v>
      </c>
      <c r="N154" s="27">
        <v>22347347</v>
      </c>
      <c r="O154" s="26">
        <v>46444112</v>
      </c>
      <c r="P154" s="26">
        <v>2533317</v>
      </c>
      <c r="Q154" s="27">
        <v>15686636</v>
      </c>
      <c r="R154" s="27">
        <v>19567022</v>
      </c>
      <c r="S154" s="26">
        <v>37786975</v>
      </c>
      <c r="T154" s="26">
        <v>20917601</v>
      </c>
      <c r="U154" s="27">
        <v>27367896</v>
      </c>
      <c r="V154" s="27">
        <v>45568513</v>
      </c>
      <c r="W154" s="42">
        <v>93854010</v>
      </c>
    </row>
    <row r="155" spans="1:23" ht="16.5" x14ac:dyDescent="0.3">
      <c r="A155" s="18" t="s">
        <v>0</v>
      </c>
      <c r="B155" s="19" t="s">
        <v>277</v>
      </c>
      <c r="C155" s="20" t="s">
        <v>0</v>
      </c>
      <c r="D155" s="28">
        <f>SUM(D149:D154)</f>
        <v>1262847783</v>
      </c>
      <c r="E155" s="29">
        <f>SUM(E149:E154)</f>
        <v>1325646967</v>
      </c>
      <c r="F155" s="29">
        <f>SUM(F149:F154)</f>
        <v>1039819478</v>
      </c>
      <c r="G155" s="37">
        <f t="shared" si="27"/>
        <v>0.78438641952552368</v>
      </c>
      <c r="H155" s="28">
        <f t="shared" ref="H155:W155" si="31">SUM(H149:H154)</f>
        <v>13725566</v>
      </c>
      <c r="I155" s="29">
        <f t="shared" si="31"/>
        <v>41306352</v>
      </c>
      <c r="J155" s="29">
        <f t="shared" si="31"/>
        <v>68057890</v>
      </c>
      <c r="K155" s="28">
        <f t="shared" si="31"/>
        <v>123089808</v>
      </c>
      <c r="L155" s="28">
        <f t="shared" si="31"/>
        <v>76832195</v>
      </c>
      <c r="M155" s="29">
        <f t="shared" si="31"/>
        <v>83060414</v>
      </c>
      <c r="N155" s="29">
        <f t="shared" si="31"/>
        <v>88402265</v>
      </c>
      <c r="O155" s="28">
        <f t="shared" si="31"/>
        <v>248294874</v>
      </c>
      <c r="P155" s="28">
        <f t="shared" si="31"/>
        <v>88164443</v>
      </c>
      <c r="Q155" s="29">
        <f t="shared" si="31"/>
        <v>85878682</v>
      </c>
      <c r="R155" s="29">
        <f t="shared" si="31"/>
        <v>103528696</v>
      </c>
      <c r="S155" s="28">
        <f t="shared" si="31"/>
        <v>277571821</v>
      </c>
      <c r="T155" s="28">
        <f t="shared" si="31"/>
        <v>86709680</v>
      </c>
      <c r="U155" s="29">
        <f t="shared" si="31"/>
        <v>117243539</v>
      </c>
      <c r="V155" s="29">
        <f t="shared" si="31"/>
        <v>186909756</v>
      </c>
      <c r="W155" s="43">
        <f t="shared" si="31"/>
        <v>390862975</v>
      </c>
    </row>
    <row r="156" spans="1:23" x14ac:dyDescent="0.2">
      <c r="A156" s="15" t="s">
        <v>20</v>
      </c>
      <c r="B156" s="16" t="s">
        <v>278</v>
      </c>
      <c r="C156" s="17" t="s">
        <v>279</v>
      </c>
      <c r="D156" s="26">
        <v>73920399</v>
      </c>
      <c r="E156" s="27">
        <v>84280025</v>
      </c>
      <c r="F156" s="27">
        <v>59760142</v>
      </c>
      <c r="G156" s="36">
        <f t="shared" si="27"/>
        <v>0.70906649588677739</v>
      </c>
      <c r="H156" s="26">
        <v>366777</v>
      </c>
      <c r="I156" s="27">
        <v>7503928</v>
      </c>
      <c r="J156" s="27">
        <v>6050845</v>
      </c>
      <c r="K156" s="26">
        <v>13921550</v>
      </c>
      <c r="L156" s="26">
        <v>8173833</v>
      </c>
      <c r="M156" s="27">
        <v>3417922</v>
      </c>
      <c r="N156" s="27">
        <v>4141130</v>
      </c>
      <c r="O156" s="26">
        <v>15732885</v>
      </c>
      <c r="P156" s="26">
        <v>6639804</v>
      </c>
      <c r="Q156" s="27">
        <v>2897322</v>
      </c>
      <c r="R156" s="27">
        <v>6992041</v>
      </c>
      <c r="S156" s="26">
        <v>16529167</v>
      </c>
      <c r="T156" s="26">
        <v>2696696</v>
      </c>
      <c r="U156" s="27">
        <v>1293317</v>
      </c>
      <c r="V156" s="27">
        <v>9586527</v>
      </c>
      <c r="W156" s="42">
        <v>13576540</v>
      </c>
    </row>
    <row r="157" spans="1:23" x14ac:dyDescent="0.2">
      <c r="A157" s="15" t="s">
        <v>20</v>
      </c>
      <c r="B157" s="16" t="s">
        <v>280</v>
      </c>
      <c r="C157" s="17" t="s">
        <v>281</v>
      </c>
      <c r="D157" s="26">
        <v>321401054</v>
      </c>
      <c r="E157" s="27">
        <v>316099546</v>
      </c>
      <c r="F157" s="27">
        <v>220251510</v>
      </c>
      <c r="G157" s="36">
        <f t="shared" si="27"/>
        <v>0.69677895076761676</v>
      </c>
      <c r="H157" s="26">
        <v>6515056</v>
      </c>
      <c r="I157" s="27">
        <v>22214133</v>
      </c>
      <c r="J157" s="27">
        <v>21046159</v>
      </c>
      <c r="K157" s="26">
        <v>49775348</v>
      </c>
      <c r="L157" s="26">
        <v>21623302</v>
      </c>
      <c r="M157" s="27">
        <v>20520668</v>
      </c>
      <c r="N157" s="27">
        <v>31891559</v>
      </c>
      <c r="O157" s="26">
        <v>74035529</v>
      </c>
      <c r="P157" s="26">
        <v>2597988</v>
      </c>
      <c r="Q157" s="27">
        <v>9231500</v>
      </c>
      <c r="R157" s="27">
        <v>15486420</v>
      </c>
      <c r="S157" s="26">
        <v>27315908</v>
      </c>
      <c r="T157" s="26">
        <v>21791942</v>
      </c>
      <c r="U157" s="27">
        <v>31927904</v>
      </c>
      <c r="V157" s="27">
        <v>15404879</v>
      </c>
      <c r="W157" s="42">
        <v>69124725</v>
      </c>
    </row>
    <row r="158" spans="1:23" x14ac:dyDescent="0.2">
      <c r="A158" s="15" t="s">
        <v>20</v>
      </c>
      <c r="B158" s="16" t="s">
        <v>282</v>
      </c>
      <c r="C158" s="17" t="s">
        <v>283</v>
      </c>
      <c r="D158" s="26">
        <v>82661760</v>
      </c>
      <c r="E158" s="27">
        <v>91407033</v>
      </c>
      <c r="F158" s="27">
        <v>72060041</v>
      </c>
      <c r="G158" s="36">
        <f t="shared" si="27"/>
        <v>0.78834241343332956</v>
      </c>
      <c r="H158" s="26">
        <v>3257824</v>
      </c>
      <c r="I158" s="27">
        <v>4938038</v>
      </c>
      <c r="J158" s="27">
        <v>5849634</v>
      </c>
      <c r="K158" s="26">
        <v>14045496</v>
      </c>
      <c r="L158" s="26">
        <v>3210894</v>
      </c>
      <c r="M158" s="27">
        <v>5848044</v>
      </c>
      <c r="N158" s="27">
        <v>5917458</v>
      </c>
      <c r="O158" s="26">
        <v>14976396</v>
      </c>
      <c r="P158" s="26">
        <v>736843</v>
      </c>
      <c r="Q158" s="27">
        <v>3804278</v>
      </c>
      <c r="R158" s="27">
        <v>4762167</v>
      </c>
      <c r="S158" s="26">
        <v>9303288</v>
      </c>
      <c r="T158" s="26">
        <v>4053138</v>
      </c>
      <c r="U158" s="27">
        <v>19740252</v>
      </c>
      <c r="V158" s="27">
        <v>9941471</v>
      </c>
      <c r="W158" s="42">
        <v>33734861</v>
      </c>
    </row>
    <row r="159" spans="1:23" x14ac:dyDescent="0.2">
      <c r="A159" s="15" t="s">
        <v>20</v>
      </c>
      <c r="B159" s="16" t="s">
        <v>284</v>
      </c>
      <c r="C159" s="17" t="s">
        <v>285</v>
      </c>
      <c r="D159" s="26">
        <v>33587122</v>
      </c>
      <c r="E159" s="27">
        <v>42824119</v>
      </c>
      <c r="F159" s="27">
        <v>45631520</v>
      </c>
      <c r="G159" s="36">
        <f t="shared" si="27"/>
        <v>1.0655565383610111</v>
      </c>
      <c r="H159" s="26">
        <v>1896534</v>
      </c>
      <c r="I159" s="27">
        <v>6096783</v>
      </c>
      <c r="J159" s="27">
        <v>7748993</v>
      </c>
      <c r="K159" s="26">
        <v>15742310</v>
      </c>
      <c r="L159" s="26">
        <v>1705087</v>
      </c>
      <c r="M159" s="27">
        <v>1434328</v>
      </c>
      <c r="N159" s="27">
        <v>6474773</v>
      </c>
      <c r="O159" s="26">
        <v>9614188</v>
      </c>
      <c r="P159" s="26">
        <v>718740</v>
      </c>
      <c r="Q159" s="27">
        <v>7437950</v>
      </c>
      <c r="R159" s="27">
        <v>6284043</v>
      </c>
      <c r="S159" s="26">
        <v>14440733</v>
      </c>
      <c r="T159" s="26">
        <v>2506600</v>
      </c>
      <c r="U159" s="27">
        <v>1241330</v>
      </c>
      <c r="V159" s="27">
        <v>2086359</v>
      </c>
      <c r="W159" s="42">
        <v>5834289</v>
      </c>
    </row>
    <row r="160" spans="1:23" x14ac:dyDescent="0.2">
      <c r="A160" s="15" t="s">
        <v>35</v>
      </c>
      <c r="B160" s="16" t="s">
        <v>286</v>
      </c>
      <c r="C160" s="17" t="s">
        <v>287</v>
      </c>
      <c r="D160" s="26">
        <v>235385614</v>
      </c>
      <c r="E160" s="27">
        <v>263496552</v>
      </c>
      <c r="F160" s="27">
        <v>283138474</v>
      </c>
      <c r="G160" s="36">
        <f t="shared" si="27"/>
        <v>1.074543373911018</v>
      </c>
      <c r="H160" s="26">
        <v>24751431</v>
      </c>
      <c r="I160" s="27">
        <v>6354951</v>
      </c>
      <c r="J160" s="27">
        <v>10177659</v>
      </c>
      <c r="K160" s="26">
        <v>41284041</v>
      </c>
      <c r="L160" s="26">
        <v>35332149</v>
      </c>
      <c r="M160" s="27">
        <v>11598236</v>
      </c>
      <c r="N160" s="27">
        <v>30501704</v>
      </c>
      <c r="O160" s="26">
        <v>77432089</v>
      </c>
      <c r="P160" s="26">
        <v>2405531</v>
      </c>
      <c r="Q160" s="27">
        <v>21964303</v>
      </c>
      <c r="R160" s="27">
        <v>17641583</v>
      </c>
      <c r="S160" s="26">
        <v>42011417</v>
      </c>
      <c r="T160" s="26">
        <v>18036500</v>
      </c>
      <c r="U160" s="27">
        <v>18611024</v>
      </c>
      <c r="V160" s="27">
        <v>85763403</v>
      </c>
      <c r="W160" s="42">
        <v>122410927</v>
      </c>
    </row>
    <row r="161" spans="1:23" ht="16.5" x14ac:dyDescent="0.3">
      <c r="A161" s="18" t="s">
        <v>0</v>
      </c>
      <c r="B161" s="19" t="s">
        <v>288</v>
      </c>
      <c r="C161" s="20" t="s">
        <v>0</v>
      </c>
      <c r="D161" s="28">
        <f>SUM(D156:D160)</f>
        <v>746955949</v>
      </c>
      <c r="E161" s="29">
        <f>SUM(E156:E160)</f>
        <v>798107275</v>
      </c>
      <c r="F161" s="29">
        <f>SUM(F156:F160)</f>
        <v>680841687</v>
      </c>
      <c r="G161" s="37">
        <f t="shared" si="27"/>
        <v>0.85307039332525814</v>
      </c>
      <c r="H161" s="28">
        <f t="shared" ref="H161:W161" si="32">SUM(H156:H160)</f>
        <v>36787622</v>
      </c>
      <c r="I161" s="29">
        <f t="shared" si="32"/>
        <v>47107833</v>
      </c>
      <c r="J161" s="29">
        <f t="shared" si="32"/>
        <v>50873290</v>
      </c>
      <c r="K161" s="28">
        <f t="shared" si="32"/>
        <v>134768745</v>
      </c>
      <c r="L161" s="28">
        <f t="shared" si="32"/>
        <v>70045265</v>
      </c>
      <c r="M161" s="29">
        <f t="shared" si="32"/>
        <v>42819198</v>
      </c>
      <c r="N161" s="29">
        <f t="shared" si="32"/>
        <v>78926624</v>
      </c>
      <c r="O161" s="28">
        <f t="shared" si="32"/>
        <v>191791087</v>
      </c>
      <c r="P161" s="28">
        <f t="shared" si="32"/>
        <v>13098906</v>
      </c>
      <c r="Q161" s="29">
        <f t="shared" si="32"/>
        <v>45335353</v>
      </c>
      <c r="R161" s="29">
        <f t="shared" si="32"/>
        <v>51166254</v>
      </c>
      <c r="S161" s="28">
        <f t="shared" si="32"/>
        <v>109600513</v>
      </c>
      <c r="T161" s="28">
        <f t="shared" si="32"/>
        <v>49084876</v>
      </c>
      <c r="U161" s="29">
        <f t="shared" si="32"/>
        <v>72813827</v>
      </c>
      <c r="V161" s="29">
        <f t="shared" si="32"/>
        <v>122782639</v>
      </c>
      <c r="W161" s="43">
        <f t="shared" si="32"/>
        <v>244681342</v>
      </c>
    </row>
    <row r="162" spans="1:23" x14ac:dyDescent="0.2">
      <c r="A162" s="15" t="s">
        <v>20</v>
      </c>
      <c r="B162" s="16" t="s">
        <v>289</v>
      </c>
      <c r="C162" s="17" t="s">
        <v>290</v>
      </c>
      <c r="D162" s="26">
        <v>98060376</v>
      </c>
      <c r="E162" s="27">
        <v>133559037</v>
      </c>
      <c r="F162" s="27">
        <v>107185968</v>
      </c>
      <c r="G162" s="36">
        <f t="shared" si="27"/>
        <v>0.80253624470203389</v>
      </c>
      <c r="H162" s="26">
        <v>0</v>
      </c>
      <c r="I162" s="27">
        <v>8798263</v>
      </c>
      <c r="J162" s="27">
        <v>5327204</v>
      </c>
      <c r="K162" s="26">
        <v>14125467</v>
      </c>
      <c r="L162" s="26">
        <v>14305268</v>
      </c>
      <c r="M162" s="27">
        <v>9018727</v>
      </c>
      <c r="N162" s="27">
        <v>12167167</v>
      </c>
      <c r="O162" s="26">
        <v>35491162</v>
      </c>
      <c r="P162" s="26">
        <v>1948276</v>
      </c>
      <c r="Q162" s="27">
        <v>7750451</v>
      </c>
      <c r="R162" s="27">
        <v>12078926</v>
      </c>
      <c r="S162" s="26">
        <v>21777653</v>
      </c>
      <c r="T162" s="26">
        <v>6918884</v>
      </c>
      <c r="U162" s="27">
        <v>6320848</v>
      </c>
      <c r="V162" s="27">
        <v>22551954</v>
      </c>
      <c r="W162" s="42">
        <v>35791686</v>
      </c>
    </row>
    <row r="163" spans="1:23" x14ac:dyDescent="0.2">
      <c r="A163" s="15" t="s">
        <v>20</v>
      </c>
      <c r="B163" s="16" t="s">
        <v>291</v>
      </c>
      <c r="C163" s="17" t="s">
        <v>292</v>
      </c>
      <c r="D163" s="26">
        <v>44994821</v>
      </c>
      <c r="E163" s="27">
        <v>54667690</v>
      </c>
      <c r="F163" s="27">
        <v>41211728</v>
      </c>
      <c r="G163" s="36">
        <f t="shared" si="27"/>
        <v>0.75385896129871233</v>
      </c>
      <c r="H163" s="26">
        <v>3536445</v>
      </c>
      <c r="I163" s="27">
        <v>2940959</v>
      </c>
      <c r="J163" s="27">
        <v>4469774</v>
      </c>
      <c r="K163" s="26">
        <v>10947178</v>
      </c>
      <c r="L163" s="26">
        <v>5643740</v>
      </c>
      <c r="M163" s="27">
        <v>2900177</v>
      </c>
      <c r="N163" s="27">
        <v>4508846</v>
      </c>
      <c r="O163" s="26">
        <v>13052763</v>
      </c>
      <c r="P163" s="26">
        <v>1304089</v>
      </c>
      <c r="Q163" s="27">
        <v>585884</v>
      </c>
      <c r="R163" s="27">
        <v>2128147</v>
      </c>
      <c r="S163" s="26">
        <v>4018120</v>
      </c>
      <c r="T163" s="26">
        <v>2992134</v>
      </c>
      <c r="U163" s="27">
        <v>2072904</v>
      </c>
      <c r="V163" s="27">
        <v>8128629</v>
      </c>
      <c r="W163" s="42">
        <v>13193667</v>
      </c>
    </row>
    <row r="164" spans="1:23" x14ac:dyDescent="0.2">
      <c r="A164" s="15" t="s">
        <v>20</v>
      </c>
      <c r="B164" s="16" t="s">
        <v>293</v>
      </c>
      <c r="C164" s="17" t="s">
        <v>294</v>
      </c>
      <c r="D164" s="26">
        <v>120404000</v>
      </c>
      <c r="E164" s="27">
        <v>130302970</v>
      </c>
      <c r="F164" s="27">
        <v>71910981</v>
      </c>
      <c r="G164" s="36">
        <f t="shared" si="27"/>
        <v>0.5518752258678371</v>
      </c>
      <c r="H164" s="26">
        <v>3787308</v>
      </c>
      <c r="I164" s="27">
        <v>4077179</v>
      </c>
      <c r="J164" s="27">
        <v>5447632</v>
      </c>
      <c r="K164" s="26">
        <v>13312119</v>
      </c>
      <c r="L164" s="26">
        <v>4314443</v>
      </c>
      <c r="M164" s="27">
        <v>6397496</v>
      </c>
      <c r="N164" s="27">
        <v>2329061</v>
      </c>
      <c r="O164" s="26">
        <v>13041000</v>
      </c>
      <c r="P164" s="26">
        <v>4800073</v>
      </c>
      <c r="Q164" s="27">
        <v>4938897</v>
      </c>
      <c r="R164" s="27">
        <v>7713143</v>
      </c>
      <c r="S164" s="26">
        <v>17452113</v>
      </c>
      <c r="T164" s="26">
        <v>8160958</v>
      </c>
      <c r="U164" s="27">
        <v>7746406</v>
      </c>
      <c r="V164" s="27">
        <v>12198385</v>
      </c>
      <c r="W164" s="42">
        <v>28105749</v>
      </c>
    </row>
    <row r="165" spans="1:23" x14ac:dyDescent="0.2">
      <c r="A165" s="15" t="s">
        <v>20</v>
      </c>
      <c r="B165" s="16" t="s">
        <v>295</v>
      </c>
      <c r="C165" s="17" t="s">
        <v>296</v>
      </c>
      <c r="D165" s="26">
        <v>92799601</v>
      </c>
      <c r="E165" s="27">
        <v>97311169</v>
      </c>
      <c r="F165" s="27">
        <v>73229771</v>
      </c>
      <c r="G165" s="36">
        <f t="shared" si="27"/>
        <v>0.75253202435580646</v>
      </c>
      <c r="H165" s="26">
        <v>75880</v>
      </c>
      <c r="I165" s="27">
        <v>123074</v>
      </c>
      <c r="J165" s="27">
        <v>4671065</v>
      </c>
      <c r="K165" s="26">
        <v>4870019</v>
      </c>
      <c r="L165" s="26">
        <v>7368482</v>
      </c>
      <c r="M165" s="27">
        <v>4250699</v>
      </c>
      <c r="N165" s="27">
        <v>10648809</v>
      </c>
      <c r="O165" s="26">
        <v>22267990</v>
      </c>
      <c r="P165" s="26">
        <v>1386287</v>
      </c>
      <c r="Q165" s="27">
        <v>4385211</v>
      </c>
      <c r="R165" s="27">
        <v>7635307</v>
      </c>
      <c r="S165" s="26">
        <v>13406805</v>
      </c>
      <c r="T165" s="26">
        <v>10190525</v>
      </c>
      <c r="U165" s="27">
        <v>8075136</v>
      </c>
      <c r="V165" s="27">
        <v>14419296</v>
      </c>
      <c r="W165" s="42">
        <v>32684957</v>
      </c>
    </row>
    <row r="166" spans="1:23" x14ac:dyDescent="0.2">
      <c r="A166" s="15" t="s">
        <v>35</v>
      </c>
      <c r="B166" s="16" t="s">
        <v>297</v>
      </c>
      <c r="C166" s="17" t="s">
        <v>298</v>
      </c>
      <c r="D166" s="26">
        <v>307283480</v>
      </c>
      <c r="E166" s="27">
        <v>328317608</v>
      </c>
      <c r="F166" s="27">
        <v>328229120</v>
      </c>
      <c r="G166" s="36">
        <f t="shared" si="27"/>
        <v>0.99973048049253577</v>
      </c>
      <c r="H166" s="26">
        <v>30514109</v>
      </c>
      <c r="I166" s="27">
        <v>28923153</v>
      </c>
      <c r="J166" s="27">
        <v>14432649</v>
      </c>
      <c r="K166" s="26">
        <v>73869911</v>
      </c>
      <c r="L166" s="26">
        <v>20969326</v>
      </c>
      <c r="M166" s="27">
        <v>12428611</v>
      </c>
      <c r="N166" s="27">
        <v>33726047</v>
      </c>
      <c r="O166" s="26">
        <v>67123984</v>
      </c>
      <c r="P166" s="26">
        <v>6215744</v>
      </c>
      <c r="Q166" s="27">
        <v>15657801</v>
      </c>
      <c r="R166" s="27">
        <v>28465643</v>
      </c>
      <c r="S166" s="26">
        <v>50339188</v>
      </c>
      <c r="T166" s="26">
        <v>43487418</v>
      </c>
      <c r="U166" s="27">
        <v>57972245</v>
      </c>
      <c r="V166" s="27">
        <v>35436374</v>
      </c>
      <c r="W166" s="42">
        <v>136896037</v>
      </c>
    </row>
    <row r="167" spans="1:23" ht="16.5" x14ac:dyDescent="0.3">
      <c r="A167" s="18" t="s">
        <v>0</v>
      </c>
      <c r="B167" s="19" t="s">
        <v>299</v>
      </c>
      <c r="C167" s="20" t="s">
        <v>0</v>
      </c>
      <c r="D167" s="28">
        <f>SUM(D162:D166)</f>
        <v>663542278</v>
      </c>
      <c r="E167" s="29">
        <f>SUM(E162:E166)</f>
        <v>744158474</v>
      </c>
      <c r="F167" s="29">
        <f>SUM(F162:F166)</f>
        <v>621767568</v>
      </c>
      <c r="G167" s="37">
        <f t="shared" si="27"/>
        <v>0.83553112639821936</v>
      </c>
      <c r="H167" s="28">
        <f t="shared" ref="H167:W167" si="33">SUM(H162:H166)</f>
        <v>37913742</v>
      </c>
      <c r="I167" s="29">
        <f t="shared" si="33"/>
        <v>44862628</v>
      </c>
      <c r="J167" s="29">
        <f t="shared" si="33"/>
        <v>34348324</v>
      </c>
      <c r="K167" s="28">
        <f t="shared" si="33"/>
        <v>117124694</v>
      </c>
      <c r="L167" s="28">
        <f t="shared" si="33"/>
        <v>52601259</v>
      </c>
      <c r="M167" s="29">
        <f t="shared" si="33"/>
        <v>34995710</v>
      </c>
      <c r="N167" s="29">
        <f t="shared" si="33"/>
        <v>63379930</v>
      </c>
      <c r="O167" s="28">
        <f t="shared" si="33"/>
        <v>150976899</v>
      </c>
      <c r="P167" s="28">
        <f t="shared" si="33"/>
        <v>15654469</v>
      </c>
      <c r="Q167" s="29">
        <f t="shared" si="33"/>
        <v>33318244</v>
      </c>
      <c r="R167" s="29">
        <f t="shared" si="33"/>
        <v>58021166</v>
      </c>
      <c r="S167" s="28">
        <f t="shared" si="33"/>
        <v>106993879</v>
      </c>
      <c r="T167" s="28">
        <f t="shared" si="33"/>
        <v>71749919</v>
      </c>
      <c r="U167" s="29">
        <f t="shared" si="33"/>
        <v>82187539</v>
      </c>
      <c r="V167" s="29">
        <f t="shared" si="33"/>
        <v>92734638</v>
      </c>
      <c r="W167" s="43">
        <f t="shared" si="33"/>
        <v>246672096</v>
      </c>
    </row>
    <row r="168" spans="1:23" ht="16.5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12053278398</v>
      </c>
      <c r="E168" s="29">
        <f>SUM(E103,E105:E109,E111:E118,E120:E123,E125:E129,E131:E134,E136:E141,E143:E147,E149:E154,E156:E160,E162:E166)</f>
        <v>12889165121</v>
      </c>
      <c r="F168" s="29">
        <f>SUM(F103,F105:F109,F111:F118,F120:F123,F125:F129,F131:F134,F136:F141,F143:F147,F149:F154,F156:F160,F162:F166)</f>
        <v>8616605621</v>
      </c>
      <c r="G168" s="37">
        <f t="shared" si="27"/>
        <v>0.66851541896698774</v>
      </c>
      <c r="H168" s="28">
        <f t="shared" ref="H168:W168" si="34">SUM(H103,H105:H109,H111:H118,H120:H123,H125:H129,H131:H134,H136:H141,H143:H147,H149:H154,H156:H160,H162:H166)</f>
        <v>-72028517</v>
      </c>
      <c r="I168" s="29">
        <f t="shared" si="34"/>
        <v>929661972</v>
      </c>
      <c r="J168" s="29">
        <f t="shared" si="34"/>
        <v>629179329</v>
      </c>
      <c r="K168" s="28">
        <f t="shared" si="34"/>
        <v>1486812784</v>
      </c>
      <c r="L168" s="28">
        <f t="shared" si="34"/>
        <v>957446327</v>
      </c>
      <c r="M168" s="29">
        <f t="shared" si="34"/>
        <v>769387693</v>
      </c>
      <c r="N168" s="29">
        <f t="shared" si="34"/>
        <v>655255071</v>
      </c>
      <c r="O168" s="28">
        <f t="shared" si="34"/>
        <v>2382089091</v>
      </c>
      <c r="P168" s="28">
        <f t="shared" si="34"/>
        <v>180817721</v>
      </c>
      <c r="Q168" s="29">
        <f t="shared" si="34"/>
        <v>6475577660</v>
      </c>
      <c r="R168" s="29">
        <f t="shared" si="34"/>
        <v>770833296</v>
      </c>
      <c r="S168" s="28">
        <f t="shared" si="34"/>
        <v>7427228677</v>
      </c>
      <c r="T168" s="28">
        <f t="shared" si="34"/>
        <v>468596781</v>
      </c>
      <c r="U168" s="29">
        <f t="shared" si="34"/>
        <v>1460087878</v>
      </c>
      <c r="V168" s="29">
        <f t="shared" si="34"/>
        <v>-4608209590</v>
      </c>
      <c r="W168" s="43">
        <f t="shared" si="34"/>
        <v>-2679524931</v>
      </c>
    </row>
    <row r="169" spans="1:23" ht="14.45" customHeight="1" x14ac:dyDescent="0.3">
      <c r="A169" s="10"/>
      <c r="B169" s="11" t="s">
        <v>607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20</v>
      </c>
      <c r="B171" s="16" t="s">
        <v>302</v>
      </c>
      <c r="C171" s="17" t="s">
        <v>303</v>
      </c>
      <c r="D171" s="26">
        <v>113672306</v>
      </c>
      <c r="E171" s="27">
        <v>141665121</v>
      </c>
      <c r="F171" s="27">
        <v>99643014</v>
      </c>
      <c r="G171" s="36">
        <f t="shared" ref="G171:G203" si="35">IF(($E171     =0),0,($F171     /$E171     ))</f>
        <v>0.70337012594652715</v>
      </c>
      <c r="H171" s="26">
        <v>0</v>
      </c>
      <c r="I171" s="27">
        <v>14249760</v>
      </c>
      <c r="J171" s="27">
        <v>10921549</v>
      </c>
      <c r="K171" s="26">
        <v>25171309</v>
      </c>
      <c r="L171" s="26">
        <v>6473626</v>
      </c>
      <c r="M171" s="27">
        <v>4554089</v>
      </c>
      <c r="N171" s="27">
        <v>15320625</v>
      </c>
      <c r="O171" s="26">
        <v>26348340</v>
      </c>
      <c r="P171" s="26">
        <v>4596547</v>
      </c>
      <c r="Q171" s="27">
        <v>2256238</v>
      </c>
      <c r="R171" s="27">
        <v>6522775</v>
      </c>
      <c r="S171" s="26">
        <v>13375560</v>
      </c>
      <c r="T171" s="26">
        <v>6848987</v>
      </c>
      <c r="U171" s="27">
        <v>7001592</v>
      </c>
      <c r="V171" s="27">
        <v>20897226</v>
      </c>
      <c r="W171" s="42">
        <v>34747805</v>
      </c>
    </row>
    <row r="172" spans="1:23" x14ac:dyDescent="0.2">
      <c r="A172" s="15" t="s">
        <v>20</v>
      </c>
      <c r="B172" s="16" t="s">
        <v>304</v>
      </c>
      <c r="C172" s="17" t="s">
        <v>305</v>
      </c>
      <c r="D172" s="26">
        <v>116244219</v>
      </c>
      <c r="E172" s="27">
        <v>131756486</v>
      </c>
      <c r="F172" s="27">
        <v>96498398</v>
      </c>
      <c r="G172" s="36">
        <f t="shared" si="35"/>
        <v>0.73239960270342974</v>
      </c>
      <c r="H172" s="26">
        <v>0</v>
      </c>
      <c r="I172" s="27">
        <v>5629857</v>
      </c>
      <c r="J172" s="27">
        <v>21666686</v>
      </c>
      <c r="K172" s="26">
        <v>27296543</v>
      </c>
      <c r="L172" s="26">
        <v>15340345</v>
      </c>
      <c r="M172" s="27">
        <v>5078603</v>
      </c>
      <c r="N172" s="27">
        <v>14043348</v>
      </c>
      <c r="O172" s="26">
        <v>34462296</v>
      </c>
      <c r="P172" s="26">
        <v>5158606</v>
      </c>
      <c r="Q172" s="27">
        <v>951714</v>
      </c>
      <c r="R172" s="27">
        <v>6151240</v>
      </c>
      <c r="S172" s="26">
        <v>12261560</v>
      </c>
      <c r="T172" s="26">
        <v>5244440</v>
      </c>
      <c r="U172" s="27">
        <v>5195588</v>
      </c>
      <c r="V172" s="27">
        <v>12037971</v>
      </c>
      <c r="W172" s="42">
        <v>22477999</v>
      </c>
    </row>
    <row r="173" spans="1:23" x14ac:dyDescent="0.2">
      <c r="A173" s="15" t="s">
        <v>20</v>
      </c>
      <c r="B173" s="16" t="s">
        <v>306</v>
      </c>
      <c r="C173" s="17" t="s">
        <v>307</v>
      </c>
      <c r="D173" s="26">
        <v>130857450</v>
      </c>
      <c r="E173" s="27">
        <v>142078164</v>
      </c>
      <c r="F173" s="27">
        <v>142624270</v>
      </c>
      <c r="G173" s="36">
        <f t="shared" si="35"/>
        <v>1.0038437011334127</v>
      </c>
      <c r="H173" s="26">
        <v>26092295</v>
      </c>
      <c r="I173" s="27">
        <v>17468192</v>
      </c>
      <c r="J173" s="27">
        <v>12897066</v>
      </c>
      <c r="K173" s="26">
        <v>56457553</v>
      </c>
      <c r="L173" s="26">
        <v>9198605</v>
      </c>
      <c r="M173" s="27">
        <v>7013851</v>
      </c>
      <c r="N173" s="27">
        <v>8951186</v>
      </c>
      <c r="O173" s="26">
        <v>25163642</v>
      </c>
      <c r="P173" s="26">
        <v>49843</v>
      </c>
      <c r="Q173" s="27">
        <v>3331955</v>
      </c>
      <c r="R173" s="27">
        <v>2151285</v>
      </c>
      <c r="S173" s="26">
        <v>5533083</v>
      </c>
      <c r="T173" s="26">
        <v>20357540</v>
      </c>
      <c r="U173" s="27">
        <v>11728447</v>
      </c>
      <c r="V173" s="27">
        <v>23384005</v>
      </c>
      <c r="W173" s="42">
        <v>55469992</v>
      </c>
    </row>
    <row r="174" spans="1:23" x14ac:dyDescent="0.2">
      <c r="A174" s="15" t="s">
        <v>20</v>
      </c>
      <c r="B174" s="16" t="s">
        <v>308</v>
      </c>
      <c r="C174" s="17" t="s">
        <v>309</v>
      </c>
      <c r="D174" s="26">
        <v>56126505</v>
      </c>
      <c r="E174" s="27">
        <v>54189755</v>
      </c>
      <c r="F174" s="27">
        <v>43078807</v>
      </c>
      <c r="G174" s="36">
        <f t="shared" si="35"/>
        <v>0.79496220272632712</v>
      </c>
      <c r="H174" s="26">
        <v>841800</v>
      </c>
      <c r="I174" s="27">
        <v>655849</v>
      </c>
      <c r="J174" s="27">
        <v>3143609</v>
      </c>
      <c r="K174" s="26">
        <v>4641258</v>
      </c>
      <c r="L174" s="26">
        <v>853109</v>
      </c>
      <c r="M174" s="27">
        <v>585972</v>
      </c>
      <c r="N174" s="27">
        <v>3115025</v>
      </c>
      <c r="O174" s="26">
        <v>4554106</v>
      </c>
      <c r="P174" s="26">
        <v>2694880</v>
      </c>
      <c r="Q174" s="27">
        <v>1745418</v>
      </c>
      <c r="R174" s="27">
        <v>5546634</v>
      </c>
      <c r="S174" s="26">
        <v>9986932</v>
      </c>
      <c r="T174" s="26">
        <v>4807517</v>
      </c>
      <c r="U174" s="27">
        <v>4683008</v>
      </c>
      <c r="V174" s="27">
        <v>14405986</v>
      </c>
      <c r="W174" s="42">
        <v>23896511</v>
      </c>
    </row>
    <row r="175" spans="1:23" x14ac:dyDescent="0.2">
      <c r="A175" s="15" t="s">
        <v>20</v>
      </c>
      <c r="B175" s="16" t="s">
        <v>310</v>
      </c>
      <c r="C175" s="17" t="s">
        <v>311</v>
      </c>
      <c r="D175" s="26">
        <v>167380838</v>
      </c>
      <c r="E175" s="27">
        <v>184739854</v>
      </c>
      <c r="F175" s="27">
        <v>124904455</v>
      </c>
      <c r="G175" s="36">
        <f t="shared" si="35"/>
        <v>0.67610995838504884</v>
      </c>
      <c r="H175" s="26">
        <v>1445523</v>
      </c>
      <c r="I175" s="27">
        <v>15857324</v>
      </c>
      <c r="J175" s="27">
        <v>13860605</v>
      </c>
      <c r="K175" s="26">
        <v>31163452</v>
      </c>
      <c r="L175" s="26">
        <v>12040285</v>
      </c>
      <c r="M175" s="27">
        <v>17077486</v>
      </c>
      <c r="N175" s="27">
        <v>18334806</v>
      </c>
      <c r="O175" s="26">
        <v>47452577</v>
      </c>
      <c r="P175" s="26">
        <v>7245758</v>
      </c>
      <c r="Q175" s="27">
        <v>6262048</v>
      </c>
      <c r="R175" s="27">
        <v>11878773</v>
      </c>
      <c r="S175" s="26">
        <v>25386579</v>
      </c>
      <c r="T175" s="26">
        <v>3634001</v>
      </c>
      <c r="U175" s="27">
        <v>6104687</v>
      </c>
      <c r="V175" s="27">
        <v>11163159</v>
      </c>
      <c r="W175" s="42">
        <v>20901847</v>
      </c>
    </row>
    <row r="176" spans="1:23" x14ac:dyDescent="0.2">
      <c r="A176" s="15" t="s">
        <v>35</v>
      </c>
      <c r="B176" s="16" t="s">
        <v>312</v>
      </c>
      <c r="C176" s="17" t="s">
        <v>313</v>
      </c>
      <c r="D176" s="26">
        <v>523193748</v>
      </c>
      <c r="E176" s="27">
        <v>546609260</v>
      </c>
      <c r="F176" s="27">
        <v>412697632</v>
      </c>
      <c r="G176" s="36">
        <f t="shared" si="35"/>
        <v>0.75501397835814199</v>
      </c>
      <c r="H176" s="26">
        <v>4787777</v>
      </c>
      <c r="I176" s="27">
        <v>20103601</v>
      </c>
      <c r="J176" s="27">
        <v>20950900</v>
      </c>
      <c r="K176" s="26">
        <v>45842278</v>
      </c>
      <c r="L176" s="26">
        <v>26740232</v>
      </c>
      <c r="M176" s="27">
        <v>4020765</v>
      </c>
      <c r="N176" s="27">
        <v>37767289</v>
      </c>
      <c r="O176" s="26">
        <v>68528286</v>
      </c>
      <c r="P176" s="26">
        <v>10288701</v>
      </c>
      <c r="Q176" s="27">
        <v>55383845</v>
      </c>
      <c r="R176" s="27">
        <v>36774977</v>
      </c>
      <c r="S176" s="26">
        <v>102447523</v>
      </c>
      <c r="T176" s="26">
        <v>34727012</v>
      </c>
      <c r="U176" s="27">
        <v>26031401</v>
      </c>
      <c r="V176" s="27">
        <v>135121132</v>
      </c>
      <c r="W176" s="42">
        <v>195879545</v>
      </c>
    </row>
    <row r="177" spans="1:23" ht="16.5" x14ac:dyDescent="0.3">
      <c r="A177" s="18" t="s">
        <v>0</v>
      </c>
      <c r="B177" s="19" t="s">
        <v>314</v>
      </c>
      <c r="C177" s="20" t="s">
        <v>0</v>
      </c>
      <c r="D177" s="28">
        <f>SUM(D171:D176)</f>
        <v>1107475066</v>
      </c>
      <c r="E177" s="29">
        <f>SUM(E171:E176)</f>
        <v>1201038640</v>
      </c>
      <c r="F177" s="29">
        <f>SUM(F171:F176)</f>
        <v>919446576</v>
      </c>
      <c r="G177" s="37">
        <f t="shared" si="35"/>
        <v>0.76554287712175517</v>
      </c>
      <c r="H177" s="28">
        <f t="shared" ref="H177:W177" si="36">SUM(H171:H176)</f>
        <v>33167395</v>
      </c>
      <c r="I177" s="29">
        <f t="shared" si="36"/>
        <v>73964583</v>
      </c>
      <c r="J177" s="29">
        <f t="shared" si="36"/>
        <v>83440415</v>
      </c>
      <c r="K177" s="28">
        <f t="shared" si="36"/>
        <v>190572393</v>
      </c>
      <c r="L177" s="28">
        <f t="shared" si="36"/>
        <v>70646202</v>
      </c>
      <c r="M177" s="29">
        <f t="shared" si="36"/>
        <v>38330766</v>
      </c>
      <c r="N177" s="29">
        <f t="shared" si="36"/>
        <v>97532279</v>
      </c>
      <c r="O177" s="28">
        <f t="shared" si="36"/>
        <v>206509247</v>
      </c>
      <c r="P177" s="28">
        <f t="shared" si="36"/>
        <v>30034335</v>
      </c>
      <c r="Q177" s="29">
        <f t="shared" si="36"/>
        <v>69931218</v>
      </c>
      <c r="R177" s="29">
        <f t="shared" si="36"/>
        <v>69025684</v>
      </c>
      <c r="S177" s="28">
        <f t="shared" si="36"/>
        <v>168991237</v>
      </c>
      <c r="T177" s="28">
        <f t="shared" si="36"/>
        <v>75619497</v>
      </c>
      <c r="U177" s="29">
        <f t="shared" si="36"/>
        <v>60744723</v>
      </c>
      <c r="V177" s="29">
        <f t="shared" si="36"/>
        <v>217009479</v>
      </c>
      <c r="W177" s="43">
        <f t="shared" si="36"/>
        <v>353373699</v>
      </c>
    </row>
    <row r="178" spans="1:23" x14ac:dyDescent="0.2">
      <c r="A178" s="15" t="s">
        <v>20</v>
      </c>
      <c r="B178" s="16" t="s">
        <v>315</v>
      </c>
      <c r="C178" s="17" t="s">
        <v>316</v>
      </c>
      <c r="D178" s="26">
        <v>80090288</v>
      </c>
      <c r="E178" s="27">
        <v>44821992</v>
      </c>
      <c r="F178" s="27">
        <v>24994549</v>
      </c>
      <c r="G178" s="36">
        <f t="shared" si="35"/>
        <v>0.55764029853916353</v>
      </c>
      <c r="H178" s="26">
        <v>0</v>
      </c>
      <c r="I178" s="27">
        <v>0</v>
      </c>
      <c r="J178" s="27">
        <v>93455</v>
      </c>
      <c r="K178" s="26">
        <v>93455</v>
      </c>
      <c r="L178" s="26">
        <v>2605709</v>
      </c>
      <c r="M178" s="27">
        <v>1046847</v>
      </c>
      <c r="N178" s="27">
        <v>1559625</v>
      </c>
      <c r="O178" s="26">
        <v>5212181</v>
      </c>
      <c r="P178" s="26">
        <v>1328955</v>
      </c>
      <c r="Q178" s="27">
        <v>47204</v>
      </c>
      <c r="R178" s="27">
        <v>10872101</v>
      </c>
      <c r="S178" s="26">
        <v>12248260</v>
      </c>
      <c r="T178" s="26">
        <v>19947</v>
      </c>
      <c r="U178" s="27">
        <v>1627625</v>
      </c>
      <c r="V178" s="27">
        <v>5793081</v>
      </c>
      <c r="W178" s="42">
        <v>7440653</v>
      </c>
    </row>
    <row r="179" spans="1:23" x14ac:dyDescent="0.2">
      <c r="A179" s="15" t="s">
        <v>20</v>
      </c>
      <c r="B179" s="16" t="s">
        <v>317</v>
      </c>
      <c r="C179" s="17" t="s">
        <v>318</v>
      </c>
      <c r="D179" s="26">
        <v>199305000</v>
      </c>
      <c r="E179" s="27">
        <v>210162806</v>
      </c>
      <c r="F179" s="27">
        <v>167622488</v>
      </c>
      <c r="G179" s="36">
        <f t="shared" si="35"/>
        <v>0.79758398353322324</v>
      </c>
      <c r="H179" s="26">
        <v>233364</v>
      </c>
      <c r="I179" s="27">
        <v>5736104</v>
      </c>
      <c r="J179" s="27">
        <v>9950376</v>
      </c>
      <c r="K179" s="26">
        <v>15919844</v>
      </c>
      <c r="L179" s="26">
        <v>7818062</v>
      </c>
      <c r="M179" s="27">
        <v>9223491</v>
      </c>
      <c r="N179" s="27">
        <v>26889807</v>
      </c>
      <c r="O179" s="26">
        <v>43931360</v>
      </c>
      <c r="P179" s="26">
        <v>363399</v>
      </c>
      <c r="Q179" s="27">
        <v>9189471</v>
      </c>
      <c r="R179" s="27">
        <v>17594498</v>
      </c>
      <c r="S179" s="26">
        <v>27147368</v>
      </c>
      <c r="T179" s="26">
        <v>14729582</v>
      </c>
      <c r="U179" s="27">
        <v>18695406</v>
      </c>
      <c r="V179" s="27">
        <v>47198928</v>
      </c>
      <c r="W179" s="42">
        <v>80623916</v>
      </c>
    </row>
    <row r="180" spans="1:23" x14ac:dyDescent="0.2">
      <c r="A180" s="15" t="s">
        <v>20</v>
      </c>
      <c r="B180" s="16" t="s">
        <v>319</v>
      </c>
      <c r="C180" s="17" t="s">
        <v>320</v>
      </c>
      <c r="D180" s="26">
        <v>424622191</v>
      </c>
      <c r="E180" s="27">
        <v>332968673</v>
      </c>
      <c r="F180" s="27">
        <v>81152550</v>
      </c>
      <c r="G180" s="36">
        <f t="shared" si="35"/>
        <v>0.24372427973126468</v>
      </c>
      <c r="H180" s="26">
        <v>10869732</v>
      </c>
      <c r="I180" s="27">
        <v>11438947</v>
      </c>
      <c r="J180" s="27">
        <v>14501585</v>
      </c>
      <c r="K180" s="26">
        <v>36810264</v>
      </c>
      <c r="L180" s="26">
        <v>-24182421</v>
      </c>
      <c r="M180" s="27">
        <v>20133461</v>
      </c>
      <c r="N180" s="27">
        <v>21014365</v>
      </c>
      <c r="O180" s="26">
        <v>16965405</v>
      </c>
      <c r="P180" s="26">
        <v>23624694</v>
      </c>
      <c r="Q180" s="27">
        <v>16147703</v>
      </c>
      <c r="R180" s="27">
        <v>-54851546</v>
      </c>
      <c r="S180" s="26">
        <v>-15079149</v>
      </c>
      <c r="T180" s="26">
        <v>4859020</v>
      </c>
      <c r="U180" s="27">
        <v>23155226</v>
      </c>
      <c r="V180" s="27">
        <v>14441784</v>
      </c>
      <c r="W180" s="42">
        <v>42456030</v>
      </c>
    </row>
    <row r="181" spans="1:23" x14ac:dyDescent="0.2">
      <c r="A181" s="15" t="s">
        <v>20</v>
      </c>
      <c r="B181" s="16" t="s">
        <v>321</v>
      </c>
      <c r="C181" s="17" t="s">
        <v>322</v>
      </c>
      <c r="D181" s="26">
        <v>267307956</v>
      </c>
      <c r="E181" s="27">
        <v>343626751</v>
      </c>
      <c r="F181" s="27">
        <v>292807306</v>
      </c>
      <c r="G181" s="36">
        <f t="shared" si="35"/>
        <v>0.85210858918256915</v>
      </c>
      <c r="H181" s="26">
        <v>31791381</v>
      </c>
      <c r="I181" s="27">
        <v>18415554</v>
      </c>
      <c r="J181" s="27">
        <v>23861401</v>
      </c>
      <c r="K181" s="26">
        <v>74068336</v>
      </c>
      <c r="L181" s="26">
        <v>22403387</v>
      </c>
      <c r="M181" s="27">
        <v>37087290</v>
      </c>
      <c r="N181" s="27">
        <v>22068492</v>
      </c>
      <c r="O181" s="26">
        <v>81559169</v>
      </c>
      <c r="P181" s="26">
        <v>6539441</v>
      </c>
      <c r="Q181" s="27">
        <v>32743296</v>
      </c>
      <c r="R181" s="27">
        <v>25643034</v>
      </c>
      <c r="S181" s="26">
        <v>64925771</v>
      </c>
      <c r="T181" s="26">
        <v>15552587</v>
      </c>
      <c r="U181" s="27">
        <v>24014860</v>
      </c>
      <c r="V181" s="27">
        <v>32686583</v>
      </c>
      <c r="W181" s="42">
        <v>72254030</v>
      </c>
    </row>
    <row r="182" spans="1:23" x14ac:dyDescent="0.2">
      <c r="A182" s="15" t="s">
        <v>35</v>
      </c>
      <c r="B182" s="16" t="s">
        <v>323</v>
      </c>
      <c r="C182" s="17" t="s">
        <v>324</v>
      </c>
      <c r="D182" s="26">
        <v>769811001</v>
      </c>
      <c r="E182" s="27">
        <v>758564253</v>
      </c>
      <c r="F182" s="27">
        <v>603150177</v>
      </c>
      <c r="G182" s="36">
        <f t="shared" si="35"/>
        <v>0.79512074898683627</v>
      </c>
      <c r="H182" s="26">
        <v>52491675</v>
      </c>
      <c r="I182" s="27">
        <v>55233779</v>
      </c>
      <c r="J182" s="27">
        <v>45684489</v>
      </c>
      <c r="K182" s="26">
        <v>153409943</v>
      </c>
      <c r="L182" s="26">
        <v>70592673</v>
      </c>
      <c r="M182" s="27">
        <v>64241772</v>
      </c>
      <c r="N182" s="27">
        <v>71607942</v>
      </c>
      <c r="O182" s="26">
        <v>206442387</v>
      </c>
      <c r="P182" s="26">
        <v>22533720</v>
      </c>
      <c r="Q182" s="27">
        <v>6548111</v>
      </c>
      <c r="R182" s="27">
        <v>69917708</v>
      </c>
      <c r="S182" s="26">
        <v>98999539</v>
      </c>
      <c r="T182" s="26">
        <v>41097422</v>
      </c>
      <c r="U182" s="27">
        <v>75725713</v>
      </c>
      <c r="V182" s="27">
        <v>27475173</v>
      </c>
      <c r="W182" s="42">
        <v>144298308</v>
      </c>
    </row>
    <row r="183" spans="1:23" ht="16.5" x14ac:dyDescent="0.3">
      <c r="A183" s="18" t="s">
        <v>0</v>
      </c>
      <c r="B183" s="19" t="s">
        <v>325</v>
      </c>
      <c r="C183" s="20" t="s">
        <v>0</v>
      </c>
      <c r="D183" s="28">
        <f>SUM(D178:D182)</f>
        <v>1741136436</v>
      </c>
      <c r="E183" s="29">
        <f>SUM(E178:E182)</f>
        <v>1690144475</v>
      </c>
      <c r="F183" s="29">
        <f>SUM(F178:F182)</f>
        <v>1169727070</v>
      </c>
      <c r="G183" s="37">
        <f t="shared" si="35"/>
        <v>0.69208703001558491</v>
      </c>
      <c r="H183" s="28">
        <f t="shared" ref="H183:W183" si="37">SUM(H178:H182)</f>
        <v>95386152</v>
      </c>
      <c r="I183" s="29">
        <f t="shared" si="37"/>
        <v>90824384</v>
      </c>
      <c r="J183" s="29">
        <f t="shared" si="37"/>
        <v>94091306</v>
      </c>
      <c r="K183" s="28">
        <f t="shared" si="37"/>
        <v>280301842</v>
      </c>
      <c r="L183" s="28">
        <f t="shared" si="37"/>
        <v>79237410</v>
      </c>
      <c r="M183" s="29">
        <f t="shared" si="37"/>
        <v>131732861</v>
      </c>
      <c r="N183" s="29">
        <f t="shared" si="37"/>
        <v>143140231</v>
      </c>
      <c r="O183" s="28">
        <f t="shared" si="37"/>
        <v>354110502</v>
      </c>
      <c r="P183" s="28">
        <f t="shared" si="37"/>
        <v>54390209</v>
      </c>
      <c r="Q183" s="29">
        <f t="shared" si="37"/>
        <v>64675785</v>
      </c>
      <c r="R183" s="29">
        <f t="shared" si="37"/>
        <v>69175795</v>
      </c>
      <c r="S183" s="28">
        <f t="shared" si="37"/>
        <v>188241789</v>
      </c>
      <c r="T183" s="28">
        <f t="shared" si="37"/>
        <v>76258558</v>
      </c>
      <c r="U183" s="29">
        <f t="shared" si="37"/>
        <v>143218830</v>
      </c>
      <c r="V183" s="29">
        <f t="shared" si="37"/>
        <v>127595549</v>
      </c>
      <c r="W183" s="43">
        <f t="shared" si="37"/>
        <v>347072937</v>
      </c>
    </row>
    <row r="184" spans="1:23" x14ac:dyDescent="0.2">
      <c r="A184" s="15" t="s">
        <v>20</v>
      </c>
      <c r="B184" s="16" t="s">
        <v>326</v>
      </c>
      <c r="C184" s="17" t="s">
        <v>327</v>
      </c>
      <c r="D184" s="26">
        <v>68143915</v>
      </c>
      <c r="E184" s="27">
        <v>70688068</v>
      </c>
      <c r="F184" s="27">
        <v>61192332</v>
      </c>
      <c r="G184" s="36">
        <f t="shared" si="35"/>
        <v>0.8656670599626517</v>
      </c>
      <c r="H184" s="26">
        <v>1246407</v>
      </c>
      <c r="I184" s="27">
        <v>6065436</v>
      </c>
      <c r="J184" s="27">
        <v>2350231</v>
      </c>
      <c r="K184" s="26">
        <v>9662074</v>
      </c>
      <c r="L184" s="26">
        <v>11504021</v>
      </c>
      <c r="M184" s="27">
        <v>6440467</v>
      </c>
      <c r="N184" s="27">
        <v>5541508</v>
      </c>
      <c r="O184" s="26">
        <v>23485996</v>
      </c>
      <c r="P184" s="26">
        <v>682490</v>
      </c>
      <c r="Q184" s="27">
        <v>5748985</v>
      </c>
      <c r="R184" s="27">
        <v>5888426</v>
      </c>
      <c r="S184" s="26">
        <v>12319901</v>
      </c>
      <c r="T184" s="26">
        <v>2493793</v>
      </c>
      <c r="U184" s="27">
        <v>2440380</v>
      </c>
      <c r="V184" s="27">
        <v>10790188</v>
      </c>
      <c r="W184" s="42">
        <v>15724361</v>
      </c>
    </row>
    <row r="185" spans="1:23" x14ac:dyDescent="0.2">
      <c r="A185" s="15" t="s">
        <v>20</v>
      </c>
      <c r="B185" s="16" t="s">
        <v>328</v>
      </c>
      <c r="C185" s="17" t="s">
        <v>329</v>
      </c>
      <c r="D185" s="26">
        <v>65393793</v>
      </c>
      <c r="E185" s="27">
        <v>64688807</v>
      </c>
      <c r="F185" s="27">
        <v>46727642</v>
      </c>
      <c r="G185" s="36">
        <f t="shared" si="35"/>
        <v>0.72234508823141541</v>
      </c>
      <c r="H185" s="26">
        <v>0</v>
      </c>
      <c r="I185" s="27">
        <v>1021107</v>
      </c>
      <c r="J185" s="27">
        <v>5505210</v>
      </c>
      <c r="K185" s="26">
        <v>6526317</v>
      </c>
      <c r="L185" s="26">
        <v>1396329</v>
      </c>
      <c r="M185" s="27">
        <v>2715337</v>
      </c>
      <c r="N185" s="27">
        <v>7550819</v>
      </c>
      <c r="O185" s="26">
        <v>11662485</v>
      </c>
      <c r="P185" s="26">
        <v>2922195</v>
      </c>
      <c r="Q185" s="27">
        <v>5460680</v>
      </c>
      <c r="R185" s="27">
        <v>2674026</v>
      </c>
      <c r="S185" s="26">
        <v>11056901</v>
      </c>
      <c r="T185" s="26">
        <v>1278374</v>
      </c>
      <c r="U185" s="27">
        <v>6473207</v>
      </c>
      <c r="V185" s="27">
        <v>9730358</v>
      </c>
      <c r="W185" s="42">
        <v>17481939</v>
      </c>
    </row>
    <row r="186" spans="1:23" x14ac:dyDescent="0.2">
      <c r="A186" s="15" t="s">
        <v>20</v>
      </c>
      <c r="B186" s="16" t="s">
        <v>330</v>
      </c>
      <c r="C186" s="17" t="s">
        <v>331</v>
      </c>
      <c r="D186" s="26">
        <v>1128559590</v>
      </c>
      <c r="E186" s="27">
        <v>1023466467</v>
      </c>
      <c r="F186" s="27">
        <v>746280282</v>
      </c>
      <c r="G186" s="36">
        <f t="shared" si="35"/>
        <v>0.72916925572315794</v>
      </c>
      <c r="H186" s="26">
        <v>6820644</v>
      </c>
      <c r="I186" s="27">
        <v>22632237</v>
      </c>
      <c r="J186" s="27">
        <v>106182674</v>
      </c>
      <c r="K186" s="26">
        <v>135635555</v>
      </c>
      <c r="L186" s="26">
        <v>71878907</v>
      </c>
      <c r="M186" s="27">
        <v>56793448</v>
      </c>
      <c r="N186" s="27">
        <v>95436803</v>
      </c>
      <c r="O186" s="26">
        <v>224109158</v>
      </c>
      <c r="P186" s="26">
        <v>33973639</v>
      </c>
      <c r="Q186" s="27">
        <v>46367713</v>
      </c>
      <c r="R186" s="27">
        <v>71661516</v>
      </c>
      <c r="S186" s="26">
        <v>152002868</v>
      </c>
      <c r="T186" s="26">
        <v>54347676</v>
      </c>
      <c r="U186" s="27">
        <v>63337554</v>
      </c>
      <c r="V186" s="27">
        <v>116847471</v>
      </c>
      <c r="W186" s="42">
        <v>234532701</v>
      </c>
    </row>
    <row r="187" spans="1:23" x14ac:dyDescent="0.2">
      <c r="A187" s="15" t="s">
        <v>20</v>
      </c>
      <c r="B187" s="16" t="s">
        <v>332</v>
      </c>
      <c r="C187" s="17" t="s">
        <v>333</v>
      </c>
      <c r="D187" s="26">
        <v>145662750</v>
      </c>
      <c r="E187" s="27">
        <v>155697750</v>
      </c>
      <c r="F187" s="27">
        <v>52609464</v>
      </c>
      <c r="G187" s="36">
        <f t="shared" si="35"/>
        <v>0.33789482506972646</v>
      </c>
      <c r="H187" s="26">
        <v>711964</v>
      </c>
      <c r="I187" s="27">
        <v>2885126</v>
      </c>
      <c r="J187" s="27">
        <v>5901841</v>
      </c>
      <c r="K187" s="26">
        <v>9498931</v>
      </c>
      <c r="L187" s="26">
        <v>1481450</v>
      </c>
      <c r="M187" s="27">
        <v>3673581</v>
      </c>
      <c r="N187" s="27">
        <v>3492392</v>
      </c>
      <c r="O187" s="26">
        <v>8647423</v>
      </c>
      <c r="P187" s="26">
        <v>0</v>
      </c>
      <c r="Q187" s="27">
        <v>1833670</v>
      </c>
      <c r="R187" s="27">
        <v>9074659</v>
      </c>
      <c r="S187" s="26">
        <v>10908329</v>
      </c>
      <c r="T187" s="26">
        <v>7962015</v>
      </c>
      <c r="U187" s="27">
        <v>3283136</v>
      </c>
      <c r="V187" s="27">
        <v>12309630</v>
      </c>
      <c r="W187" s="42">
        <v>23554781</v>
      </c>
    </row>
    <row r="188" spans="1:23" x14ac:dyDescent="0.2">
      <c r="A188" s="15" t="s">
        <v>35</v>
      </c>
      <c r="B188" s="16" t="s">
        <v>334</v>
      </c>
      <c r="C188" s="17" t="s">
        <v>335</v>
      </c>
      <c r="D188" s="26">
        <v>323927000</v>
      </c>
      <c r="E188" s="27">
        <v>390081000</v>
      </c>
      <c r="F188" s="27">
        <v>364439089</v>
      </c>
      <c r="G188" s="36">
        <f t="shared" si="35"/>
        <v>0.93426516287642825</v>
      </c>
      <c r="H188" s="26">
        <v>43376762</v>
      </c>
      <c r="I188" s="27">
        <v>56887241</v>
      </c>
      <c r="J188" s="27">
        <v>18453301</v>
      </c>
      <c r="K188" s="26">
        <v>118717304</v>
      </c>
      <c r="L188" s="26">
        <v>14246069</v>
      </c>
      <c r="M188" s="27">
        <v>39284613</v>
      </c>
      <c r="N188" s="27">
        <v>22393622</v>
      </c>
      <c r="O188" s="26">
        <v>75924304</v>
      </c>
      <c r="P188" s="26">
        <v>25460021</v>
      </c>
      <c r="Q188" s="27">
        <v>24234277</v>
      </c>
      <c r="R188" s="27">
        <v>44511489</v>
      </c>
      <c r="S188" s="26">
        <v>94205787</v>
      </c>
      <c r="T188" s="26">
        <v>34917788</v>
      </c>
      <c r="U188" s="27">
        <v>25132722</v>
      </c>
      <c r="V188" s="27">
        <v>15541184</v>
      </c>
      <c r="W188" s="42">
        <v>75591694</v>
      </c>
    </row>
    <row r="189" spans="1:23" ht="16.5" x14ac:dyDescent="0.3">
      <c r="A189" s="18" t="s">
        <v>0</v>
      </c>
      <c r="B189" s="19" t="s">
        <v>336</v>
      </c>
      <c r="C189" s="20" t="s">
        <v>0</v>
      </c>
      <c r="D189" s="28">
        <f>SUM(D184:D188)</f>
        <v>1731687048</v>
      </c>
      <c r="E189" s="29">
        <f>SUM(E184:E188)</f>
        <v>1704622092</v>
      </c>
      <c r="F189" s="29">
        <f>SUM(F184:F188)</f>
        <v>1271248809</v>
      </c>
      <c r="G189" s="37">
        <f t="shared" si="35"/>
        <v>0.74576577117363796</v>
      </c>
      <c r="H189" s="28">
        <f t="shared" ref="H189:W189" si="38">SUM(H184:H188)</f>
        <v>52155777</v>
      </c>
      <c r="I189" s="29">
        <f t="shared" si="38"/>
        <v>89491147</v>
      </c>
      <c r="J189" s="29">
        <f t="shared" si="38"/>
        <v>138393257</v>
      </c>
      <c r="K189" s="28">
        <f t="shared" si="38"/>
        <v>280040181</v>
      </c>
      <c r="L189" s="28">
        <f t="shared" si="38"/>
        <v>100506776</v>
      </c>
      <c r="M189" s="29">
        <f t="shared" si="38"/>
        <v>108907446</v>
      </c>
      <c r="N189" s="29">
        <f t="shared" si="38"/>
        <v>134415144</v>
      </c>
      <c r="O189" s="28">
        <f t="shared" si="38"/>
        <v>343829366</v>
      </c>
      <c r="P189" s="28">
        <f t="shared" si="38"/>
        <v>63038345</v>
      </c>
      <c r="Q189" s="29">
        <f t="shared" si="38"/>
        <v>83645325</v>
      </c>
      <c r="R189" s="29">
        <f t="shared" si="38"/>
        <v>133810116</v>
      </c>
      <c r="S189" s="28">
        <f t="shared" si="38"/>
        <v>280493786</v>
      </c>
      <c r="T189" s="28">
        <f t="shared" si="38"/>
        <v>100999646</v>
      </c>
      <c r="U189" s="29">
        <f t="shared" si="38"/>
        <v>100666999</v>
      </c>
      <c r="V189" s="29">
        <f t="shared" si="38"/>
        <v>165218831</v>
      </c>
      <c r="W189" s="43">
        <f t="shared" si="38"/>
        <v>366885476</v>
      </c>
    </row>
    <row r="190" spans="1:23" x14ac:dyDescent="0.2">
      <c r="A190" s="15" t="s">
        <v>20</v>
      </c>
      <c r="B190" s="16" t="s">
        <v>337</v>
      </c>
      <c r="C190" s="17" t="s">
        <v>338</v>
      </c>
      <c r="D190" s="26">
        <v>125212000</v>
      </c>
      <c r="E190" s="27">
        <v>125212000</v>
      </c>
      <c r="F190" s="27">
        <v>22779269</v>
      </c>
      <c r="G190" s="36">
        <f t="shared" si="35"/>
        <v>0.1819256061719324</v>
      </c>
      <c r="H190" s="26">
        <v>2600053</v>
      </c>
      <c r="I190" s="27">
        <v>0</v>
      </c>
      <c r="J190" s="27">
        <v>4094893</v>
      </c>
      <c r="K190" s="26">
        <v>6694946</v>
      </c>
      <c r="L190" s="26">
        <v>2322263</v>
      </c>
      <c r="M190" s="27">
        <v>1075615</v>
      </c>
      <c r="N190" s="27">
        <v>4296310</v>
      </c>
      <c r="O190" s="26">
        <v>7694188</v>
      </c>
      <c r="P190" s="26">
        <v>1857866</v>
      </c>
      <c r="Q190" s="27">
        <v>2383184</v>
      </c>
      <c r="R190" s="27">
        <v>234504</v>
      </c>
      <c r="S190" s="26">
        <v>4475554</v>
      </c>
      <c r="T190" s="26">
        <v>0</v>
      </c>
      <c r="U190" s="27">
        <v>2930772</v>
      </c>
      <c r="V190" s="27">
        <v>983809</v>
      </c>
      <c r="W190" s="42">
        <v>3914581</v>
      </c>
    </row>
    <row r="191" spans="1:23" x14ac:dyDescent="0.2">
      <c r="A191" s="15" t="s">
        <v>20</v>
      </c>
      <c r="B191" s="16" t="s">
        <v>339</v>
      </c>
      <c r="C191" s="17" t="s">
        <v>340</v>
      </c>
      <c r="D191" s="26">
        <v>113661300</v>
      </c>
      <c r="E191" s="27">
        <v>176062178</v>
      </c>
      <c r="F191" s="27">
        <v>102833762</v>
      </c>
      <c r="G191" s="36">
        <f t="shared" si="35"/>
        <v>0.58407639373858022</v>
      </c>
      <c r="H191" s="26">
        <v>4109282</v>
      </c>
      <c r="I191" s="27">
        <v>129596</v>
      </c>
      <c r="J191" s="27">
        <v>6318018</v>
      </c>
      <c r="K191" s="26">
        <v>10556896</v>
      </c>
      <c r="L191" s="26">
        <v>2804226</v>
      </c>
      <c r="M191" s="27">
        <v>12346207</v>
      </c>
      <c r="N191" s="27">
        <v>18040331</v>
      </c>
      <c r="O191" s="26">
        <v>33190764</v>
      </c>
      <c r="P191" s="26">
        <v>0</v>
      </c>
      <c r="Q191" s="27">
        <v>12246974</v>
      </c>
      <c r="R191" s="27">
        <v>13941206</v>
      </c>
      <c r="S191" s="26">
        <v>26188180</v>
      </c>
      <c r="T191" s="26">
        <v>10835234</v>
      </c>
      <c r="U191" s="27">
        <v>1504276</v>
      </c>
      <c r="V191" s="27">
        <v>20558412</v>
      </c>
      <c r="W191" s="42">
        <v>32897922</v>
      </c>
    </row>
    <row r="192" spans="1:23" x14ac:dyDescent="0.2">
      <c r="A192" s="15" t="s">
        <v>20</v>
      </c>
      <c r="B192" s="16" t="s">
        <v>341</v>
      </c>
      <c r="C192" s="17" t="s">
        <v>342</v>
      </c>
      <c r="D192" s="26">
        <v>60920301</v>
      </c>
      <c r="E192" s="27">
        <v>69444429</v>
      </c>
      <c r="F192" s="27">
        <v>54762526</v>
      </c>
      <c r="G192" s="36">
        <f t="shared" si="35"/>
        <v>0.78858054978031422</v>
      </c>
      <c r="H192" s="26">
        <v>0</v>
      </c>
      <c r="I192" s="27">
        <v>3848937</v>
      </c>
      <c r="J192" s="27">
        <v>5361831</v>
      </c>
      <c r="K192" s="26">
        <v>9210768</v>
      </c>
      <c r="L192" s="26">
        <v>3970142</v>
      </c>
      <c r="M192" s="27">
        <v>3225106</v>
      </c>
      <c r="N192" s="27">
        <v>2402654</v>
      </c>
      <c r="O192" s="26">
        <v>9597902</v>
      </c>
      <c r="P192" s="26">
        <v>779610</v>
      </c>
      <c r="Q192" s="27">
        <v>5568571</v>
      </c>
      <c r="R192" s="27">
        <v>6765043</v>
      </c>
      <c r="S192" s="26">
        <v>13113224</v>
      </c>
      <c r="T192" s="26">
        <v>3791199</v>
      </c>
      <c r="U192" s="27">
        <v>5770716</v>
      </c>
      <c r="V192" s="27">
        <v>13278717</v>
      </c>
      <c r="W192" s="42">
        <v>22840632</v>
      </c>
    </row>
    <row r="193" spans="1:23" x14ac:dyDescent="0.2">
      <c r="A193" s="15" t="s">
        <v>20</v>
      </c>
      <c r="B193" s="16" t="s">
        <v>343</v>
      </c>
      <c r="C193" s="17" t="s">
        <v>344</v>
      </c>
      <c r="D193" s="26">
        <v>290789500</v>
      </c>
      <c r="E193" s="27">
        <v>363994794</v>
      </c>
      <c r="F193" s="27">
        <v>185468435</v>
      </c>
      <c r="G193" s="36">
        <f t="shared" si="35"/>
        <v>0.50953595506643423</v>
      </c>
      <c r="H193" s="26">
        <v>0</v>
      </c>
      <c r="I193" s="27">
        <v>3860885</v>
      </c>
      <c r="J193" s="27">
        <v>8052513</v>
      </c>
      <c r="K193" s="26">
        <v>11913398</v>
      </c>
      <c r="L193" s="26">
        <v>5893917</v>
      </c>
      <c r="M193" s="27">
        <v>12712753</v>
      </c>
      <c r="N193" s="27">
        <v>17981856</v>
      </c>
      <c r="O193" s="26">
        <v>36588526</v>
      </c>
      <c r="P193" s="26">
        <v>7806440</v>
      </c>
      <c r="Q193" s="27">
        <v>41849118</v>
      </c>
      <c r="R193" s="27">
        <v>6144319</v>
      </c>
      <c r="S193" s="26">
        <v>55799877</v>
      </c>
      <c r="T193" s="26">
        <v>22294906</v>
      </c>
      <c r="U193" s="27">
        <v>17472775</v>
      </c>
      <c r="V193" s="27">
        <v>41398953</v>
      </c>
      <c r="W193" s="42">
        <v>81166634</v>
      </c>
    </row>
    <row r="194" spans="1:23" x14ac:dyDescent="0.2">
      <c r="A194" s="15" t="s">
        <v>20</v>
      </c>
      <c r="B194" s="16" t="s">
        <v>345</v>
      </c>
      <c r="C194" s="17" t="s">
        <v>346</v>
      </c>
      <c r="D194" s="26">
        <v>151473150</v>
      </c>
      <c r="E194" s="27">
        <v>99771147</v>
      </c>
      <c r="F194" s="27">
        <v>40695544</v>
      </c>
      <c r="G194" s="36">
        <f t="shared" si="35"/>
        <v>0.40788890599804373</v>
      </c>
      <c r="H194" s="26">
        <v>2986682</v>
      </c>
      <c r="I194" s="27">
        <v>1390422</v>
      </c>
      <c r="J194" s="27">
        <v>2265494</v>
      </c>
      <c r="K194" s="26">
        <v>6642598</v>
      </c>
      <c r="L194" s="26">
        <v>3507296</v>
      </c>
      <c r="M194" s="27">
        <v>4379148</v>
      </c>
      <c r="N194" s="27">
        <v>6541443</v>
      </c>
      <c r="O194" s="26">
        <v>14427887</v>
      </c>
      <c r="P194" s="26">
        <v>2444794</v>
      </c>
      <c r="Q194" s="27">
        <v>1914150</v>
      </c>
      <c r="R194" s="27">
        <v>2571485</v>
      </c>
      <c r="S194" s="26">
        <v>6930429</v>
      </c>
      <c r="T194" s="26">
        <v>6620004</v>
      </c>
      <c r="U194" s="27">
        <v>-130331</v>
      </c>
      <c r="V194" s="27">
        <v>6204957</v>
      </c>
      <c r="W194" s="42">
        <v>12694630</v>
      </c>
    </row>
    <row r="195" spans="1:23" x14ac:dyDescent="0.2">
      <c r="A195" s="15" t="s">
        <v>35</v>
      </c>
      <c r="B195" s="16" t="s">
        <v>347</v>
      </c>
      <c r="C195" s="17" t="s">
        <v>348</v>
      </c>
      <c r="D195" s="26">
        <v>900000</v>
      </c>
      <c r="E195" s="27">
        <v>900000</v>
      </c>
      <c r="F195" s="27">
        <v>0</v>
      </c>
      <c r="G195" s="36">
        <f t="shared" si="35"/>
        <v>0</v>
      </c>
      <c r="H195" s="26">
        <v>0</v>
      </c>
      <c r="I195" s="27">
        <v>0</v>
      </c>
      <c r="J195" s="27">
        <v>0</v>
      </c>
      <c r="K195" s="26">
        <v>0</v>
      </c>
      <c r="L195" s="26">
        <v>0</v>
      </c>
      <c r="M195" s="27">
        <v>0</v>
      </c>
      <c r="N195" s="27">
        <v>0</v>
      </c>
      <c r="O195" s="26">
        <v>0</v>
      </c>
      <c r="P195" s="26">
        <v>0</v>
      </c>
      <c r="Q195" s="27">
        <v>0</v>
      </c>
      <c r="R195" s="27">
        <v>0</v>
      </c>
      <c r="S195" s="26">
        <v>0</v>
      </c>
      <c r="T195" s="26">
        <v>0</v>
      </c>
      <c r="U195" s="27">
        <v>74180</v>
      </c>
      <c r="V195" s="27">
        <v>-74180</v>
      </c>
      <c r="W195" s="42">
        <v>0</v>
      </c>
    </row>
    <row r="196" spans="1:23" ht="16.5" x14ac:dyDescent="0.3">
      <c r="A196" s="18" t="s">
        <v>0</v>
      </c>
      <c r="B196" s="19" t="s">
        <v>349</v>
      </c>
      <c r="C196" s="20" t="s">
        <v>0</v>
      </c>
      <c r="D196" s="28">
        <f>SUM(D190:D195)</f>
        <v>742956251</v>
      </c>
      <c r="E196" s="29">
        <f>SUM(E190:E195)</f>
        <v>835384548</v>
      </c>
      <c r="F196" s="29">
        <f>SUM(F190:F195)</f>
        <v>406539536</v>
      </c>
      <c r="G196" s="37">
        <f t="shared" si="35"/>
        <v>0.48664957590285712</v>
      </c>
      <c r="H196" s="28">
        <f t="shared" ref="H196:W196" si="39">SUM(H190:H195)</f>
        <v>9696017</v>
      </c>
      <c r="I196" s="29">
        <f t="shared" si="39"/>
        <v>9229840</v>
      </c>
      <c r="J196" s="29">
        <f t="shared" si="39"/>
        <v>26092749</v>
      </c>
      <c r="K196" s="28">
        <f t="shared" si="39"/>
        <v>45018606</v>
      </c>
      <c r="L196" s="28">
        <f t="shared" si="39"/>
        <v>18497844</v>
      </c>
      <c r="M196" s="29">
        <f t="shared" si="39"/>
        <v>33738829</v>
      </c>
      <c r="N196" s="29">
        <f t="shared" si="39"/>
        <v>49262594</v>
      </c>
      <c r="O196" s="28">
        <f t="shared" si="39"/>
        <v>101499267</v>
      </c>
      <c r="P196" s="28">
        <f t="shared" si="39"/>
        <v>12888710</v>
      </c>
      <c r="Q196" s="29">
        <f t="shared" si="39"/>
        <v>63961997</v>
      </c>
      <c r="R196" s="29">
        <f t="shared" si="39"/>
        <v>29656557</v>
      </c>
      <c r="S196" s="28">
        <f t="shared" si="39"/>
        <v>106507264</v>
      </c>
      <c r="T196" s="28">
        <f t="shared" si="39"/>
        <v>43541343</v>
      </c>
      <c r="U196" s="29">
        <f t="shared" si="39"/>
        <v>27622388</v>
      </c>
      <c r="V196" s="29">
        <f t="shared" si="39"/>
        <v>82350668</v>
      </c>
      <c r="W196" s="43">
        <f t="shared" si="39"/>
        <v>153514399</v>
      </c>
    </row>
    <row r="197" spans="1:23" x14ac:dyDescent="0.2">
      <c r="A197" s="15" t="s">
        <v>20</v>
      </c>
      <c r="B197" s="16" t="s">
        <v>350</v>
      </c>
      <c r="C197" s="17" t="s">
        <v>351</v>
      </c>
      <c r="D197" s="26">
        <v>82382550</v>
      </c>
      <c r="E197" s="27">
        <v>81776768</v>
      </c>
      <c r="F197" s="27">
        <v>65407952</v>
      </c>
      <c r="G197" s="36">
        <f t="shared" si="35"/>
        <v>0.79983537622812384</v>
      </c>
      <c r="H197" s="26">
        <v>0</v>
      </c>
      <c r="I197" s="27">
        <v>429303</v>
      </c>
      <c r="J197" s="27">
        <v>3769110</v>
      </c>
      <c r="K197" s="26">
        <v>4198413</v>
      </c>
      <c r="L197" s="26">
        <v>1716800</v>
      </c>
      <c r="M197" s="27">
        <v>6586238</v>
      </c>
      <c r="N197" s="27">
        <v>2629066</v>
      </c>
      <c r="O197" s="26">
        <v>10932104</v>
      </c>
      <c r="P197" s="26">
        <v>2266885</v>
      </c>
      <c r="Q197" s="27">
        <v>7159071</v>
      </c>
      <c r="R197" s="27">
        <v>7208895</v>
      </c>
      <c r="S197" s="26">
        <v>16634851</v>
      </c>
      <c r="T197" s="26">
        <v>9829019</v>
      </c>
      <c r="U197" s="27">
        <v>7794281</v>
      </c>
      <c r="V197" s="27">
        <v>16019284</v>
      </c>
      <c r="W197" s="42">
        <v>33642584</v>
      </c>
    </row>
    <row r="198" spans="1:23" x14ac:dyDescent="0.2">
      <c r="A198" s="15" t="s">
        <v>20</v>
      </c>
      <c r="B198" s="16" t="s">
        <v>352</v>
      </c>
      <c r="C198" s="17" t="s">
        <v>353</v>
      </c>
      <c r="D198" s="26">
        <v>88032000</v>
      </c>
      <c r="E198" s="27">
        <v>94234423</v>
      </c>
      <c r="F198" s="27">
        <v>71317355</v>
      </c>
      <c r="G198" s="36">
        <f t="shared" si="35"/>
        <v>0.75680789174036756</v>
      </c>
      <c r="H198" s="26">
        <v>2527600</v>
      </c>
      <c r="I198" s="27">
        <v>7824078</v>
      </c>
      <c r="J198" s="27">
        <v>6627907</v>
      </c>
      <c r="K198" s="26">
        <v>16979585</v>
      </c>
      <c r="L198" s="26">
        <v>2316221</v>
      </c>
      <c r="M198" s="27">
        <v>3597523</v>
      </c>
      <c r="N198" s="27">
        <v>6892987</v>
      </c>
      <c r="O198" s="26">
        <v>12806731</v>
      </c>
      <c r="P198" s="26">
        <v>2186803</v>
      </c>
      <c r="Q198" s="27">
        <v>16439653</v>
      </c>
      <c r="R198" s="27">
        <v>9066527</v>
      </c>
      <c r="S198" s="26">
        <v>27692983</v>
      </c>
      <c r="T198" s="26">
        <v>6303953</v>
      </c>
      <c r="U198" s="27">
        <v>2798827</v>
      </c>
      <c r="V198" s="27">
        <v>4735276</v>
      </c>
      <c r="W198" s="42">
        <v>13838056</v>
      </c>
    </row>
    <row r="199" spans="1:23" x14ac:dyDescent="0.2">
      <c r="A199" s="15" t="s">
        <v>20</v>
      </c>
      <c r="B199" s="16" t="s">
        <v>354</v>
      </c>
      <c r="C199" s="17" t="s">
        <v>355</v>
      </c>
      <c r="D199" s="26">
        <v>125382955</v>
      </c>
      <c r="E199" s="27">
        <v>141864986</v>
      </c>
      <c r="F199" s="27">
        <v>99236526</v>
      </c>
      <c r="G199" s="36">
        <f t="shared" si="35"/>
        <v>0.69951387441013813</v>
      </c>
      <c r="H199" s="26">
        <v>4177598</v>
      </c>
      <c r="I199" s="27">
        <v>7306650</v>
      </c>
      <c r="J199" s="27">
        <v>4426908</v>
      </c>
      <c r="K199" s="26">
        <v>15911156</v>
      </c>
      <c r="L199" s="26">
        <v>8420489</v>
      </c>
      <c r="M199" s="27">
        <v>5930313</v>
      </c>
      <c r="N199" s="27">
        <v>5536079</v>
      </c>
      <c r="O199" s="26">
        <v>19886881</v>
      </c>
      <c r="P199" s="26">
        <v>5277465</v>
      </c>
      <c r="Q199" s="27">
        <v>16222347</v>
      </c>
      <c r="R199" s="27">
        <v>6427162</v>
      </c>
      <c r="S199" s="26">
        <v>27926974</v>
      </c>
      <c r="T199" s="26">
        <v>10241788</v>
      </c>
      <c r="U199" s="27">
        <v>9559068</v>
      </c>
      <c r="V199" s="27">
        <v>15710659</v>
      </c>
      <c r="W199" s="42">
        <v>35511515</v>
      </c>
    </row>
    <row r="200" spans="1:23" x14ac:dyDescent="0.2">
      <c r="A200" s="15" t="s">
        <v>20</v>
      </c>
      <c r="B200" s="16" t="s">
        <v>356</v>
      </c>
      <c r="C200" s="17" t="s">
        <v>357</v>
      </c>
      <c r="D200" s="26">
        <v>200577999</v>
      </c>
      <c r="E200" s="27">
        <v>240560148</v>
      </c>
      <c r="F200" s="27">
        <v>152710597</v>
      </c>
      <c r="G200" s="36">
        <f t="shared" si="35"/>
        <v>0.63481253345421118</v>
      </c>
      <c r="H200" s="26">
        <v>1152644</v>
      </c>
      <c r="I200" s="27">
        <v>12269083</v>
      </c>
      <c r="J200" s="27">
        <v>15013648</v>
      </c>
      <c r="K200" s="26">
        <v>28435375</v>
      </c>
      <c r="L200" s="26">
        <v>3541497</v>
      </c>
      <c r="M200" s="27">
        <v>9277443</v>
      </c>
      <c r="N200" s="27">
        <v>5126585</v>
      </c>
      <c r="O200" s="26">
        <v>17945525</v>
      </c>
      <c r="P200" s="26">
        <v>3654422</v>
      </c>
      <c r="Q200" s="27">
        <v>8807701</v>
      </c>
      <c r="R200" s="27">
        <v>26372868</v>
      </c>
      <c r="S200" s="26">
        <v>38834991</v>
      </c>
      <c r="T200" s="26">
        <v>18633678</v>
      </c>
      <c r="U200" s="27">
        <v>20966851</v>
      </c>
      <c r="V200" s="27">
        <v>27894177</v>
      </c>
      <c r="W200" s="42">
        <v>67494706</v>
      </c>
    </row>
    <row r="201" spans="1:23" x14ac:dyDescent="0.2">
      <c r="A201" s="15" t="s">
        <v>35</v>
      </c>
      <c r="B201" s="16" t="s">
        <v>358</v>
      </c>
      <c r="C201" s="17" t="s">
        <v>359</v>
      </c>
      <c r="D201" s="26">
        <v>424001000</v>
      </c>
      <c r="E201" s="27">
        <v>396881000</v>
      </c>
      <c r="F201" s="27">
        <v>334881435</v>
      </c>
      <c r="G201" s="36">
        <f t="shared" si="35"/>
        <v>0.84378298532809581</v>
      </c>
      <c r="H201" s="26">
        <v>6324361</v>
      </c>
      <c r="I201" s="27">
        <v>11553797</v>
      </c>
      <c r="J201" s="27">
        <v>20020734</v>
      </c>
      <c r="K201" s="26">
        <v>37898892</v>
      </c>
      <c r="L201" s="26">
        <v>24341604</v>
      </c>
      <c r="M201" s="27">
        <v>12417160</v>
      </c>
      <c r="N201" s="27">
        <v>57817774</v>
      </c>
      <c r="O201" s="26">
        <v>94576538</v>
      </c>
      <c r="P201" s="26">
        <v>17896063</v>
      </c>
      <c r="Q201" s="27">
        <v>36139585</v>
      </c>
      <c r="R201" s="27">
        <v>36146060</v>
      </c>
      <c r="S201" s="26">
        <v>90181708</v>
      </c>
      <c r="T201" s="26">
        <v>4818592</v>
      </c>
      <c r="U201" s="27">
        <v>38686664</v>
      </c>
      <c r="V201" s="27">
        <v>68719041</v>
      </c>
      <c r="W201" s="42">
        <v>112224297</v>
      </c>
    </row>
    <row r="202" spans="1:23" ht="16.5" x14ac:dyDescent="0.3">
      <c r="A202" s="18" t="s">
        <v>0</v>
      </c>
      <c r="B202" s="19" t="s">
        <v>360</v>
      </c>
      <c r="C202" s="20" t="s">
        <v>0</v>
      </c>
      <c r="D202" s="28">
        <f>SUM(D197:D201)</f>
        <v>920376504</v>
      </c>
      <c r="E202" s="29">
        <f>SUM(E197:E201)</f>
        <v>955317325</v>
      </c>
      <c r="F202" s="29">
        <f>SUM(F197:F201)</f>
        <v>723553865</v>
      </c>
      <c r="G202" s="37">
        <f t="shared" si="35"/>
        <v>0.75739636041877501</v>
      </c>
      <c r="H202" s="28">
        <f t="shared" ref="H202:W202" si="40">SUM(H197:H201)</f>
        <v>14182203</v>
      </c>
      <c r="I202" s="29">
        <f t="shared" si="40"/>
        <v>39382911</v>
      </c>
      <c r="J202" s="29">
        <f t="shared" si="40"/>
        <v>49858307</v>
      </c>
      <c r="K202" s="28">
        <f t="shared" si="40"/>
        <v>103423421</v>
      </c>
      <c r="L202" s="28">
        <f t="shared" si="40"/>
        <v>40336611</v>
      </c>
      <c r="M202" s="29">
        <f t="shared" si="40"/>
        <v>37808677</v>
      </c>
      <c r="N202" s="29">
        <f t="shared" si="40"/>
        <v>78002491</v>
      </c>
      <c r="O202" s="28">
        <f t="shared" si="40"/>
        <v>156147779</v>
      </c>
      <c r="P202" s="28">
        <f t="shared" si="40"/>
        <v>31281638</v>
      </c>
      <c r="Q202" s="29">
        <f t="shared" si="40"/>
        <v>84768357</v>
      </c>
      <c r="R202" s="29">
        <f t="shared" si="40"/>
        <v>85221512</v>
      </c>
      <c r="S202" s="28">
        <f t="shared" si="40"/>
        <v>201271507</v>
      </c>
      <c r="T202" s="28">
        <f t="shared" si="40"/>
        <v>49827030</v>
      </c>
      <c r="U202" s="29">
        <f t="shared" si="40"/>
        <v>79805691</v>
      </c>
      <c r="V202" s="29">
        <f t="shared" si="40"/>
        <v>133078437</v>
      </c>
      <c r="W202" s="43">
        <f t="shared" si="40"/>
        <v>262711158</v>
      </c>
    </row>
    <row r="203" spans="1:23" ht="16.5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6243631305</v>
      </c>
      <c r="E203" s="29">
        <f>SUM(E171:E176,E178:E182,E184:E188,E190:E195,E197:E201)</f>
        <v>6386507080</v>
      </c>
      <c r="F203" s="29">
        <f>SUM(F171:F176,F178:F182,F184:F188,F190:F195,F197:F201)</f>
        <v>4490515856</v>
      </c>
      <c r="G203" s="37">
        <f t="shared" si="35"/>
        <v>0.70312547997676378</v>
      </c>
      <c r="H203" s="28">
        <f t="shared" ref="H203:W203" si="41">SUM(H171:H176,H178:H182,H184:H188,H190:H195,H197:H201)</f>
        <v>204587544</v>
      </c>
      <c r="I203" s="29">
        <f t="shared" si="41"/>
        <v>302892865</v>
      </c>
      <c r="J203" s="29">
        <f t="shared" si="41"/>
        <v>391876034</v>
      </c>
      <c r="K203" s="28">
        <f t="shared" si="41"/>
        <v>899356443</v>
      </c>
      <c r="L203" s="28">
        <f t="shared" si="41"/>
        <v>309224843</v>
      </c>
      <c r="M203" s="29">
        <f t="shared" si="41"/>
        <v>350518579</v>
      </c>
      <c r="N203" s="29">
        <f t="shared" si="41"/>
        <v>502352739</v>
      </c>
      <c r="O203" s="28">
        <f t="shared" si="41"/>
        <v>1162096161</v>
      </c>
      <c r="P203" s="28">
        <f t="shared" si="41"/>
        <v>191633237</v>
      </c>
      <c r="Q203" s="29">
        <f t="shared" si="41"/>
        <v>366982682</v>
      </c>
      <c r="R203" s="29">
        <f t="shared" si="41"/>
        <v>386889664</v>
      </c>
      <c r="S203" s="28">
        <f t="shared" si="41"/>
        <v>945505583</v>
      </c>
      <c r="T203" s="28">
        <f t="shared" si="41"/>
        <v>346246074</v>
      </c>
      <c r="U203" s="29">
        <f t="shared" si="41"/>
        <v>412058631</v>
      </c>
      <c r="V203" s="29">
        <f t="shared" si="41"/>
        <v>725252964</v>
      </c>
      <c r="W203" s="43">
        <f t="shared" si="41"/>
        <v>1483557669</v>
      </c>
    </row>
    <row r="204" spans="1:23" ht="14.45" customHeight="1" x14ac:dyDescent="0.3">
      <c r="A204" s="10"/>
      <c r="B204" s="11" t="s">
        <v>607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20</v>
      </c>
      <c r="B206" s="16" t="s">
        <v>363</v>
      </c>
      <c r="C206" s="17" t="s">
        <v>364</v>
      </c>
      <c r="D206" s="26">
        <v>346649025</v>
      </c>
      <c r="E206" s="27">
        <v>732518150</v>
      </c>
      <c r="F206" s="27">
        <v>381181152</v>
      </c>
      <c r="G206" s="36">
        <f t="shared" ref="G206:G229" si="42">IF(($E206     =0),0,($F206     /$E206     ))</f>
        <v>0.52037093142333746</v>
      </c>
      <c r="H206" s="26">
        <v>2020432</v>
      </c>
      <c r="I206" s="27">
        <v>941391</v>
      </c>
      <c r="J206" s="27">
        <v>130541564</v>
      </c>
      <c r="K206" s="26">
        <v>133503387</v>
      </c>
      <c r="L206" s="26">
        <v>-34230128</v>
      </c>
      <c r="M206" s="27">
        <v>30912564</v>
      </c>
      <c r="N206" s="27">
        <v>41366029</v>
      </c>
      <c r="O206" s="26">
        <v>38048465</v>
      </c>
      <c r="P206" s="26">
        <v>14326901</v>
      </c>
      <c r="Q206" s="27">
        <v>3378111</v>
      </c>
      <c r="R206" s="27">
        <v>35981074</v>
      </c>
      <c r="S206" s="26">
        <v>53686086</v>
      </c>
      <c r="T206" s="26">
        <v>25737147</v>
      </c>
      <c r="U206" s="27">
        <v>57193865</v>
      </c>
      <c r="V206" s="27">
        <v>73012202</v>
      </c>
      <c r="W206" s="42">
        <v>155943214</v>
      </c>
    </row>
    <row r="207" spans="1:23" x14ac:dyDescent="0.2">
      <c r="A207" s="15" t="s">
        <v>20</v>
      </c>
      <c r="B207" s="16" t="s">
        <v>365</v>
      </c>
      <c r="C207" s="17" t="s">
        <v>366</v>
      </c>
      <c r="D207" s="26">
        <v>243924223</v>
      </c>
      <c r="E207" s="27">
        <v>237386259</v>
      </c>
      <c r="F207" s="27">
        <v>306027188</v>
      </c>
      <c r="G207" s="36">
        <f t="shared" si="42"/>
        <v>1.2891529159655362</v>
      </c>
      <c r="H207" s="26">
        <v>4327179</v>
      </c>
      <c r="I207" s="27">
        <v>35001896</v>
      </c>
      <c r="J207" s="27">
        <v>38559465</v>
      </c>
      <c r="K207" s="26">
        <v>77888540</v>
      </c>
      <c r="L207" s="26">
        <v>8262685</v>
      </c>
      <c r="M207" s="27">
        <v>29710241</v>
      </c>
      <c r="N207" s="27">
        <v>8544076</v>
      </c>
      <c r="O207" s="26">
        <v>46517002</v>
      </c>
      <c r="P207" s="26">
        <v>151004</v>
      </c>
      <c r="Q207" s="27">
        <v>4723926</v>
      </c>
      <c r="R207" s="27">
        <v>4995140</v>
      </c>
      <c r="S207" s="26">
        <v>9870070</v>
      </c>
      <c r="T207" s="26">
        <v>3093388</v>
      </c>
      <c r="U207" s="27">
        <v>103667367</v>
      </c>
      <c r="V207" s="27">
        <v>64990821</v>
      </c>
      <c r="W207" s="42">
        <v>171751576</v>
      </c>
    </row>
    <row r="208" spans="1:23" x14ac:dyDescent="0.2">
      <c r="A208" s="15" t="s">
        <v>20</v>
      </c>
      <c r="B208" s="16" t="s">
        <v>367</v>
      </c>
      <c r="C208" s="17" t="s">
        <v>368</v>
      </c>
      <c r="D208" s="26">
        <v>185973704</v>
      </c>
      <c r="E208" s="27">
        <v>167973707</v>
      </c>
      <c r="F208" s="27">
        <v>162007532</v>
      </c>
      <c r="G208" s="36">
        <f t="shared" si="42"/>
        <v>0.96448149471393163</v>
      </c>
      <c r="H208" s="26">
        <v>36407108</v>
      </c>
      <c r="I208" s="27">
        <v>11735301</v>
      </c>
      <c r="J208" s="27">
        <v>23328435</v>
      </c>
      <c r="K208" s="26">
        <v>71470844</v>
      </c>
      <c r="L208" s="26">
        <v>21866179</v>
      </c>
      <c r="M208" s="27">
        <v>6392095</v>
      </c>
      <c r="N208" s="27">
        <v>37366393</v>
      </c>
      <c r="O208" s="26">
        <v>65624667</v>
      </c>
      <c r="P208" s="26">
        <v>0</v>
      </c>
      <c r="Q208" s="27">
        <v>-4043833</v>
      </c>
      <c r="R208" s="27">
        <v>7378076</v>
      </c>
      <c r="S208" s="26">
        <v>3334243</v>
      </c>
      <c r="T208" s="26">
        <v>15914670</v>
      </c>
      <c r="U208" s="27">
        <v>2849509</v>
      </c>
      <c r="V208" s="27">
        <v>2813599</v>
      </c>
      <c r="W208" s="42">
        <v>21577778</v>
      </c>
    </row>
    <row r="209" spans="1:23" x14ac:dyDescent="0.2">
      <c r="A209" s="15" t="s">
        <v>20</v>
      </c>
      <c r="B209" s="16" t="s">
        <v>369</v>
      </c>
      <c r="C209" s="17" t="s">
        <v>370</v>
      </c>
      <c r="D209" s="26">
        <v>111351100</v>
      </c>
      <c r="E209" s="27">
        <v>116405552</v>
      </c>
      <c r="F209" s="27">
        <v>32373358</v>
      </c>
      <c r="G209" s="36">
        <f t="shared" si="42"/>
        <v>0.27810836720227916</v>
      </c>
      <c r="H209" s="26">
        <v>630000</v>
      </c>
      <c r="I209" s="27">
        <v>0</v>
      </c>
      <c r="J209" s="27">
        <v>2192459</v>
      </c>
      <c r="K209" s="26">
        <v>2822459</v>
      </c>
      <c r="L209" s="26">
        <v>339500</v>
      </c>
      <c r="M209" s="27">
        <v>550186</v>
      </c>
      <c r="N209" s="27">
        <v>4543200</v>
      </c>
      <c r="O209" s="26">
        <v>5432886</v>
      </c>
      <c r="P209" s="26">
        <v>1907157</v>
      </c>
      <c r="Q209" s="27">
        <v>1701876</v>
      </c>
      <c r="R209" s="27">
        <v>4775462</v>
      </c>
      <c r="S209" s="26">
        <v>8384495</v>
      </c>
      <c r="T209" s="26">
        <v>2129958</v>
      </c>
      <c r="U209" s="27">
        <v>4796375</v>
      </c>
      <c r="V209" s="27">
        <v>8807185</v>
      </c>
      <c r="W209" s="42">
        <v>15733518</v>
      </c>
    </row>
    <row r="210" spans="1:23" x14ac:dyDescent="0.2">
      <c r="A210" s="15" t="s">
        <v>20</v>
      </c>
      <c r="B210" s="16" t="s">
        <v>371</v>
      </c>
      <c r="C210" s="17" t="s">
        <v>372</v>
      </c>
      <c r="D210" s="26">
        <v>42791650</v>
      </c>
      <c r="E210" s="27">
        <v>72661727</v>
      </c>
      <c r="F210" s="27">
        <v>34750290</v>
      </c>
      <c r="G210" s="36">
        <f t="shared" si="42"/>
        <v>0.47824750986169101</v>
      </c>
      <c r="H210" s="26">
        <v>0</v>
      </c>
      <c r="I210" s="27">
        <v>481339</v>
      </c>
      <c r="J210" s="27">
        <v>255145</v>
      </c>
      <c r="K210" s="26">
        <v>736484</v>
      </c>
      <c r="L210" s="26">
        <v>2008424</v>
      </c>
      <c r="M210" s="27">
        <v>3133372</v>
      </c>
      <c r="N210" s="27">
        <v>2313293</v>
      </c>
      <c r="O210" s="26">
        <v>7455089</v>
      </c>
      <c r="P210" s="26">
        <v>0</v>
      </c>
      <c r="Q210" s="27">
        <v>8597680</v>
      </c>
      <c r="R210" s="27">
        <v>2423956</v>
      </c>
      <c r="S210" s="26">
        <v>11021636</v>
      </c>
      <c r="T210" s="26">
        <v>14021</v>
      </c>
      <c r="U210" s="27">
        <v>10533141</v>
      </c>
      <c r="V210" s="27">
        <v>4989919</v>
      </c>
      <c r="W210" s="42">
        <v>15537081</v>
      </c>
    </row>
    <row r="211" spans="1:23" x14ac:dyDescent="0.2">
      <c r="A211" s="15" t="s">
        <v>20</v>
      </c>
      <c r="B211" s="16" t="s">
        <v>373</v>
      </c>
      <c r="C211" s="17" t="s">
        <v>374</v>
      </c>
      <c r="D211" s="26">
        <v>98332296</v>
      </c>
      <c r="E211" s="27">
        <v>49577200</v>
      </c>
      <c r="F211" s="27">
        <v>54966468</v>
      </c>
      <c r="G211" s="36">
        <f t="shared" si="42"/>
        <v>1.1087045658084764</v>
      </c>
      <c r="H211" s="26">
        <v>0</v>
      </c>
      <c r="I211" s="27">
        <v>13027375</v>
      </c>
      <c r="J211" s="27">
        <v>1908544</v>
      </c>
      <c r="K211" s="26">
        <v>14935919</v>
      </c>
      <c r="L211" s="26">
        <v>12204436</v>
      </c>
      <c r="M211" s="27">
        <v>3045145</v>
      </c>
      <c r="N211" s="27">
        <v>9041326</v>
      </c>
      <c r="O211" s="26">
        <v>24290907</v>
      </c>
      <c r="P211" s="26">
        <v>129935</v>
      </c>
      <c r="Q211" s="27">
        <v>129935</v>
      </c>
      <c r="R211" s="27">
        <v>1977324</v>
      </c>
      <c r="S211" s="26">
        <v>2237194</v>
      </c>
      <c r="T211" s="26">
        <v>3987876</v>
      </c>
      <c r="U211" s="27">
        <v>2883913</v>
      </c>
      <c r="V211" s="27">
        <v>6630659</v>
      </c>
      <c r="W211" s="42">
        <v>13502448</v>
      </c>
    </row>
    <row r="212" spans="1:23" x14ac:dyDescent="0.2">
      <c r="A212" s="15" t="s">
        <v>20</v>
      </c>
      <c r="B212" s="16" t="s">
        <v>375</v>
      </c>
      <c r="C212" s="17" t="s">
        <v>376</v>
      </c>
      <c r="D212" s="26">
        <v>264380325</v>
      </c>
      <c r="E212" s="27">
        <v>290724727</v>
      </c>
      <c r="F212" s="27">
        <v>94945885</v>
      </c>
      <c r="G212" s="36">
        <f t="shared" si="42"/>
        <v>0.32658345225653956</v>
      </c>
      <c r="H212" s="26">
        <v>4219509</v>
      </c>
      <c r="I212" s="27">
        <v>2151144</v>
      </c>
      <c r="J212" s="27">
        <v>1171856</v>
      </c>
      <c r="K212" s="26">
        <v>7542509</v>
      </c>
      <c r="L212" s="26">
        <v>17136830</v>
      </c>
      <c r="M212" s="27">
        <v>4199509</v>
      </c>
      <c r="N212" s="27">
        <v>8569365</v>
      </c>
      <c r="O212" s="26">
        <v>29905704</v>
      </c>
      <c r="P212" s="26">
        <v>830720</v>
      </c>
      <c r="Q212" s="27">
        <v>4302872</v>
      </c>
      <c r="R212" s="27">
        <v>11216476</v>
      </c>
      <c r="S212" s="26">
        <v>16350068</v>
      </c>
      <c r="T212" s="26">
        <v>10935618</v>
      </c>
      <c r="U212" s="27">
        <v>9181489</v>
      </c>
      <c r="V212" s="27">
        <v>21030497</v>
      </c>
      <c r="W212" s="42">
        <v>41147604</v>
      </c>
    </row>
    <row r="213" spans="1:23" x14ac:dyDescent="0.2">
      <c r="A213" s="15" t="s">
        <v>35</v>
      </c>
      <c r="B213" s="16" t="s">
        <v>377</v>
      </c>
      <c r="C213" s="17" t="s">
        <v>378</v>
      </c>
      <c r="D213" s="26">
        <v>0</v>
      </c>
      <c r="E213" s="27">
        <v>0</v>
      </c>
      <c r="F213" s="27">
        <v>0</v>
      </c>
      <c r="G213" s="36">
        <f t="shared" si="42"/>
        <v>0</v>
      </c>
      <c r="H213" s="26">
        <v>0</v>
      </c>
      <c r="I213" s="27">
        <v>0</v>
      </c>
      <c r="J213" s="27">
        <v>0</v>
      </c>
      <c r="K213" s="26">
        <v>0</v>
      </c>
      <c r="L213" s="26">
        <v>0</v>
      </c>
      <c r="M213" s="27">
        <v>0</v>
      </c>
      <c r="N213" s="27">
        <v>0</v>
      </c>
      <c r="O213" s="26">
        <v>0</v>
      </c>
      <c r="P213" s="26">
        <v>0</v>
      </c>
      <c r="Q213" s="27">
        <v>0</v>
      </c>
      <c r="R213" s="27">
        <v>0</v>
      </c>
      <c r="S213" s="26">
        <v>0</v>
      </c>
      <c r="T213" s="26">
        <v>0</v>
      </c>
      <c r="U213" s="27">
        <v>0</v>
      </c>
      <c r="V213" s="27">
        <v>0</v>
      </c>
      <c r="W213" s="42">
        <v>0</v>
      </c>
    </row>
    <row r="214" spans="1:23" ht="16.5" x14ac:dyDescent="0.3">
      <c r="A214" s="18" t="s">
        <v>0</v>
      </c>
      <c r="B214" s="19" t="s">
        <v>379</v>
      </c>
      <c r="C214" s="20" t="s">
        <v>0</v>
      </c>
      <c r="D214" s="28">
        <f>SUM(D206:D213)</f>
        <v>1293402323</v>
      </c>
      <c r="E214" s="29">
        <f>SUM(E206:E213)</f>
        <v>1667247322</v>
      </c>
      <c r="F214" s="29">
        <f>SUM(F206:F213)</f>
        <v>1066251873</v>
      </c>
      <c r="G214" s="37">
        <f t="shared" si="42"/>
        <v>0.63952831648332975</v>
      </c>
      <c r="H214" s="28">
        <f t="shared" ref="H214:W214" si="43">SUM(H206:H213)</f>
        <v>47604228</v>
      </c>
      <c r="I214" s="29">
        <f t="shared" si="43"/>
        <v>63338446</v>
      </c>
      <c r="J214" s="29">
        <f t="shared" si="43"/>
        <v>197957468</v>
      </c>
      <c r="K214" s="28">
        <f t="shared" si="43"/>
        <v>308900142</v>
      </c>
      <c r="L214" s="28">
        <f t="shared" si="43"/>
        <v>27587926</v>
      </c>
      <c r="M214" s="29">
        <f t="shared" si="43"/>
        <v>77943112</v>
      </c>
      <c r="N214" s="29">
        <f t="shared" si="43"/>
        <v>111743682</v>
      </c>
      <c r="O214" s="28">
        <f t="shared" si="43"/>
        <v>217274720</v>
      </c>
      <c r="P214" s="28">
        <f t="shared" si="43"/>
        <v>17345717</v>
      </c>
      <c r="Q214" s="29">
        <f t="shared" si="43"/>
        <v>18790567</v>
      </c>
      <c r="R214" s="29">
        <f t="shared" si="43"/>
        <v>68747508</v>
      </c>
      <c r="S214" s="28">
        <f t="shared" si="43"/>
        <v>104883792</v>
      </c>
      <c r="T214" s="28">
        <f t="shared" si="43"/>
        <v>61812678</v>
      </c>
      <c r="U214" s="29">
        <f t="shared" si="43"/>
        <v>191105659</v>
      </c>
      <c r="V214" s="29">
        <f t="shared" si="43"/>
        <v>182274882</v>
      </c>
      <c r="W214" s="43">
        <f t="shared" si="43"/>
        <v>435193219</v>
      </c>
    </row>
    <row r="215" spans="1:23" x14ac:dyDescent="0.2">
      <c r="A215" s="15" t="s">
        <v>20</v>
      </c>
      <c r="B215" s="16" t="s">
        <v>380</v>
      </c>
      <c r="C215" s="17" t="s">
        <v>381</v>
      </c>
      <c r="D215" s="26">
        <v>36879012</v>
      </c>
      <c r="E215" s="27">
        <v>36679004</v>
      </c>
      <c r="F215" s="27">
        <v>20742778</v>
      </c>
      <c r="G215" s="36">
        <f t="shared" si="42"/>
        <v>0.56552184459534394</v>
      </c>
      <c r="H215" s="26">
        <v>0</v>
      </c>
      <c r="I215" s="27">
        <v>685000</v>
      </c>
      <c r="J215" s="27">
        <v>2850396</v>
      </c>
      <c r="K215" s="26">
        <v>3535396</v>
      </c>
      <c r="L215" s="26">
        <v>5039065</v>
      </c>
      <c r="M215" s="27">
        <v>97200</v>
      </c>
      <c r="N215" s="27">
        <v>1199028</v>
      </c>
      <c r="O215" s="26">
        <v>6335293</v>
      </c>
      <c r="P215" s="26">
        <v>0</v>
      </c>
      <c r="Q215" s="27">
        <v>390328</v>
      </c>
      <c r="R215" s="27">
        <v>1438781</v>
      </c>
      <c r="S215" s="26">
        <v>1829109</v>
      </c>
      <c r="T215" s="26">
        <v>664728</v>
      </c>
      <c r="U215" s="27">
        <v>1415037</v>
      </c>
      <c r="V215" s="27">
        <v>6963215</v>
      </c>
      <c r="W215" s="42">
        <v>9042980</v>
      </c>
    </row>
    <row r="216" spans="1:23" x14ac:dyDescent="0.2">
      <c r="A216" s="15" t="s">
        <v>20</v>
      </c>
      <c r="B216" s="16" t="s">
        <v>382</v>
      </c>
      <c r="C216" s="17" t="s">
        <v>383</v>
      </c>
      <c r="D216" s="26">
        <v>183780057</v>
      </c>
      <c r="E216" s="27">
        <v>239364564</v>
      </c>
      <c r="F216" s="27">
        <v>175022870</v>
      </c>
      <c r="G216" s="36">
        <f t="shared" si="42"/>
        <v>0.73119791449163707</v>
      </c>
      <c r="H216" s="26">
        <v>961340</v>
      </c>
      <c r="I216" s="27">
        <v>0</v>
      </c>
      <c r="J216" s="27">
        <v>28449852</v>
      </c>
      <c r="K216" s="26">
        <v>29411192</v>
      </c>
      <c r="L216" s="26">
        <v>1324149</v>
      </c>
      <c r="M216" s="27">
        <v>16832633</v>
      </c>
      <c r="N216" s="27">
        <v>18687083</v>
      </c>
      <c r="O216" s="26">
        <v>36843865</v>
      </c>
      <c r="P216" s="26">
        <v>2161951</v>
      </c>
      <c r="Q216" s="27">
        <v>18850540</v>
      </c>
      <c r="R216" s="27">
        <v>31282635</v>
      </c>
      <c r="S216" s="26">
        <v>52295126</v>
      </c>
      <c r="T216" s="26">
        <v>10637295</v>
      </c>
      <c r="U216" s="27">
        <v>1744768</v>
      </c>
      <c r="V216" s="27">
        <v>44090624</v>
      </c>
      <c r="W216" s="42">
        <v>56472687</v>
      </c>
    </row>
    <row r="217" spans="1:23" x14ac:dyDescent="0.2">
      <c r="A217" s="15" t="s">
        <v>20</v>
      </c>
      <c r="B217" s="16" t="s">
        <v>384</v>
      </c>
      <c r="C217" s="17" t="s">
        <v>385</v>
      </c>
      <c r="D217" s="26">
        <v>611390608</v>
      </c>
      <c r="E217" s="27">
        <v>569911842</v>
      </c>
      <c r="F217" s="27">
        <v>468474349</v>
      </c>
      <c r="G217" s="36">
        <f t="shared" si="42"/>
        <v>0.82201195777223379</v>
      </c>
      <c r="H217" s="26">
        <v>4918165</v>
      </c>
      <c r="I217" s="27">
        <v>37080089</v>
      </c>
      <c r="J217" s="27">
        <v>54066372</v>
      </c>
      <c r="K217" s="26">
        <v>96064626</v>
      </c>
      <c r="L217" s="26">
        <v>45617038</v>
      </c>
      <c r="M217" s="27">
        <v>55107994</v>
      </c>
      <c r="N217" s="27">
        <v>56329789</v>
      </c>
      <c r="O217" s="26">
        <v>157054821</v>
      </c>
      <c r="P217" s="26">
        <v>6717458</v>
      </c>
      <c r="Q217" s="27">
        <v>16754272</v>
      </c>
      <c r="R217" s="27">
        <v>57887842</v>
      </c>
      <c r="S217" s="26">
        <v>81359572</v>
      </c>
      <c r="T217" s="26">
        <v>32316989</v>
      </c>
      <c r="U217" s="27">
        <v>50105854</v>
      </c>
      <c r="V217" s="27">
        <v>51572487</v>
      </c>
      <c r="W217" s="42">
        <v>133995330</v>
      </c>
    </row>
    <row r="218" spans="1:23" x14ac:dyDescent="0.2">
      <c r="A218" s="15" t="s">
        <v>20</v>
      </c>
      <c r="B218" s="16" t="s">
        <v>386</v>
      </c>
      <c r="C218" s="17" t="s">
        <v>387</v>
      </c>
      <c r="D218" s="26">
        <v>100157160</v>
      </c>
      <c r="E218" s="27">
        <v>89026488</v>
      </c>
      <c r="F218" s="27">
        <v>92965256</v>
      </c>
      <c r="G218" s="36">
        <f t="shared" si="42"/>
        <v>1.0442426528158675</v>
      </c>
      <c r="H218" s="26">
        <v>3183934</v>
      </c>
      <c r="I218" s="27">
        <v>3931377</v>
      </c>
      <c r="J218" s="27">
        <v>5020765</v>
      </c>
      <c r="K218" s="26">
        <v>12136076</v>
      </c>
      <c r="L218" s="26">
        <v>4061913</v>
      </c>
      <c r="M218" s="27">
        <v>33300805</v>
      </c>
      <c r="N218" s="27">
        <v>4047304</v>
      </c>
      <c r="O218" s="26">
        <v>41410022</v>
      </c>
      <c r="P218" s="26">
        <v>7178551</v>
      </c>
      <c r="Q218" s="27">
        <v>417160</v>
      </c>
      <c r="R218" s="27">
        <v>8842678</v>
      </c>
      <c r="S218" s="26">
        <v>16438389</v>
      </c>
      <c r="T218" s="26">
        <v>2447821</v>
      </c>
      <c r="U218" s="27">
        <v>4595304</v>
      </c>
      <c r="V218" s="27">
        <v>15937644</v>
      </c>
      <c r="W218" s="42">
        <v>22980769</v>
      </c>
    </row>
    <row r="219" spans="1:23" x14ac:dyDescent="0.2">
      <c r="A219" s="15" t="s">
        <v>20</v>
      </c>
      <c r="B219" s="16" t="s">
        <v>388</v>
      </c>
      <c r="C219" s="17" t="s">
        <v>389</v>
      </c>
      <c r="D219" s="26">
        <v>185513100</v>
      </c>
      <c r="E219" s="27">
        <v>194826668</v>
      </c>
      <c r="F219" s="27">
        <v>173192999</v>
      </c>
      <c r="G219" s="36">
        <f t="shared" si="42"/>
        <v>0.88895940570107168</v>
      </c>
      <c r="H219" s="26">
        <v>19310595</v>
      </c>
      <c r="I219" s="27">
        <v>13685528</v>
      </c>
      <c r="J219" s="27">
        <v>23127073</v>
      </c>
      <c r="K219" s="26">
        <v>56123196</v>
      </c>
      <c r="L219" s="26">
        <v>28474502</v>
      </c>
      <c r="M219" s="27">
        <v>5725306</v>
      </c>
      <c r="N219" s="27">
        <v>18821801</v>
      </c>
      <c r="O219" s="26">
        <v>53021609</v>
      </c>
      <c r="P219" s="26">
        <v>7358346</v>
      </c>
      <c r="Q219" s="27">
        <v>8354535</v>
      </c>
      <c r="R219" s="27">
        <v>13051350</v>
      </c>
      <c r="S219" s="26">
        <v>28764231</v>
      </c>
      <c r="T219" s="26">
        <v>14245351</v>
      </c>
      <c r="U219" s="27">
        <v>3263479</v>
      </c>
      <c r="V219" s="27">
        <v>17775133</v>
      </c>
      <c r="W219" s="42">
        <v>35283963</v>
      </c>
    </row>
    <row r="220" spans="1:23" x14ac:dyDescent="0.2">
      <c r="A220" s="15" t="s">
        <v>20</v>
      </c>
      <c r="B220" s="16" t="s">
        <v>390</v>
      </c>
      <c r="C220" s="17" t="s">
        <v>391</v>
      </c>
      <c r="D220" s="26">
        <v>129356901</v>
      </c>
      <c r="E220" s="27">
        <v>193647847</v>
      </c>
      <c r="F220" s="27">
        <v>148935078</v>
      </c>
      <c r="G220" s="36">
        <f t="shared" si="42"/>
        <v>0.76910267946330435</v>
      </c>
      <c r="H220" s="26">
        <v>0</v>
      </c>
      <c r="I220" s="27">
        <v>5497550</v>
      </c>
      <c r="J220" s="27">
        <v>14621175</v>
      </c>
      <c r="K220" s="26">
        <v>20118725</v>
      </c>
      <c r="L220" s="26">
        <v>8141220</v>
      </c>
      <c r="M220" s="27">
        <v>11991300</v>
      </c>
      <c r="N220" s="27">
        <v>22054934</v>
      </c>
      <c r="O220" s="26">
        <v>42187454</v>
      </c>
      <c r="P220" s="26">
        <v>7450659</v>
      </c>
      <c r="Q220" s="27">
        <v>8463661</v>
      </c>
      <c r="R220" s="27">
        <v>20023056</v>
      </c>
      <c r="S220" s="26">
        <v>35937376</v>
      </c>
      <c r="T220" s="26">
        <v>9479586</v>
      </c>
      <c r="U220" s="27">
        <v>5545839</v>
      </c>
      <c r="V220" s="27">
        <v>35666098</v>
      </c>
      <c r="W220" s="42">
        <v>50691523</v>
      </c>
    </row>
    <row r="221" spans="1:23" x14ac:dyDescent="0.2">
      <c r="A221" s="15" t="s">
        <v>35</v>
      </c>
      <c r="B221" s="16" t="s">
        <v>392</v>
      </c>
      <c r="C221" s="17" t="s">
        <v>393</v>
      </c>
      <c r="D221" s="26">
        <v>35410000</v>
      </c>
      <c r="E221" s="27">
        <v>33619400</v>
      </c>
      <c r="F221" s="27">
        <v>6918724</v>
      </c>
      <c r="G221" s="36">
        <f t="shared" si="42"/>
        <v>0.20579558231259332</v>
      </c>
      <c r="H221" s="26">
        <v>129400</v>
      </c>
      <c r="I221" s="27">
        <v>25300</v>
      </c>
      <c r="J221" s="27">
        <v>670898</v>
      </c>
      <c r="K221" s="26">
        <v>825598</v>
      </c>
      <c r="L221" s="26">
        <v>445071</v>
      </c>
      <c r="M221" s="27">
        <v>156594</v>
      </c>
      <c r="N221" s="27">
        <v>0</v>
      </c>
      <c r="O221" s="26">
        <v>601665</v>
      </c>
      <c r="P221" s="26">
        <v>740623</v>
      </c>
      <c r="Q221" s="27">
        <v>0</v>
      </c>
      <c r="R221" s="27">
        <v>647728</v>
      </c>
      <c r="S221" s="26">
        <v>1388351</v>
      </c>
      <c r="T221" s="26">
        <v>208676</v>
      </c>
      <c r="U221" s="27">
        <v>550545</v>
      </c>
      <c r="V221" s="27">
        <v>3343889</v>
      </c>
      <c r="W221" s="42">
        <v>4103110</v>
      </c>
    </row>
    <row r="222" spans="1:23" ht="16.5" x14ac:dyDescent="0.3">
      <c r="A222" s="18" t="s">
        <v>0</v>
      </c>
      <c r="B222" s="19" t="s">
        <v>394</v>
      </c>
      <c r="C222" s="20" t="s">
        <v>0</v>
      </c>
      <c r="D222" s="28">
        <f>SUM(D215:D221)</f>
        <v>1282486838</v>
      </c>
      <c r="E222" s="29">
        <f>SUM(E215:E221)</f>
        <v>1357075813</v>
      </c>
      <c r="F222" s="29">
        <f>SUM(F215:F221)</f>
        <v>1086252054</v>
      </c>
      <c r="G222" s="37">
        <f t="shared" si="42"/>
        <v>0.80043579260225162</v>
      </c>
      <c r="H222" s="28">
        <f t="shared" ref="H222:W222" si="44">SUM(H215:H221)</f>
        <v>28503434</v>
      </c>
      <c r="I222" s="29">
        <f t="shared" si="44"/>
        <v>60904844</v>
      </c>
      <c r="J222" s="29">
        <f t="shared" si="44"/>
        <v>128806531</v>
      </c>
      <c r="K222" s="28">
        <f t="shared" si="44"/>
        <v>218214809</v>
      </c>
      <c r="L222" s="28">
        <f t="shared" si="44"/>
        <v>93102958</v>
      </c>
      <c r="M222" s="29">
        <f t="shared" si="44"/>
        <v>123211832</v>
      </c>
      <c r="N222" s="29">
        <f t="shared" si="44"/>
        <v>121139939</v>
      </c>
      <c r="O222" s="28">
        <f t="shared" si="44"/>
        <v>337454729</v>
      </c>
      <c r="P222" s="28">
        <f t="shared" si="44"/>
        <v>31607588</v>
      </c>
      <c r="Q222" s="29">
        <f t="shared" si="44"/>
        <v>53230496</v>
      </c>
      <c r="R222" s="29">
        <f t="shared" si="44"/>
        <v>133174070</v>
      </c>
      <c r="S222" s="28">
        <f t="shared" si="44"/>
        <v>218012154</v>
      </c>
      <c r="T222" s="28">
        <f t="shared" si="44"/>
        <v>70000446</v>
      </c>
      <c r="U222" s="29">
        <f t="shared" si="44"/>
        <v>67220826</v>
      </c>
      <c r="V222" s="29">
        <f t="shared" si="44"/>
        <v>175349090</v>
      </c>
      <c r="W222" s="43">
        <f t="shared" si="44"/>
        <v>312570362</v>
      </c>
    </row>
    <row r="223" spans="1:23" x14ac:dyDescent="0.2">
      <c r="A223" s="15" t="s">
        <v>20</v>
      </c>
      <c r="B223" s="16" t="s">
        <v>395</v>
      </c>
      <c r="C223" s="17" t="s">
        <v>396</v>
      </c>
      <c r="D223" s="26">
        <v>84572900</v>
      </c>
      <c r="E223" s="27">
        <v>94572898</v>
      </c>
      <c r="F223" s="27">
        <v>71093577</v>
      </c>
      <c r="G223" s="36">
        <f t="shared" si="42"/>
        <v>0.75173309165169078</v>
      </c>
      <c r="H223" s="26">
        <v>1415877</v>
      </c>
      <c r="I223" s="27">
        <v>8071000</v>
      </c>
      <c r="J223" s="27">
        <v>4354903</v>
      </c>
      <c r="K223" s="26">
        <v>13841780</v>
      </c>
      <c r="L223" s="26">
        <v>14773212</v>
      </c>
      <c r="M223" s="27">
        <v>4503678</v>
      </c>
      <c r="N223" s="27">
        <v>5096682</v>
      </c>
      <c r="O223" s="26">
        <v>24373572</v>
      </c>
      <c r="P223" s="26">
        <v>8895037</v>
      </c>
      <c r="Q223" s="27">
        <v>-4137361</v>
      </c>
      <c r="R223" s="27">
        <v>8047955</v>
      </c>
      <c r="S223" s="26">
        <v>12805631</v>
      </c>
      <c r="T223" s="26">
        <v>7142184</v>
      </c>
      <c r="U223" s="27">
        <v>4000352</v>
      </c>
      <c r="V223" s="27">
        <v>8930058</v>
      </c>
      <c r="W223" s="42">
        <v>20072594</v>
      </c>
    </row>
    <row r="224" spans="1:23" x14ac:dyDescent="0.2">
      <c r="A224" s="15" t="s">
        <v>20</v>
      </c>
      <c r="B224" s="16" t="s">
        <v>397</v>
      </c>
      <c r="C224" s="17" t="s">
        <v>398</v>
      </c>
      <c r="D224" s="26">
        <v>458536153</v>
      </c>
      <c r="E224" s="27">
        <v>428784146</v>
      </c>
      <c r="F224" s="27">
        <v>308829305</v>
      </c>
      <c r="G224" s="36">
        <f t="shared" si="42"/>
        <v>0.72024422516778408</v>
      </c>
      <c r="H224" s="26">
        <v>49689328</v>
      </c>
      <c r="I224" s="27">
        <v>16483428</v>
      </c>
      <c r="J224" s="27">
        <v>46417952</v>
      </c>
      <c r="K224" s="26">
        <v>112590708</v>
      </c>
      <c r="L224" s="26">
        <v>31076006</v>
      </c>
      <c r="M224" s="27">
        <v>28483304</v>
      </c>
      <c r="N224" s="27">
        <v>34273410</v>
      </c>
      <c r="O224" s="26">
        <v>93832720</v>
      </c>
      <c r="P224" s="26">
        <v>6093822</v>
      </c>
      <c r="Q224" s="27">
        <v>12833178</v>
      </c>
      <c r="R224" s="27">
        <v>19788742</v>
      </c>
      <c r="S224" s="26">
        <v>38715742</v>
      </c>
      <c r="T224" s="26">
        <v>13460967</v>
      </c>
      <c r="U224" s="27">
        <v>14776118</v>
      </c>
      <c r="V224" s="27">
        <v>35453050</v>
      </c>
      <c r="W224" s="42">
        <v>63690135</v>
      </c>
    </row>
    <row r="225" spans="1:23" x14ac:dyDescent="0.2">
      <c r="A225" s="15" t="s">
        <v>20</v>
      </c>
      <c r="B225" s="16" t="s">
        <v>399</v>
      </c>
      <c r="C225" s="17" t="s">
        <v>400</v>
      </c>
      <c r="D225" s="26">
        <v>742320316</v>
      </c>
      <c r="E225" s="27">
        <v>752693185</v>
      </c>
      <c r="F225" s="27">
        <v>223624377</v>
      </c>
      <c r="G225" s="36">
        <f t="shared" si="42"/>
        <v>0.29709897931386214</v>
      </c>
      <c r="H225" s="26">
        <v>13258596</v>
      </c>
      <c r="I225" s="27">
        <v>7832980</v>
      </c>
      <c r="J225" s="27">
        <v>20525213</v>
      </c>
      <c r="K225" s="26">
        <v>41616789</v>
      </c>
      <c r="L225" s="26">
        <v>10889293</v>
      </c>
      <c r="M225" s="27">
        <v>9485566</v>
      </c>
      <c r="N225" s="27">
        <v>9201207</v>
      </c>
      <c r="O225" s="26">
        <v>29576066</v>
      </c>
      <c r="P225" s="26">
        <v>1854568</v>
      </c>
      <c r="Q225" s="27">
        <v>6624635</v>
      </c>
      <c r="R225" s="27">
        <v>32352091</v>
      </c>
      <c r="S225" s="26">
        <v>40831294</v>
      </c>
      <c r="T225" s="26">
        <v>25426592</v>
      </c>
      <c r="U225" s="27">
        <v>15020937</v>
      </c>
      <c r="V225" s="27">
        <v>71152699</v>
      </c>
      <c r="W225" s="42">
        <v>111600228</v>
      </c>
    </row>
    <row r="226" spans="1:23" x14ac:dyDescent="0.2">
      <c r="A226" s="15" t="s">
        <v>20</v>
      </c>
      <c r="B226" s="16" t="s">
        <v>401</v>
      </c>
      <c r="C226" s="17" t="s">
        <v>402</v>
      </c>
      <c r="D226" s="26">
        <v>617205000</v>
      </c>
      <c r="E226" s="27">
        <v>675024965</v>
      </c>
      <c r="F226" s="27">
        <v>405329966</v>
      </c>
      <c r="G226" s="36">
        <f t="shared" si="42"/>
        <v>0.60046663014900492</v>
      </c>
      <c r="H226" s="26">
        <v>11812592</v>
      </c>
      <c r="I226" s="27">
        <v>10323679</v>
      </c>
      <c r="J226" s="27">
        <v>33017731</v>
      </c>
      <c r="K226" s="26">
        <v>55154002</v>
      </c>
      <c r="L226" s="26">
        <v>21152547</v>
      </c>
      <c r="M226" s="27">
        <v>54467974</v>
      </c>
      <c r="N226" s="27">
        <v>28411894</v>
      </c>
      <c r="O226" s="26">
        <v>104032415</v>
      </c>
      <c r="P226" s="26">
        <v>24702263</v>
      </c>
      <c r="Q226" s="27">
        <v>15366337</v>
      </c>
      <c r="R226" s="27">
        <v>111716090</v>
      </c>
      <c r="S226" s="26">
        <v>151784690</v>
      </c>
      <c r="T226" s="26">
        <v>30767151</v>
      </c>
      <c r="U226" s="27">
        <v>51141899</v>
      </c>
      <c r="V226" s="27">
        <v>12449809</v>
      </c>
      <c r="W226" s="42">
        <v>94358859</v>
      </c>
    </row>
    <row r="227" spans="1:23" x14ac:dyDescent="0.2">
      <c r="A227" s="15" t="s">
        <v>35</v>
      </c>
      <c r="B227" s="16" t="s">
        <v>403</v>
      </c>
      <c r="C227" s="17" t="s">
        <v>404</v>
      </c>
      <c r="D227" s="26">
        <v>20603000</v>
      </c>
      <c r="E227" s="27">
        <v>38170056</v>
      </c>
      <c r="F227" s="27">
        <v>21639636</v>
      </c>
      <c r="G227" s="36">
        <f t="shared" si="42"/>
        <v>0.56692701734574347</v>
      </c>
      <c r="H227" s="26">
        <v>122690</v>
      </c>
      <c r="I227" s="27">
        <v>1302930</v>
      </c>
      <c r="J227" s="27">
        <v>2332207</v>
      </c>
      <c r="K227" s="26">
        <v>3757827</v>
      </c>
      <c r="L227" s="26">
        <v>629935</v>
      </c>
      <c r="M227" s="27">
        <v>2485165</v>
      </c>
      <c r="N227" s="27">
        <v>2025574</v>
      </c>
      <c r="O227" s="26">
        <v>5140674</v>
      </c>
      <c r="P227" s="26">
        <v>1108041</v>
      </c>
      <c r="Q227" s="27">
        <v>1573695</v>
      </c>
      <c r="R227" s="27">
        <v>2021384</v>
      </c>
      <c r="S227" s="26">
        <v>4703120</v>
      </c>
      <c r="T227" s="26">
        <v>911114</v>
      </c>
      <c r="U227" s="27">
        <v>2305373</v>
      </c>
      <c r="V227" s="27">
        <v>4821528</v>
      </c>
      <c r="W227" s="42">
        <v>8038015</v>
      </c>
    </row>
    <row r="228" spans="1:23" ht="16.5" x14ac:dyDescent="0.3">
      <c r="A228" s="18" t="s">
        <v>0</v>
      </c>
      <c r="B228" s="19" t="s">
        <v>405</v>
      </c>
      <c r="C228" s="20" t="s">
        <v>0</v>
      </c>
      <c r="D228" s="28">
        <f>SUM(D223:D227)</f>
        <v>1923237369</v>
      </c>
      <c r="E228" s="29">
        <f>SUM(E223:E227)</f>
        <v>1989245250</v>
      </c>
      <c r="F228" s="29">
        <f>SUM(F223:F227)</f>
        <v>1030516861</v>
      </c>
      <c r="G228" s="37">
        <f t="shared" si="42"/>
        <v>0.5180441481511644</v>
      </c>
      <c r="H228" s="28">
        <f t="shared" ref="H228:W228" si="45">SUM(H223:H227)</f>
        <v>76299083</v>
      </c>
      <c r="I228" s="29">
        <f t="shared" si="45"/>
        <v>44014017</v>
      </c>
      <c r="J228" s="29">
        <f t="shared" si="45"/>
        <v>106648006</v>
      </c>
      <c r="K228" s="28">
        <f t="shared" si="45"/>
        <v>226961106</v>
      </c>
      <c r="L228" s="28">
        <f t="shared" si="45"/>
        <v>78520993</v>
      </c>
      <c r="M228" s="29">
        <f t="shared" si="45"/>
        <v>99425687</v>
      </c>
      <c r="N228" s="29">
        <f t="shared" si="45"/>
        <v>79008767</v>
      </c>
      <c r="O228" s="28">
        <f t="shared" si="45"/>
        <v>256955447</v>
      </c>
      <c r="P228" s="28">
        <f t="shared" si="45"/>
        <v>42653731</v>
      </c>
      <c r="Q228" s="29">
        <f t="shared" si="45"/>
        <v>32260484</v>
      </c>
      <c r="R228" s="29">
        <f t="shared" si="45"/>
        <v>173926262</v>
      </c>
      <c r="S228" s="28">
        <f t="shared" si="45"/>
        <v>248840477</v>
      </c>
      <c r="T228" s="28">
        <f t="shared" si="45"/>
        <v>77708008</v>
      </c>
      <c r="U228" s="29">
        <f t="shared" si="45"/>
        <v>87244679</v>
      </c>
      <c r="V228" s="29">
        <f t="shared" si="45"/>
        <v>132807144</v>
      </c>
      <c r="W228" s="43">
        <f t="shared" si="45"/>
        <v>297759831</v>
      </c>
    </row>
    <row r="229" spans="1:23" ht="16.5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4499126530</v>
      </c>
      <c r="E229" s="29">
        <f>SUM(E206:E213,E215:E221,E223:E227)</f>
        <v>5013568385</v>
      </c>
      <c r="F229" s="29">
        <f>SUM(F206:F213,F215:F221,F223:F227)</f>
        <v>3183020788</v>
      </c>
      <c r="G229" s="37">
        <f t="shared" si="42"/>
        <v>0.6348812948324829</v>
      </c>
      <c r="H229" s="28">
        <f t="shared" ref="H229:W229" si="46">SUM(H206:H213,H215:H221,H223:H227)</f>
        <v>152406745</v>
      </c>
      <c r="I229" s="29">
        <f t="shared" si="46"/>
        <v>168257307</v>
      </c>
      <c r="J229" s="29">
        <f t="shared" si="46"/>
        <v>433412005</v>
      </c>
      <c r="K229" s="28">
        <f t="shared" si="46"/>
        <v>754076057</v>
      </c>
      <c r="L229" s="28">
        <f t="shared" si="46"/>
        <v>199211877</v>
      </c>
      <c r="M229" s="29">
        <f t="shared" si="46"/>
        <v>300580631</v>
      </c>
      <c r="N229" s="29">
        <f t="shared" si="46"/>
        <v>311892388</v>
      </c>
      <c r="O229" s="28">
        <f t="shared" si="46"/>
        <v>811684896</v>
      </c>
      <c r="P229" s="28">
        <f t="shared" si="46"/>
        <v>91607036</v>
      </c>
      <c r="Q229" s="29">
        <f t="shared" si="46"/>
        <v>104281547</v>
      </c>
      <c r="R229" s="29">
        <f t="shared" si="46"/>
        <v>375847840</v>
      </c>
      <c r="S229" s="28">
        <f t="shared" si="46"/>
        <v>571736423</v>
      </c>
      <c r="T229" s="28">
        <f t="shared" si="46"/>
        <v>209521132</v>
      </c>
      <c r="U229" s="29">
        <f t="shared" si="46"/>
        <v>345571164</v>
      </c>
      <c r="V229" s="29">
        <f t="shared" si="46"/>
        <v>490431116</v>
      </c>
      <c r="W229" s="43">
        <f t="shared" si="46"/>
        <v>1045523412</v>
      </c>
    </row>
    <row r="230" spans="1:23" ht="14.45" customHeight="1" x14ac:dyDescent="0.3">
      <c r="A230" s="10"/>
      <c r="B230" s="11" t="s">
        <v>607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20</v>
      </c>
      <c r="B232" s="16" t="s">
        <v>408</v>
      </c>
      <c r="C232" s="17" t="s">
        <v>409</v>
      </c>
      <c r="D232" s="26">
        <v>196132200</v>
      </c>
      <c r="E232" s="27">
        <v>199988219</v>
      </c>
      <c r="F232" s="27">
        <v>180421378</v>
      </c>
      <c r="G232" s="36">
        <f t="shared" ref="G232:G258" si="47">IF(($E232     =0),0,($F232     /$E232     ))</f>
        <v>0.90216003173666948</v>
      </c>
      <c r="H232" s="26">
        <v>380044</v>
      </c>
      <c r="I232" s="27">
        <v>12123369</v>
      </c>
      <c r="J232" s="27">
        <v>17839788</v>
      </c>
      <c r="K232" s="26">
        <v>30343201</v>
      </c>
      <c r="L232" s="26">
        <v>28465497</v>
      </c>
      <c r="M232" s="27">
        <v>24792715</v>
      </c>
      <c r="N232" s="27">
        <v>13710076</v>
      </c>
      <c r="O232" s="26">
        <v>66968288</v>
      </c>
      <c r="P232" s="26">
        <v>16633998</v>
      </c>
      <c r="Q232" s="27">
        <v>3421581</v>
      </c>
      <c r="R232" s="27">
        <v>15960451</v>
      </c>
      <c r="S232" s="26">
        <v>36016030</v>
      </c>
      <c r="T232" s="26">
        <v>3464643</v>
      </c>
      <c r="U232" s="27">
        <v>1755917</v>
      </c>
      <c r="V232" s="27">
        <v>41873299</v>
      </c>
      <c r="W232" s="42">
        <v>47093859</v>
      </c>
    </row>
    <row r="233" spans="1:23" x14ac:dyDescent="0.2">
      <c r="A233" s="15" t="s">
        <v>20</v>
      </c>
      <c r="B233" s="16" t="s">
        <v>410</v>
      </c>
      <c r="C233" s="17" t="s">
        <v>411</v>
      </c>
      <c r="D233" s="26">
        <v>310285000</v>
      </c>
      <c r="E233" s="27">
        <v>459036181</v>
      </c>
      <c r="F233" s="27">
        <v>287827083</v>
      </c>
      <c r="G233" s="36">
        <f t="shared" si="47"/>
        <v>0.62702482922582525</v>
      </c>
      <c r="H233" s="26">
        <v>10057147</v>
      </c>
      <c r="I233" s="27">
        <v>15571715</v>
      </c>
      <c r="J233" s="27">
        <v>15986438</v>
      </c>
      <c r="K233" s="26">
        <v>41615300</v>
      </c>
      <c r="L233" s="26">
        <v>14709223</v>
      </c>
      <c r="M233" s="27">
        <v>21989971</v>
      </c>
      <c r="N233" s="27">
        <v>35204443</v>
      </c>
      <c r="O233" s="26">
        <v>71903637</v>
      </c>
      <c r="P233" s="26">
        <v>41696431</v>
      </c>
      <c r="Q233" s="27">
        <v>12395941</v>
      </c>
      <c r="R233" s="27">
        <v>16242042</v>
      </c>
      <c r="S233" s="26">
        <v>70334414</v>
      </c>
      <c r="T233" s="26">
        <v>22334477</v>
      </c>
      <c r="U233" s="27">
        <v>23999963</v>
      </c>
      <c r="V233" s="27">
        <v>57639292</v>
      </c>
      <c r="W233" s="42">
        <v>103973732</v>
      </c>
    </row>
    <row r="234" spans="1:23" x14ac:dyDescent="0.2">
      <c r="A234" s="15" t="s">
        <v>20</v>
      </c>
      <c r="B234" s="16" t="s">
        <v>412</v>
      </c>
      <c r="C234" s="17" t="s">
        <v>413</v>
      </c>
      <c r="D234" s="26">
        <v>626869787</v>
      </c>
      <c r="E234" s="27">
        <v>519446849</v>
      </c>
      <c r="F234" s="27">
        <v>196066501</v>
      </c>
      <c r="G234" s="36">
        <f t="shared" si="47"/>
        <v>0.37745247926222381</v>
      </c>
      <c r="H234" s="26">
        <v>0</v>
      </c>
      <c r="I234" s="27">
        <v>16464494</v>
      </c>
      <c r="J234" s="27">
        <v>16273979</v>
      </c>
      <c r="K234" s="26">
        <v>32738473</v>
      </c>
      <c r="L234" s="26">
        <v>18048912</v>
      </c>
      <c r="M234" s="27">
        <v>18119958</v>
      </c>
      <c r="N234" s="27">
        <v>21733984</v>
      </c>
      <c r="O234" s="26">
        <v>57902854</v>
      </c>
      <c r="P234" s="26">
        <v>20618651</v>
      </c>
      <c r="Q234" s="27">
        <v>16549340</v>
      </c>
      <c r="R234" s="27">
        <v>17179601</v>
      </c>
      <c r="S234" s="26">
        <v>54347592</v>
      </c>
      <c r="T234" s="26">
        <v>13326056</v>
      </c>
      <c r="U234" s="27">
        <v>8291317</v>
      </c>
      <c r="V234" s="27">
        <v>29460209</v>
      </c>
      <c r="W234" s="42">
        <v>51077582</v>
      </c>
    </row>
    <row r="235" spans="1:23" x14ac:dyDescent="0.2">
      <c r="A235" s="15" t="s">
        <v>20</v>
      </c>
      <c r="B235" s="16" t="s">
        <v>414</v>
      </c>
      <c r="C235" s="17" t="s">
        <v>415</v>
      </c>
      <c r="D235" s="26">
        <v>28255150</v>
      </c>
      <c r="E235" s="27">
        <v>155593368</v>
      </c>
      <c r="F235" s="27">
        <v>2271325</v>
      </c>
      <c r="G235" s="36">
        <f t="shared" si="47"/>
        <v>1.4597826560319717E-2</v>
      </c>
      <c r="H235" s="26">
        <v>0</v>
      </c>
      <c r="I235" s="27">
        <v>0</v>
      </c>
      <c r="J235" s="27">
        <v>0</v>
      </c>
      <c r="K235" s="26">
        <v>0</v>
      </c>
      <c r="L235" s="26">
        <v>0</v>
      </c>
      <c r="M235" s="27">
        <v>0</v>
      </c>
      <c r="N235" s="27">
        <v>0</v>
      </c>
      <c r="O235" s="26">
        <v>0</v>
      </c>
      <c r="P235" s="26">
        <v>0</v>
      </c>
      <c r="Q235" s="27">
        <v>0</v>
      </c>
      <c r="R235" s="27">
        <v>1232000</v>
      </c>
      <c r="S235" s="26">
        <v>1232000</v>
      </c>
      <c r="T235" s="26">
        <v>865217</v>
      </c>
      <c r="U235" s="27">
        <v>25456</v>
      </c>
      <c r="V235" s="27">
        <v>148652</v>
      </c>
      <c r="W235" s="42">
        <v>1039325</v>
      </c>
    </row>
    <row r="236" spans="1:23" x14ac:dyDescent="0.2">
      <c r="A236" s="15" t="s">
        <v>20</v>
      </c>
      <c r="B236" s="16" t="s">
        <v>416</v>
      </c>
      <c r="C236" s="17" t="s">
        <v>417</v>
      </c>
      <c r="D236" s="26">
        <v>235159872</v>
      </c>
      <c r="E236" s="27">
        <v>213519526</v>
      </c>
      <c r="F236" s="27">
        <v>170161450</v>
      </c>
      <c r="G236" s="36">
        <f t="shared" si="47"/>
        <v>0.79693624835042021</v>
      </c>
      <c r="H236" s="26">
        <v>0</v>
      </c>
      <c r="I236" s="27">
        <v>6283779</v>
      </c>
      <c r="J236" s="27">
        <v>5025505</v>
      </c>
      <c r="K236" s="26">
        <v>11309284</v>
      </c>
      <c r="L236" s="26">
        <v>19138106</v>
      </c>
      <c r="M236" s="27">
        <v>11012429</v>
      </c>
      <c r="N236" s="27">
        <v>13273302</v>
      </c>
      <c r="O236" s="26">
        <v>43423837</v>
      </c>
      <c r="P236" s="26">
        <v>421989</v>
      </c>
      <c r="Q236" s="27">
        <v>14841089</v>
      </c>
      <c r="R236" s="27">
        <v>22935063</v>
      </c>
      <c r="S236" s="26">
        <v>38198141</v>
      </c>
      <c r="T236" s="26">
        <v>13975814</v>
      </c>
      <c r="U236" s="27">
        <v>20841974</v>
      </c>
      <c r="V236" s="27">
        <v>42412400</v>
      </c>
      <c r="W236" s="42">
        <v>77230188</v>
      </c>
    </row>
    <row r="237" spans="1:23" x14ac:dyDescent="0.2">
      <c r="A237" s="15" t="s">
        <v>35</v>
      </c>
      <c r="B237" s="16" t="s">
        <v>418</v>
      </c>
      <c r="C237" s="17" t="s">
        <v>419</v>
      </c>
      <c r="D237" s="26">
        <v>15809500</v>
      </c>
      <c r="E237" s="27">
        <v>37907707</v>
      </c>
      <c r="F237" s="27">
        <v>3546491</v>
      </c>
      <c r="G237" s="36">
        <f t="shared" si="47"/>
        <v>9.3555935736234316E-2</v>
      </c>
      <c r="H237" s="26">
        <v>0</v>
      </c>
      <c r="I237" s="27">
        <v>0</v>
      </c>
      <c r="J237" s="27">
        <v>0</v>
      </c>
      <c r="K237" s="26">
        <v>0</v>
      </c>
      <c r="L237" s="26">
        <v>414673</v>
      </c>
      <c r="M237" s="27">
        <v>31048</v>
      </c>
      <c r="N237" s="27">
        <v>0</v>
      </c>
      <c r="O237" s="26">
        <v>445721</v>
      </c>
      <c r="P237" s="26">
        <v>0</v>
      </c>
      <c r="Q237" s="27">
        <v>447520</v>
      </c>
      <c r="R237" s="27">
        <v>599811</v>
      </c>
      <c r="S237" s="26">
        <v>1047331</v>
      </c>
      <c r="T237" s="26">
        <v>384051</v>
      </c>
      <c r="U237" s="27">
        <v>1311606</v>
      </c>
      <c r="V237" s="27">
        <v>357782</v>
      </c>
      <c r="W237" s="42">
        <v>2053439</v>
      </c>
    </row>
    <row r="238" spans="1:23" ht="16.5" x14ac:dyDescent="0.3">
      <c r="A238" s="18" t="s">
        <v>0</v>
      </c>
      <c r="B238" s="19" t="s">
        <v>420</v>
      </c>
      <c r="C238" s="20" t="s">
        <v>0</v>
      </c>
      <c r="D238" s="28">
        <f>SUM(D232:D237)</f>
        <v>1412511509</v>
      </c>
      <c r="E238" s="29">
        <f>SUM(E232:E237)</f>
        <v>1585491850</v>
      </c>
      <c r="F238" s="29">
        <f>SUM(F232:F237)</f>
        <v>840294228</v>
      </c>
      <c r="G238" s="37">
        <f t="shared" si="47"/>
        <v>0.52998962309393138</v>
      </c>
      <c r="H238" s="28">
        <f t="shared" ref="H238:W238" si="48">SUM(H232:H237)</f>
        <v>10437191</v>
      </c>
      <c r="I238" s="29">
        <f t="shared" si="48"/>
        <v>50443357</v>
      </c>
      <c r="J238" s="29">
        <f t="shared" si="48"/>
        <v>55125710</v>
      </c>
      <c r="K238" s="28">
        <f t="shared" si="48"/>
        <v>116006258</v>
      </c>
      <c r="L238" s="28">
        <f t="shared" si="48"/>
        <v>80776411</v>
      </c>
      <c r="M238" s="29">
        <f t="shared" si="48"/>
        <v>75946121</v>
      </c>
      <c r="N238" s="29">
        <f t="shared" si="48"/>
        <v>83921805</v>
      </c>
      <c r="O238" s="28">
        <f t="shared" si="48"/>
        <v>240644337</v>
      </c>
      <c r="P238" s="28">
        <f t="shared" si="48"/>
        <v>79371069</v>
      </c>
      <c r="Q238" s="29">
        <f t="shared" si="48"/>
        <v>47655471</v>
      </c>
      <c r="R238" s="29">
        <f t="shared" si="48"/>
        <v>74148968</v>
      </c>
      <c r="S238" s="28">
        <f t="shared" si="48"/>
        <v>201175508</v>
      </c>
      <c r="T238" s="28">
        <f t="shared" si="48"/>
        <v>54350258</v>
      </c>
      <c r="U238" s="29">
        <f t="shared" si="48"/>
        <v>56226233</v>
      </c>
      <c r="V238" s="29">
        <f t="shared" si="48"/>
        <v>171891634</v>
      </c>
      <c r="W238" s="43">
        <f t="shared" si="48"/>
        <v>282468125</v>
      </c>
    </row>
    <row r="239" spans="1:23" x14ac:dyDescent="0.2">
      <c r="A239" s="15" t="s">
        <v>20</v>
      </c>
      <c r="B239" s="16" t="s">
        <v>421</v>
      </c>
      <c r="C239" s="17" t="s">
        <v>422</v>
      </c>
      <c r="D239" s="26">
        <v>34342150</v>
      </c>
      <c r="E239" s="27">
        <v>41383794</v>
      </c>
      <c r="F239" s="27">
        <v>15681232</v>
      </c>
      <c r="G239" s="36">
        <f t="shared" si="47"/>
        <v>0.37892204856809408</v>
      </c>
      <c r="H239" s="26">
        <v>0</v>
      </c>
      <c r="I239" s="27">
        <v>5644353</v>
      </c>
      <c r="J239" s="27">
        <v>1350000</v>
      </c>
      <c r="K239" s="26">
        <v>6994353</v>
      </c>
      <c r="L239" s="26">
        <v>2138497</v>
      </c>
      <c r="M239" s="27">
        <v>1620349</v>
      </c>
      <c r="N239" s="27">
        <v>951340</v>
      </c>
      <c r="O239" s="26">
        <v>4710186</v>
      </c>
      <c r="P239" s="26">
        <v>0</v>
      </c>
      <c r="Q239" s="27">
        <v>643099</v>
      </c>
      <c r="R239" s="27">
        <v>403924</v>
      </c>
      <c r="S239" s="26">
        <v>1047023</v>
      </c>
      <c r="T239" s="26">
        <v>1160674</v>
      </c>
      <c r="U239" s="27">
        <v>559561</v>
      </c>
      <c r="V239" s="27">
        <v>1209435</v>
      </c>
      <c r="W239" s="42">
        <v>2929670</v>
      </c>
    </row>
    <row r="240" spans="1:23" x14ac:dyDescent="0.2">
      <c r="A240" s="15" t="s">
        <v>20</v>
      </c>
      <c r="B240" s="16" t="s">
        <v>423</v>
      </c>
      <c r="C240" s="17" t="s">
        <v>424</v>
      </c>
      <c r="D240" s="26">
        <v>29475581</v>
      </c>
      <c r="E240" s="27">
        <v>29475581</v>
      </c>
      <c r="F240" s="27">
        <v>4772392</v>
      </c>
      <c r="G240" s="36">
        <f t="shared" si="47"/>
        <v>0.16191002307978256</v>
      </c>
      <c r="H240" s="26">
        <v>0</v>
      </c>
      <c r="I240" s="27">
        <v>169804</v>
      </c>
      <c r="J240" s="27">
        <v>1616896</v>
      </c>
      <c r="K240" s="26">
        <v>1786700</v>
      </c>
      <c r="L240" s="26">
        <v>0</v>
      </c>
      <c r="M240" s="27">
        <v>0</v>
      </c>
      <c r="N240" s="27">
        <v>0</v>
      </c>
      <c r="O240" s="26">
        <v>0</v>
      </c>
      <c r="P240" s="26">
        <v>0</v>
      </c>
      <c r="Q240" s="27">
        <v>2210017</v>
      </c>
      <c r="R240" s="27">
        <v>179981</v>
      </c>
      <c r="S240" s="26">
        <v>2389998</v>
      </c>
      <c r="T240" s="26">
        <v>0</v>
      </c>
      <c r="U240" s="27">
        <v>297847</v>
      </c>
      <c r="V240" s="27">
        <v>297847</v>
      </c>
      <c r="W240" s="42">
        <v>595694</v>
      </c>
    </row>
    <row r="241" spans="1:23" x14ac:dyDescent="0.2">
      <c r="A241" s="15" t="s">
        <v>20</v>
      </c>
      <c r="B241" s="16" t="s">
        <v>425</v>
      </c>
      <c r="C241" s="17" t="s">
        <v>426</v>
      </c>
      <c r="D241" s="26">
        <v>114964044</v>
      </c>
      <c r="E241" s="27">
        <v>115540709</v>
      </c>
      <c r="F241" s="27">
        <v>103134668</v>
      </c>
      <c r="G241" s="36">
        <f t="shared" si="47"/>
        <v>0.89262623444694289</v>
      </c>
      <c r="H241" s="26">
        <v>19045093</v>
      </c>
      <c r="I241" s="27">
        <v>4678679</v>
      </c>
      <c r="J241" s="27">
        <v>10336251</v>
      </c>
      <c r="K241" s="26">
        <v>34060023</v>
      </c>
      <c r="L241" s="26">
        <v>3629846</v>
      </c>
      <c r="M241" s="27">
        <v>3602655</v>
      </c>
      <c r="N241" s="27">
        <v>3255284</v>
      </c>
      <c r="O241" s="26">
        <v>10487785</v>
      </c>
      <c r="P241" s="26">
        <v>1638728</v>
      </c>
      <c r="Q241" s="27">
        <v>3986194</v>
      </c>
      <c r="R241" s="27">
        <v>19984323</v>
      </c>
      <c r="S241" s="26">
        <v>25609245</v>
      </c>
      <c r="T241" s="26">
        <v>12257878</v>
      </c>
      <c r="U241" s="27">
        <v>7512746</v>
      </c>
      <c r="V241" s="27">
        <v>13206991</v>
      </c>
      <c r="W241" s="42">
        <v>32977615</v>
      </c>
    </row>
    <row r="242" spans="1:23" x14ac:dyDescent="0.2">
      <c r="A242" s="15" t="s">
        <v>20</v>
      </c>
      <c r="B242" s="16" t="s">
        <v>427</v>
      </c>
      <c r="C242" s="17" t="s">
        <v>428</v>
      </c>
      <c r="D242" s="26">
        <v>45101800</v>
      </c>
      <c r="E242" s="27">
        <v>45101800</v>
      </c>
      <c r="F242" s="27">
        <v>23352283</v>
      </c>
      <c r="G242" s="36">
        <f t="shared" si="47"/>
        <v>0.51776831523353839</v>
      </c>
      <c r="H242" s="26">
        <v>2541920</v>
      </c>
      <c r="I242" s="27">
        <v>6769479</v>
      </c>
      <c r="J242" s="27">
        <v>5415043</v>
      </c>
      <c r="K242" s="26">
        <v>14726442</v>
      </c>
      <c r="L242" s="26">
        <v>1816889</v>
      </c>
      <c r="M242" s="27">
        <v>1818805</v>
      </c>
      <c r="N242" s="27">
        <v>648943</v>
      </c>
      <c r="O242" s="26">
        <v>4284637</v>
      </c>
      <c r="P242" s="26">
        <v>0</v>
      </c>
      <c r="Q242" s="27">
        <v>0</v>
      </c>
      <c r="R242" s="27">
        <v>2194761</v>
      </c>
      <c r="S242" s="26">
        <v>2194761</v>
      </c>
      <c r="T242" s="26">
        <v>1090624</v>
      </c>
      <c r="U242" s="27">
        <v>1055819</v>
      </c>
      <c r="V242" s="27">
        <v>0</v>
      </c>
      <c r="W242" s="42">
        <v>2146443</v>
      </c>
    </row>
    <row r="243" spans="1:23" x14ac:dyDescent="0.2">
      <c r="A243" s="15" t="s">
        <v>20</v>
      </c>
      <c r="B243" s="16" t="s">
        <v>429</v>
      </c>
      <c r="C243" s="17" t="s">
        <v>430</v>
      </c>
      <c r="D243" s="26">
        <v>44145651</v>
      </c>
      <c r="E243" s="27">
        <v>56275077</v>
      </c>
      <c r="F243" s="27">
        <v>11095664</v>
      </c>
      <c r="G243" s="36">
        <f t="shared" si="47"/>
        <v>0.19716834861016716</v>
      </c>
      <c r="H243" s="26">
        <v>1055949</v>
      </c>
      <c r="I243" s="27">
        <v>864284</v>
      </c>
      <c r="J243" s="27">
        <v>1693029</v>
      </c>
      <c r="K243" s="26">
        <v>3613262</v>
      </c>
      <c r="L243" s="26">
        <v>616098</v>
      </c>
      <c r="M243" s="27">
        <v>1235280</v>
      </c>
      <c r="N243" s="27">
        <v>0</v>
      </c>
      <c r="O243" s="26">
        <v>1851378</v>
      </c>
      <c r="P243" s="26">
        <v>0</v>
      </c>
      <c r="Q243" s="27">
        <v>4521625</v>
      </c>
      <c r="R243" s="27">
        <v>0</v>
      </c>
      <c r="S243" s="26">
        <v>4521625</v>
      </c>
      <c r="T243" s="26">
        <v>0</v>
      </c>
      <c r="U243" s="27">
        <v>0</v>
      </c>
      <c r="V243" s="27">
        <v>1109399</v>
      </c>
      <c r="W243" s="42">
        <v>1109399</v>
      </c>
    </row>
    <row r="244" spans="1:23" x14ac:dyDescent="0.2">
      <c r="A244" s="15" t="s">
        <v>35</v>
      </c>
      <c r="B244" s="16" t="s">
        <v>431</v>
      </c>
      <c r="C244" s="17" t="s">
        <v>432</v>
      </c>
      <c r="D244" s="26">
        <v>354154595</v>
      </c>
      <c r="E244" s="27">
        <v>344911639</v>
      </c>
      <c r="F244" s="27">
        <v>317717667</v>
      </c>
      <c r="G244" s="36">
        <f t="shared" si="47"/>
        <v>0.92115669949891132</v>
      </c>
      <c r="H244" s="26">
        <v>0</v>
      </c>
      <c r="I244" s="27">
        <v>21779322</v>
      </c>
      <c r="J244" s="27">
        <v>26570050</v>
      </c>
      <c r="K244" s="26">
        <v>48349372</v>
      </c>
      <c r="L244" s="26">
        <v>39729038</v>
      </c>
      <c r="M244" s="27">
        <v>47286118</v>
      </c>
      <c r="N244" s="27">
        <v>39171677</v>
      </c>
      <c r="O244" s="26">
        <v>126186833</v>
      </c>
      <c r="P244" s="26">
        <v>22983030</v>
      </c>
      <c r="Q244" s="27">
        <v>14947104</v>
      </c>
      <c r="R244" s="27">
        <v>15864273</v>
      </c>
      <c r="S244" s="26">
        <v>53794407</v>
      </c>
      <c r="T244" s="26">
        <v>35433853</v>
      </c>
      <c r="U244" s="27">
        <v>5608714</v>
      </c>
      <c r="V244" s="27">
        <v>48344488</v>
      </c>
      <c r="W244" s="42">
        <v>89387055</v>
      </c>
    </row>
    <row r="245" spans="1:23" ht="16.5" x14ac:dyDescent="0.3">
      <c r="A245" s="18" t="s">
        <v>0</v>
      </c>
      <c r="B245" s="19" t="s">
        <v>433</v>
      </c>
      <c r="C245" s="20" t="s">
        <v>0</v>
      </c>
      <c r="D245" s="28">
        <f>SUM(D239:D244)</f>
        <v>622183821</v>
      </c>
      <c r="E245" s="29">
        <f>SUM(E239:E244)</f>
        <v>632688600</v>
      </c>
      <c r="F245" s="29">
        <f>SUM(F239:F244)</f>
        <v>475753906</v>
      </c>
      <c r="G245" s="37">
        <f t="shared" si="47"/>
        <v>0.75195586896934763</v>
      </c>
      <c r="H245" s="28">
        <f t="shared" ref="H245:W245" si="49">SUM(H239:H244)</f>
        <v>22642962</v>
      </c>
      <c r="I245" s="29">
        <f t="shared" si="49"/>
        <v>39905921</v>
      </c>
      <c r="J245" s="29">
        <f t="shared" si="49"/>
        <v>46981269</v>
      </c>
      <c r="K245" s="28">
        <f t="shared" si="49"/>
        <v>109530152</v>
      </c>
      <c r="L245" s="28">
        <f t="shared" si="49"/>
        <v>47930368</v>
      </c>
      <c r="M245" s="29">
        <f t="shared" si="49"/>
        <v>55563207</v>
      </c>
      <c r="N245" s="29">
        <f t="shared" si="49"/>
        <v>44027244</v>
      </c>
      <c r="O245" s="28">
        <f t="shared" si="49"/>
        <v>147520819</v>
      </c>
      <c r="P245" s="28">
        <f t="shared" si="49"/>
        <v>24621758</v>
      </c>
      <c r="Q245" s="29">
        <f t="shared" si="49"/>
        <v>26308039</v>
      </c>
      <c r="R245" s="29">
        <f t="shared" si="49"/>
        <v>38627262</v>
      </c>
      <c r="S245" s="28">
        <f t="shared" si="49"/>
        <v>89557059</v>
      </c>
      <c r="T245" s="28">
        <f t="shared" si="49"/>
        <v>49943029</v>
      </c>
      <c r="U245" s="29">
        <f t="shared" si="49"/>
        <v>15034687</v>
      </c>
      <c r="V245" s="29">
        <f t="shared" si="49"/>
        <v>64168160</v>
      </c>
      <c r="W245" s="43">
        <f t="shared" si="49"/>
        <v>129145876</v>
      </c>
    </row>
    <row r="246" spans="1:23" x14ac:dyDescent="0.2">
      <c r="A246" s="15" t="s">
        <v>20</v>
      </c>
      <c r="B246" s="16" t="s">
        <v>434</v>
      </c>
      <c r="C246" s="17" t="s">
        <v>435</v>
      </c>
      <c r="D246" s="26">
        <v>22436300</v>
      </c>
      <c r="E246" s="27">
        <v>45200891</v>
      </c>
      <c r="F246" s="27">
        <v>38388115</v>
      </c>
      <c r="G246" s="36">
        <f t="shared" si="47"/>
        <v>0.84927783835057591</v>
      </c>
      <c r="H246" s="26">
        <v>0</v>
      </c>
      <c r="I246" s="27">
        <v>3379924</v>
      </c>
      <c r="J246" s="27">
        <v>52216</v>
      </c>
      <c r="K246" s="26">
        <v>3432140</v>
      </c>
      <c r="L246" s="26">
        <v>8580734</v>
      </c>
      <c r="M246" s="27">
        <v>4093075</v>
      </c>
      <c r="N246" s="27">
        <v>0</v>
      </c>
      <c r="O246" s="26">
        <v>12673809</v>
      </c>
      <c r="P246" s="26">
        <v>0</v>
      </c>
      <c r="Q246" s="27">
        <v>2702031</v>
      </c>
      <c r="R246" s="27">
        <v>1177831</v>
      </c>
      <c r="S246" s="26">
        <v>3879862</v>
      </c>
      <c r="T246" s="26">
        <v>4788210</v>
      </c>
      <c r="U246" s="27">
        <v>4301713</v>
      </c>
      <c r="V246" s="27">
        <v>9312381</v>
      </c>
      <c r="W246" s="42">
        <v>18402304</v>
      </c>
    </row>
    <row r="247" spans="1:23" x14ac:dyDescent="0.2">
      <c r="A247" s="15" t="s">
        <v>20</v>
      </c>
      <c r="B247" s="16" t="s">
        <v>436</v>
      </c>
      <c r="C247" s="17" t="s">
        <v>437</v>
      </c>
      <c r="D247" s="26">
        <v>35973843</v>
      </c>
      <c r="E247" s="27">
        <v>35973843</v>
      </c>
      <c r="F247" s="27">
        <v>26539183</v>
      </c>
      <c r="G247" s="36">
        <f t="shared" si="47"/>
        <v>0.73773555413582026</v>
      </c>
      <c r="H247" s="26">
        <v>1686879</v>
      </c>
      <c r="I247" s="27">
        <v>1063178</v>
      </c>
      <c r="J247" s="27">
        <v>2096834</v>
      </c>
      <c r="K247" s="26">
        <v>4846891</v>
      </c>
      <c r="L247" s="26">
        <v>0</v>
      </c>
      <c r="M247" s="27">
        <v>0</v>
      </c>
      <c r="N247" s="27">
        <v>6667258</v>
      </c>
      <c r="O247" s="26">
        <v>6667258</v>
      </c>
      <c r="P247" s="26">
        <v>2044596</v>
      </c>
      <c r="Q247" s="27">
        <v>0</v>
      </c>
      <c r="R247" s="27">
        <v>9023915</v>
      </c>
      <c r="S247" s="26">
        <v>11068511</v>
      </c>
      <c r="T247" s="26">
        <v>1667507</v>
      </c>
      <c r="U247" s="27">
        <v>1572598</v>
      </c>
      <c r="V247" s="27">
        <v>716418</v>
      </c>
      <c r="W247" s="42">
        <v>3956523</v>
      </c>
    </row>
    <row r="248" spans="1:23" x14ac:dyDescent="0.2">
      <c r="A248" s="15" t="s">
        <v>20</v>
      </c>
      <c r="B248" s="16" t="s">
        <v>438</v>
      </c>
      <c r="C248" s="17" t="s">
        <v>439</v>
      </c>
      <c r="D248" s="26">
        <v>99666031</v>
      </c>
      <c r="E248" s="27">
        <v>97186407</v>
      </c>
      <c r="F248" s="27">
        <v>64757862</v>
      </c>
      <c r="G248" s="36">
        <f t="shared" si="47"/>
        <v>0.66632633100635152</v>
      </c>
      <c r="H248" s="26">
        <v>3296177</v>
      </c>
      <c r="I248" s="27">
        <v>6901848</v>
      </c>
      <c r="J248" s="27">
        <v>0</v>
      </c>
      <c r="K248" s="26">
        <v>10198025</v>
      </c>
      <c r="L248" s="26">
        <v>4038516</v>
      </c>
      <c r="M248" s="27">
        <v>3156777</v>
      </c>
      <c r="N248" s="27">
        <v>10845716</v>
      </c>
      <c r="O248" s="26">
        <v>18041009</v>
      </c>
      <c r="P248" s="26">
        <v>2763664</v>
      </c>
      <c r="Q248" s="27">
        <v>1859160</v>
      </c>
      <c r="R248" s="27">
        <v>10983853</v>
      </c>
      <c r="S248" s="26">
        <v>15606677</v>
      </c>
      <c r="T248" s="26">
        <v>3659194</v>
      </c>
      <c r="U248" s="27">
        <v>5440516</v>
      </c>
      <c r="V248" s="27">
        <v>11812441</v>
      </c>
      <c r="W248" s="42">
        <v>20912151</v>
      </c>
    </row>
    <row r="249" spans="1:23" x14ac:dyDescent="0.2">
      <c r="A249" s="15" t="s">
        <v>20</v>
      </c>
      <c r="B249" s="16" t="s">
        <v>440</v>
      </c>
      <c r="C249" s="17" t="s">
        <v>441</v>
      </c>
      <c r="D249" s="26">
        <v>14624300</v>
      </c>
      <c r="E249" s="27">
        <v>30012305</v>
      </c>
      <c r="F249" s="27">
        <v>34271107</v>
      </c>
      <c r="G249" s="36">
        <f t="shared" si="47"/>
        <v>1.1419018632524227</v>
      </c>
      <c r="H249" s="26">
        <v>729603</v>
      </c>
      <c r="I249" s="27">
        <v>453645</v>
      </c>
      <c r="J249" s="27">
        <v>262381</v>
      </c>
      <c r="K249" s="26">
        <v>1445629</v>
      </c>
      <c r="L249" s="26">
        <v>4038885</v>
      </c>
      <c r="M249" s="27">
        <v>3600172</v>
      </c>
      <c r="N249" s="27">
        <v>4003980</v>
      </c>
      <c r="O249" s="26">
        <v>11643037</v>
      </c>
      <c r="P249" s="26">
        <v>0</v>
      </c>
      <c r="Q249" s="27">
        <v>7485507</v>
      </c>
      <c r="R249" s="27">
        <v>970970</v>
      </c>
      <c r="S249" s="26">
        <v>8456477</v>
      </c>
      <c r="T249" s="26">
        <v>5331560</v>
      </c>
      <c r="U249" s="27">
        <v>557077</v>
      </c>
      <c r="V249" s="27">
        <v>6837327</v>
      </c>
      <c r="W249" s="42">
        <v>12725964</v>
      </c>
    </row>
    <row r="250" spans="1:23" x14ac:dyDescent="0.2">
      <c r="A250" s="15" t="s">
        <v>20</v>
      </c>
      <c r="B250" s="16" t="s">
        <v>442</v>
      </c>
      <c r="C250" s="17" t="s">
        <v>443</v>
      </c>
      <c r="D250" s="26">
        <v>42400700</v>
      </c>
      <c r="E250" s="27">
        <v>57969142</v>
      </c>
      <c r="F250" s="27">
        <v>26366188</v>
      </c>
      <c r="G250" s="36">
        <f t="shared" si="47"/>
        <v>0.45483143428274303</v>
      </c>
      <c r="H250" s="26">
        <v>1103845</v>
      </c>
      <c r="I250" s="27">
        <v>800503</v>
      </c>
      <c r="J250" s="27">
        <v>1936308</v>
      </c>
      <c r="K250" s="26">
        <v>3840656</v>
      </c>
      <c r="L250" s="26">
        <v>2871718</v>
      </c>
      <c r="M250" s="27">
        <v>1721</v>
      </c>
      <c r="N250" s="27">
        <v>6453472</v>
      </c>
      <c r="O250" s="26">
        <v>9326911</v>
      </c>
      <c r="P250" s="26">
        <v>0</v>
      </c>
      <c r="Q250" s="27">
        <v>1304879</v>
      </c>
      <c r="R250" s="27">
        <v>8424365</v>
      </c>
      <c r="S250" s="26">
        <v>9729244</v>
      </c>
      <c r="T250" s="26">
        <v>322096</v>
      </c>
      <c r="U250" s="27">
        <v>2723526</v>
      </c>
      <c r="V250" s="27">
        <v>423755</v>
      </c>
      <c r="W250" s="42">
        <v>3469377</v>
      </c>
    </row>
    <row r="251" spans="1:23" x14ac:dyDescent="0.2">
      <c r="A251" s="15" t="s">
        <v>35</v>
      </c>
      <c r="B251" s="16" t="s">
        <v>444</v>
      </c>
      <c r="C251" s="17" t="s">
        <v>445</v>
      </c>
      <c r="D251" s="26">
        <v>667558051</v>
      </c>
      <c r="E251" s="27">
        <v>1128550161</v>
      </c>
      <c r="F251" s="27">
        <v>154686922</v>
      </c>
      <c r="G251" s="36">
        <f t="shared" si="47"/>
        <v>0.13706694424901153</v>
      </c>
      <c r="H251" s="26">
        <v>3671332</v>
      </c>
      <c r="I251" s="27">
        <v>16495677</v>
      </c>
      <c r="J251" s="27">
        <v>0</v>
      </c>
      <c r="K251" s="26">
        <v>20167009</v>
      </c>
      <c r="L251" s="26">
        <v>12041157</v>
      </c>
      <c r="M251" s="27">
        <v>16434453</v>
      </c>
      <c r="N251" s="27">
        <v>21210295</v>
      </c>
      <c r="O251" s="26">
        <v>49685905</v>
      </c>
      <c r="P251" s="26">
        <v>233992</v>
      </c>
      <c r="Q251" s="27">
        <v>12043817</v>
      </c>
      <c r="R251" s="27">
        <v>5070340</v>
      </c>
      <c r="S251" s="26">
        <v>17348149</v>
      </c>
      <c r="T251" s="26">
        <v>25382074</v>
      </c>
      <c r="U251" s="27">
        <v>7380552</v>
      </c>
      <c r="V251" s="27">
        <v>34723233</v>
      </c>
      <c r="W251" s="42">
        <v>67485859</v>
      </c>
    </row>
    <row r="252" spans="1:23" ht="16.5" x14ac:dyDescent="0.3">
      <c r="A252" s="18" t="s">
        <v>0</v>
      </c>
      <c r="B252" s="19" t="s">
        <v>446</v>
      </c>
      <c r="C252" s="20" t="s">
        <v>0</v>
      </c>
      <c r="D252" s="28">
        <f>SUM(D246:D251)</f>
        <v>882659225</v>
      </c>
      <c r="E252" s="29">
        <f>SUM(E246:E251)</f>
        <v>1394892749</v>
      </c>
      <c r="F252" s="29">
        <f>SUM(F246:F251)</f>
        <v>345009377</v>
      </c>
      <c r="G252" s="37">
        <f t="shared" si="47"/>
        <v>0.2473375657356722</v>
      </c>
      <c r="H252" s="28">
        <f t="shared" ref="H252:W252" si="50">SUM(H246:H251)</f>
        <v>10487836</v>
      </c>
      <c r="I252" s="29">
        <f t="shared" si="50"/>
        <v>29094775</v>
      </c>
      <c r="J252" s="29">
        <f t="shared" si="50"/>
        <v>4347739</v>
      </c>
      <c r="K252" s="28">
        <f t="shared" si="50"/>
        <v>43930350</v>
      </c>
      <c r="L252" s="28">
        <f t="shared" si="50"/>
        <v>31571010</v>
      </c>
      <c r="M252" s="29">
        <f t="shared" si="50"/>
        <v>27286198</v>
      </c>
      <c r="N252" s="29">
        <f t="shared" si="50"/>
        <v>49180721</v>
      </c>
      <c r="O252" s="28">
        <f t="shared" si="50"/>
        <v>108037929</v>
      </c>
      <c r="P252" s="28">
        <f t="shared" si="50"/>
        <v>5042252</v>
      </c>
      <c r="Q252" s="29">
        <f t="shared" si="50"/>
        <v>25395394</v>
      </c>
      <c r="R252" s="29">
        <f t="shared" si="50"/>
        <v>35651274</v>
      </c>
      <c r="S252" s="28">
        <f t="shared" si="50"/>
        <v>66088920</v>
      </c>
      <c r="T252" s="28">
        <f t="shared" si="50"/>
        <v>41150641</v>
      </c>
      <c r="U252" s="29">
        <f t="shared" si="50"/>
        <v>21975982</v>
      </c>
      <c r="V252" s="29">
        <f t="shared" si="50"/>
        <v>63825555</v>
      </c>
      <c r="W252" s="43">
        <f t="shared" si="50"/>
        <v>126952178</v>
      </c>
    </row>
    <row r="253" spans="1:23" x14ac:dyDescent="0.2">
      <c r="A253" s="15" t="s">
        <v>20</v>
      </c>
      <c r="B253" s="16" t="s">
        <v>447</v>
      </c>
      <c r="C253" s="17" t="s">
        <v>448</v>
      </c>
      <c r="D253" s="26">
        <v>167630448</v>
      </c>
      <c r="E253" s="27">
        <v>226087601</v>
      </c>
      <c r="F253" s="27">
        <v>172737650</v>
      </c>
      <c r="G253" s="36">
        <f t="shared" si="47"/>
        <v>0.76402973553600584</v>
      </c>
      <c r="H253" s="26">
        <v>8098031</v>
      </c>
      <c r="I253" s="27">
        <v>14892448</v>
      </c>
      <c r="J253" s="27">
        <v>18581925</v>
      </c>
      <c r="K253" s="26">
        <v>41572404</v>
      </c>
      <c r="L253" s="26">
        <v>6108068</v>
      </c>
      <c r="M253" s="27">
        <v>8921016</v>
      </c>
      <c r="N253" s="27">
        <v>16794486</v>
      </c>
      <c r="O253" s="26">
        <v>31823570</v>
      </c>
      <c r="P253" s="26">
        <v>1022807</v>
      </c>
      <c r="Q253" s="27">
        <v>5475486</v>
      </c>
      <c r="R253" s="27">
        <v>13838708</v>
      </c>
      <c r="S253" s="26">
        <v>20337001</v>
      </c>
      <c r="T253" s="26">
        <v>12174911</v>
      </c>
      <c r="U253" s="27">
        <v>24709533</v>
      </c>
      <c r="V253" s="27">
        <v>42120231</v>
      </c>
      <c r="W253" s="42">
        <v>79004675</v>
      </c>
    </row>
    <row r="254" spans="1:23" x14ac:dyDescent="0.2">
      <c r="A254" s="15" t="s">
        <v>20</v>
      </c>
      <c r="B254" s="16" t="s">
        <v>449</v>
      </c>
      <c r="C254" s="17" t="s">
        <v>450</v>
      </c>
      <c r="D254" s="26">
        <v>70782000</v>
      </c>
      <c r="E254" s="27">
        <v>81961365</v>
      </c>
      <c r="F254" s="27">
        <v>57707484</v>
      </c>
      <c r="G254" s="36">
        <f t="shared" si="47"/>
        <v>0.70408153890555625</v>
      </c>
      <c r="H254" s="26">
        <v>6312671</v>
      </c>
      <c r="I254" s="27">
        <v>1531559</v>
      </c>
      <c r="J254" s="27">
        <v>9787449</v>
      </c>
      <c r="K254" s="26">
        <v>17631679</v>
      </c>
      <c r="L254" s="26">
        <v>6235320</v>
      </c>
      <c r="M254" s="27">
        <v>3424240</v>
      </c>
      <c r="N254" s="27">
        <v>4605435</v>
      </c>
      <c r="O254" s="26">
        <v>14264995</v>
      </c>
      <c r="P254" s="26">
        <v>130300</v>
      </c>
      <c r="Q254" s="27">
        <v>6116855</v>
      </c>
      <c r="R254" s="27">
        <v>6593209</v>
      </c>
      <c r="S254" s="26">
        <v>12840364</v>
      </c>
      <c r="T254" s="26">
        <v>2514778</v>
      </c>
      <c r="U254" s="27">
        <v>380931</v>
      </c>
      <c r="V254" s="27">
        <v>10074737</v>
      </c>
      <c r="W254" s="42">
        <v>12970446</v>
      </c>
    </row>
    <row r="255" spans="1:23" x14ac:dyDescent="0.2">
      <c r="A255" s="15" t="s">
        <v>20</v>
      </c>
      <c r="B255" s="16" t="s">
        <v>451</v>
      </c>
      <c r="C255" s="17" t="s">
        <v>452</v>
      </c>
      <c r="D255" s="26">
        <v>213117118</v>
      </c>
      <c r="E255" s="27">
        <v>178001</v>
      </c>
      <c r="F255" s="27">
        <v>115611202</v>
      </c>
      <c r="G255" s="36">
        <f t="shared" si="47"/>
        <v>649.49748596917993</v>
      </c>
      <c r="H255" s="26">
        <v>38059</v>
      </c>
      <c r="I255" s="27">
        <v>14670834</v>
      </c>
      <c r="J255" s="27">
        <v>9603670</v>
      </c>
      <c r="K255" s="26">
        <v>24312563</v>
      </c>
      <c r="L255" s="26">
        <v>5335565</v>
      </c>
      <c r="M255" s="27">
        <v>9477425</v>
      </c>
      <c r="N255" s="27">
        <v>12204059</v>
      </c>
      <c r="O255" s="26">
        <v>27017049</v>
      </c>
      <c r="P255" s="26">
        <v>1230903</v>
      </c>
      <c r="Q255" s="27">
        <v>7034035</v>
      </c>
      <c r="R255" s="27">
        <v>8486939</v>
      </c>
      <c r="S255" s="26">
        <v>16751877</v>
      </c>
      <c r="T255" s="26">
        <v>278543</v>
      </c>
      <c r="U255" s="27">
        <v>7022579</v>
      </c>
      <c r="V255" s="27">
        <v>40228591</v>
      </c>
      <c r="W255" s="42">
        <v>47529713</v>
      </c>
    </row>
    <row r="256" spans="1:23" x14ac:dyDescent="0.2">
      <c r="A256" s="15" t="s">
        <v>35</v>
      </c>
      <c r="B256" s="16" t="s">
        <v>453</v>
      </c>
      <c r="C256" s="17" t="s">
        <v>454</v>
      </c>
      <c r="D256" s="26">
        <v>117305000</v>
      </c>
      <c r="E256" s="27">
        <v>42050000</v>
      </c>
      <c r="F256" s="27">
        <v>12651225</v>
      </c>
      <c r="G256" s="36">
        <f t="shared" si="47"/>
        <v>0.30086147443519617</v>
      </c>
      <c r="H256" s="26">
        <v>0</v>
      </c>
      <c r="I256" s="27">
        <v>817219</v>
      </c>
      <c r="J256" s="27">
        <v>1517370</v>
      </c>
      <c r="K256" s="26">
        <v>2334589</v>
      </c>
      <c r="L256" s="26">
        <v>250520</v>
      </c>
      <c r="M256" s="27">
        <v>196002</v>
      </c>
      <c r="N256" s="27">
        <v>162440</v>
      </c>
      <c r="O256" s="26">
        <v>608962</v>
      </c>
      <c r="P256" s="26">
        <v>1185435</v>
      </c>
      <c r="Q256" s="27">
        <v>3573505</v>
      </c>
      <c r="R256" s="27">
        <v>1780610</v>
      </c>
      <c r="S256" s="26">
        <v>6539550</v>
      </c>
      <c r="T256" s="26">
        <v>154826</v>
      </c>
      <c r="U256" s="27">
        <v>971233</v>
      </c>
      <c r="V256" s="27">
        <v>2042065</v>
      </c>
      <c r="W256" s="42">
        <v>3168124</v>
      </c>
    </row>
    <row r="257" spans="1:23" ht="16.5" x14ac:dyDescent="0.3">
      <c r="A257" s="18" t="s">
        <v>0</v>
      </c>
      <c r="B257" s="19" t="s">
        <v>455</v>
      </c>
      <c r="C257" s="20" t="s">
        <v>0</v>
      </c>
      <c r="D257" s="28">
        <f>SUM(D253:D256)</f>
        <v>568834566</v>
      </c>
      <c r="E257" s="29">
        <f>SUM(E253:E256)</f>
        <v>350276967</v>
      </c>
      <c r="F257" s="29">
        <f>SUM(F253:F256)</f>
        <v>358707561</v>
      </c>
      <c r="G257" s="37">
        <f t="shared" si="47"/>
        <v>1.0240683653059037</v>
      </c>
      <c r="H257" s="28">
        <f t="shared" ref="H257:W257" si="51">SUM(H253:H256)</f>
        <v>14448761</v>
      </c>
      <c r="I257" s="29">
        <f t="shared" si="51"/>
        <v>31912060</v>
      </c>
      <c r="J257" s="29">
        <f t="shared" si="51"/>
        <v>39490414</v>
      </c>
      <c r="K257" s="28">
        <f t="shared" si="51"/>
        <v>85851235</v>
      </c>
      <c r="L257" s="28">
        <f t="shared" si="51"/>
        <v>17929473</v>
      </c>
      <c r="M257" s="29">
        <f t="shared" si="51"/>
        <v>22018683</v>
      </c>
      <c r="N257" s="29">
        <f t="shared" si="51"/>
        <v>33766420</v>
      </c>
      <c r="O257" s="28">
        <f t="shared" si="51"/>
        <v>73714576</v>
      </c>
      <c r="P257" s="28">
        <f t="shared" si="51"/>
        <v>3569445</v>
      </c>
      <c r="Q257" s="29">
        <f t="shared" si="51"/>
        <v>22199881</v>
      </c>
      <c r="R257" s="29">
        <f t="shared" si="51"/>
        <v>30699466</v>
      </c>
      <c r="S257" s="28">
        <f t="shared" si="51"/>
        <v>56468792</v>
      </c>
      <c r="T257" s="28">
        <f t="shared" si="51"/>
        <v>15123058</v>
      </c>
      <c r="U257" s="29">
        <f t="shared" si="51"/>
        <v>33084276</v>
      </c>
      <c r="V257" s="29">
        <f t="shared" si="51"/>
        <v>94465624</v>
      </c>
      <c r="W257" s="43">
        <f t="shared" si="51"/>
        <v>142672958</v>
      </c>
    </row>
    <row r="258" spans="1:23" ht="16.5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3486189121</v>
      </c>
      <c r="E258" s="29">
        <f>SUM(E232:E237,E239:E244,E246:E251,E253:E256)</f>
        <v>3963350166</v>
      </c>
      <c r="F258" s="29">
        <f>SUM(F232:F237,F239:F244,F246:F251,F253:F256)</f>
        <v>2019765072</v>
      </c>
      <c r="G258" s="37">
        <f t="shared" si="47"/>
        <v>0.50961055354804596</v>
      </c>
      <c r="H258" s="28">
        <f t="shared" ref="H258:W258" si="52">SUM(H232:H237,H239:H244,H246:H251,H253:H256)</f>
        <v>58016750</v>
      </c>
      <c r="I258" s="29">
        <f t="shared" si="52"/>
        <v>151356113</v>
      </c>
      <c r="J258" s="29">
        <f t="shared" si="52"/>
        <v>145945132</v>
      </c>
      <c r="K258" s="28">
        <f t="shared" si="52"/>
        <v>355317995</v>
      </c>
      <c r="L258" s="28">
        <f t="shared" si="52"/>
        <v>178207262</v>
      </c>
      <c r="M258" s="29">
        <f t="shared" si="52"/>
        <v>180814209</v>
      </c>
      <c r="N258" s="29">
        <f t="shared" si="52"/>
        <v>210896190</v>
      </c>
      <c r="O258" s="28">
        <f t="shared" si="52"/>
        <v>569917661</v>
      </c>
      <c r="P258" s="28">
        <f t="shared" si="52"/>
        <v>112604524</v>
      </c>
      <c r="Q258" s="29">
        <f t="shared" si="52"/>
        <v>121558785</v>
      </c>
      <c r="R258" s="29">
        <f t="shared" si="52"/>
        <v>179126970</v>
      </c>
      <c r="S258" s="28">
        <f t="shared" si="52"/>
        <v>413290279</v>
      </c>
      <c r="T258" s="28">
        <f t="shared" si="52"/>
        <v>160566986</v>
      </c>
      <c r="U258" s="29">
        <f t="shared" si="52"/>
        <v>126321178</v>
      </c>
      <c r="V258" s="29">
        <f t="shared" si="52"/>
        <v>394350973</v>
      </c>
      <c r="W258" s="43">
        <f t="shared" si="52"/>
        <v>681239137</v>
      </c>
    </row>
    <row r="259" spans="1:23" ht="14.45" customHeight="1" x14ac:dyDescent="0.3">
      <c r="A259" s="10"/>
      <c r="B259" s="11" t="s">
        <v>607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20</v>
      </c>
      <c r="B261" s="16" t="s">
        <v>458</v>
      </c>
      <c r="C261" s="17" t="s">
        <v>459</v>
      </c>
      <c r="D261" s="26">
        <v>113980950</v>
      </c>
      <c r="E261" s="27">
        <v>176422318</v>
      </c>
      <c r="F261" s="27">
        <v>134509772</v>
      </c>
      <c r="G261" s="36">
        <f t="shared" ref="G261:G297" si="53">IF(($E261     =0),0,($F261     /$E261     ))</f>
        <v>0.76243058998918722</v>
      </c>
      <c r="H261" s="26">
        <v>0</v>
      </c>
      <c r="I261" s="27">
        <v>0</v>
      </c>
      <c r="J261" s="27">
        <v>4822864</v>
      </c>
      <c r="K261" s="26">
        <v>4822864</v>
      </c>
      <c r="L261" s="26">
        <v>20470753</v>
      </c>
      <c r="M261" s="27">
        <v>9716353</v>
      </c>
      <c r="N261" s="27">
        <v>22909089</v>
      </c>
      <c r="O261" s="26">
        <v>53096195</v>
      </c>
      <c r="P261" s="26">
        <v>0</v>
      </c>
      <c r="Q261" s="27">
        <v>12190783</v>
      </c>
      <c r="R261" s="27">
        <v>15510646</v>
      </c>
      <c r="S261" s="26">
        <v>27701429</v>
      </c>
      <c r="T261" s="26">
        <v>5509642</v>
      </c>
      <c r="U261" s="27">
        <v>6659366</v>
      </c>
      <c r="V261" s="27">
        <v>36720276</v>
      </c>
      <c r="W261" s="42">
        <v>48889284</v>
      </c>
    </row>
    <row r="262" spans="1:23" x14ac:dyDescent="0.2">
      <c r="A262" s="15" t="s">
        <v>20</v>
      </c>
      <c r="B262" s="16" t="s">
        <v>460</v>
      </c>
      <c r="C262" s="17" t="s">
        <v>461</v>
      </c>
      <c r="D262" s="26">
        <v>112261957</v>
      </c>
      <c r="E262" s="27">
        <v>181459052</v>
      </c>
      <c r="F262" s="27">
        <v>154773215</v>
      </c>
      <c r="G262" s="36">
        <f t="shared" si="53"/>
        <v>0.85293741642604859</v>
      </c>
      <c r="H262" s="26">
        <v>3940686</v>
      </c>
      <c r="I262" s="27">
        <v>11419794</v>
      </c>
      <c r="J262" s="27">
        <v>6759580</v>
      </c>
      <c r="K262" s="26">
        <v>22120060</v>
      </c>
      <c r="L262" s="26">
        <v>9622320</v>
      </c>
      <c r="M262" s="27">
        <v>11298384</v>
      </c>
      <c r="N262" s="27">
        <v>13702085</v>
      </c>
      <c r="O262" s="26">
        <v>34622789</v>
      </c>
      <c r="P262" s="26">
        <v>3941099</v>
      </c>
      <c r="Q262" s="27">
        <v>9037101</v>
      </c>
      <c r="R262" s="27">
        <v>16838843</v>
      </c>
      <c r="S262" s="26">
        <v>29817043</v>
      </c>
      <c r="T262" s="26">
        <v>17579048</v>
      </c>
      <c r="U262" s="27">
        <v>14203567</v>
      </c>
      <c r="V262" s="27">
        <v>36430708</v>
      </c>
      <c r="W262" s="42">
        <v>68213323</v>
      </c>
    </row>
    <row r="263" spans="1:23" x14ac:dyDescent="0.2">
      <c r="A263" s="15" t="s">
        <v>20</v>
      </c>
      <c r="B263" s="16" t="s">
        <v>462</v>
      </c>
      <c r="C263" s="17" t="s">
        <v>463</v>
      </c>
      <c r="D263" s="26">
        <v>67286987</v>
      </c>
      <c r="E263" s="27">
        <v>38969673</v>
      </c>
      <c r="F263" s="27">
        <v>27727463</v>
      </c>
      <c r="G263" s="36">
        <f t="shared" si="53"/>
        <v>0.7115138738782848</v>
      </c>
      <c r="H263" s="26">
        <v>1565801</v>
      </c>
      <c r="I263" s="27">
        <v>1320626</v>
      </c>
      <c r="J263" s="27">
        <v>1596986</v>
      </c>
      <c r="K263" s="26">
        <v>4483413</v>
      </c>
      <c r="L263" s="26">
        <v>3086285</v>
      </c>
      <c r="M263" s="27">
        <v>2838985</v>
      </c>
      <c r="N263" s="27">
        <v>3241215</v>
      </c>
      <c r="O263" s="26">
        <v>9166485</v>
      </c>
      <c r="P263" s="26">
        <v>1947806</v>
      </c>
      <c r="Q263" s="27">
        <v>-4765080</v>
      </c>
      <c r="R263" s="27">
        <v>9120171</v>
      </c>
      <c r="S263" s="26">
        <v>6302897</v>
      </c>
      <c r="T263" s="26">
        <v>3131768</v>
      </c>
      <c r="U263" s="27">
        <v>2417669</v>
      </c>
      <c r="V263" s="27">
        <v>2225231</v>
      </c>
      <c r="W263" s="42">
        <v>7774668</v>
      </c>
    </row>
    <row r="264" spans="1:23" x14ac:dyDescent="0.2">
      <c r="A264" s="15" t="s">
        <v>35</v>
      </c>
      <c r="B264" s="16" t="s">
        <v>464</v>
      </c>
      <c r="C264" s="17" t="s">
        <v>465</v>
      </c>
      <c r="D264" s="26">
        <v>696464</v>
      </c>
      <c r="E264" s="27">
        <v>3000611</v>
      </c>
      <c r="F264" s="27">
        <v>5395004</v>
      </c>
      <c r="G264" s="36">
        <f t="shared" si="53"/>
        <v>1.797968480419488</v>
      </c>
      <c r="H264" s="26">
        <v>29550</v>
      </c>
      <c r="I264" s="27">
        <v>25018</v>
      </c>
      <c r="J264" s="27">
        <v>105500</v>
      </c>
      <c r="K264" s="26">
        <v>160068</v>
      </c>
      <c r="L264" s="26">
        <v>0</v>
      </c>
      <c r="M264" s="27">
        <v>19092</v>
      </c>
      <c r="N264" s="27">
        <v>13000</v>
      </c>
      <c r="O264" s="26">
        <v>32092</v>
      </c>
      <c r="P264" s="26">
        <v>0</v>
      </c>
      <c r="Q264" s="27">
        <v>474400</v>
      </c>
      <c r="R264" s="27">
        <v>1823</v>
      </c>
      <c r="S264" s="26">
        <v>476223</v>
      </c>
      <c r="T264" s="26">
        <v>1696156</v>
      </c>
      <c r="U264" s="27">
        <v>232154</v>
      </c>
      <c r="V264" s="27">
        <v>2798311</v>
      </c>
      <c r="W264" s="42">
        <v>4726621</v>
      </c>
    </row>
    <row r="265" spans="1:23" ht="16.5" x14ac:dyDescent="0.3">
      <c r="A265" s="18" t="s">
        <v>0</v>
      </c>
      <c r="B265" s="19" t="s">
        <v>466</v>
      </c>
      <c r="C265" s="20" t="s">
        <v>0</v>
      </c>
      <c r="D265" s="28">
        <f>SUM(D261:D264)</f>
        <v>294226358</v>
      </c>
      <c r="E265" s="29">
        <f>SUM(E261:E264)</f>
        <v>399851654</v>
      </c>
      <c r="F265" s="29">
        <f>SUM(F261:F264)</f>
        <v>322405454</v>
      </c>
      <c r="G265" s="37">
        <f t="shared" si="53"/>
        <v>0.80631266814767255</v>
      </c>
      <c r="H265" s="28">
        <f t="shared" ref="H265:W265" si="54">SUM(H261:H264)</f>
        <v>5536037</v>
      </c>
      <c r="I265" s="29">
        <f t="shared" si="54"/>
        <v>12765438</v>
      </c>
      <c r="J265" s="29">
        <f t="shared" si="54"/>
        <v>13284930</v>
      </c>
      <c r="K265" s="28">
        <f t="shared" si="54"/>
        <v>31586405</v>
      </c>
      <c r="L265" s="28">
        <f t="shared" si="54"/>
        <v>33179358</v>
      </c>
      <c r="M265" s="29">
        <f t="shared" si="54"/>
        <v>23872814</v>
      </c>
      <c r="N265" s="29">
        <f t="shared" si="54"/>
        <v>39865389</v>
      </c>
      <c r="O265" s="28">
        <f t="shared" si="54"/>
        <v>96917561</v>
      </c>
      <c r="P265" s="28">
        <f t="shared" si="54"/>
        <v>5888905</v>
      </c>
      <c r="Q265" s="29">
        <f t="shared" si="54"/>
        <v>16937204</v>
      </c>
      <c r="R265" s="29">
        <f t="shared" si="54"/>
        <v>41471483</v>
      </c>
      <c r="S265" s="28">
        <f t="shared" si="54"/>
        <v>64297592</v>
      </c>
      <c r="T265" s="28">
        <f t="shared" si="54"/>
        <v>27916614</v>
      </c>
      <c r="U265" s="29">
        <f t="shared" si="54"/>
        <v>23512756</v>
      </c>
      <c r="V265" s="29">
        <f t="shared" si="54"/>
        <v>78174526</v>
      </c>
      <c r="W265" s="43">
        <f t="shared" si="54"/>
        <v>129603896</v>
      </c>
    </row>
    <row r="266" spans="1:23" x14ac:dyDescent="0.2">
      <c r="A266" s="15" t="s">
        <v>20</v>
      </c>
      <c r="B266" s="16" t="s">
        <v>467</v>
      </c>
      <c r="C266" s="17" t="s">
        <v>468</v>
      </c>
      <c r="D266" s="26">
        <v>24480000</v>
      </c>
      <c r="E266" s="27">
        <v>26160000</v>
      </c>
      <c r="F266" s="27">
        <v>16388288</v>
      </c>
      <c r="G266" s="36">
        <f t="shared" si="53"/>
        <v>0.62646360856269112</v>
      </c>
      <c r="H266" s="26">
        <v>0</v>
      </c>
      <c r="I266" s="27">
        <v>0</v>
      </c>
      <c r="J266" s="27">
        <v>0</v>
      </c>
      <c r="K266" s="26">
        <v>0</v>
      </c>
      <c r="L266" s="26">
        <v>0</v>
      </c>
      <c r="M266" s="27">
        <v>1000556</v>
      </c>
      <c r="N266" s="27">
        <v>3052513</v>
      </c>
      <c r="O266" s="26">
        <v>4053069</v>
      </c>
      <c r="P266" s="26">
        <v>0</v>
      </c>
      <c r="Q266" s="27">
        <v>1099246</v>
      </c>
      <c r="R266" s="27">
        <v>287277</v>
      </c>
      <c r="S266" s="26">
        <v>1386523</v>
      </c>
      <c r="T266" s="26">
        <v>1463027</v>
      </c>
      <c r="U266" s="27">
        <v>3090731</v>
      </c>
      <c r="V266" s="27">
        <v>6394938</v>
      </c>
      <c r="W266" s="42">
        <v>10948696</v>
      </c>
    </row>
    <row r="267" spans="1:23" x14ac:dyDescent="0.2">
      <c r="A267" s="15" t="s">
        <v>20</v>
      </c>
      <c r="B267" s="16" t="s">
        <v>469</v>
      </c>
      <c r="C267" s="17" t="s">
        <v>470</v>
      </c>
      <c r="D267" s="26">
        <v>32162000</v>
      </c>
      <c r="E267" s="27">
        <v>25796860</v>
      </c>
      <c r="F267" s="27">
        <v>44538860</v>
      </c>
      <c r="G267" s="36">
        <f t="shared" si="53"/>
        <v>1.7265225302614349</v>
      </c>
      <c r="H267" s="26">
        <v>32234688</v>
      </c>
      <c r="I267" s="27">
        <v>177069</v>
      </c>
      <c r="J267" s="27">
        <v>2166585</v>
      </c>
      <c r="K267" s="26">
        <v>34578342</v>
      </c>
      <c r="L267" s="26">
        <v>376814</v>
      </c>
      <c r="M267" s="27">
        <v>407470</v>
      </c>
      <c r="N267" s="27">
        <v>1351401</v>
      </c>
      <c r="O267" s="26">
        <v>2135685</v>
      </c>
      <c r="P267" s="26">
        <v>1223497</v>
      </c>
      <c r="Q267" s="27">
        <v>650170</v>
      </c>
      <c r="R267" s="27">
        <v>3072281</v>
      </c>
      <c r="S267" s="26">
        <v>4945948</v>
      </c>
      <c r="T267" s="26">
        <v>1069789</v>
      </c>
      <c r="U267" s="27">
        <v>127766</v>
      </c>
      <c r="V267" s="27">
        <v>1681330</v>
      </c>
      <c r="W267" s="42">
        <v>2878885</v>
      </c>
    </row>
    <row r="268" spans="1:23" x14ac:dyDescent="0.2">
      <c r="A268" s="15" t="s">
        <v>20</v>
      </c>
      <c r="B268" s="16" t="s">
        <v>471</v>
      </c>
      <c r="C268" s="17" t="s">
        <v>472</v>
      </c>
      <c r="D268" s="26">
        <v>13483425</v>
      </c>
      <c r="E268" s="27">
        <v>13483425</v>
      </c>
      <c r="F268" s="27">
        <v>9317004</v>
      </c>
      <c r="G268" s="36">
        <f t="shared" si="53"/>
        <v>0.69099683500297593</v>
      </c>
      <c r="H268" s="26">
        <v>118266</v>
      </c>
      <c r="I268" s="27">
        <v>1270865</v>
      </c>
      <c r="J268" s="27">
        <v>1392696</v>
      </c>
      <c r="K268" s="26">
        <v>2781827</v>
      </c>
      <c r="L268" s="26">
        <v>1253000</v>
      </c>
      <c r="M268" s="27">
        <v>0</v>
      </c>
      <c r="N268" s="27">
        <v>0</v>
      </c>
      <c r="O268" s="26">
        <v>1253000</v>
      </c>
      <c r="P268" s="26">
        <v>3091864</v>
      </c>
      <c r="Q268" s="27">
        <v>0</v>
      </c>
      <c r="R268" s="27">
        <v>2147803</v>
      </c>
      <c r="S268" s="26">
        <v>5239667</v>
      </c>
      <c r="T268" s="26">
        <v>476269</v>
      </c>
      <c r="U268" s="27">
        <v>255941</v>
      </c>
      <c r="V268" s="27">
        <v>-689700</v>
      </c>
      <c r="W268" s="42">
        <v>42510</v>
      </c>
    </row>
    <row r="269" spans="1:23" x14ac:dyDescent="0.2">
      <c r="A269" s="15" t="s">
        <v>20</v>
      </c>
      <c r="B269" s="16" t="s">
        <v>473</v>
      </c>
      <c r="C269" s="17" t="s">
        <v>474</v>
      </c>
      <c r="D269" s="26">
        <v>25201000</v>
      </c>
      <c r="E269" s="27">
        <v>25051000</v>
      </c>
      <c r="F269" s="27">
        <v>18320825</v>
      </c>
      <c r="G269" s="36">
        <f t="shared" si="53"/>
        <v>0.73134106422897294</v>
      </c>
      <c r="H269" s="26">
        <v>487706</v>
      </c>
      <c r="I269" s="27">
        <v>264412</v>
      </c>
      <c r="J269" s="27">
        <v>250948</v>
      </c>
      <c r="K269" s="26">
        <v>1003066</v>
      </c>
      <c r="L269" s="26">
        <v>1423161</v>
      </c>
      <c r="M269" s="27">
        <v>1827759</v>
      </c>
      <c r="N269" s="27">
        <v>613195</v>
      </c>
      <c r="O269" s="26">
        <v>3864115</v>
      </c>
      <c r="P269" s="26">
        <v>1075221</v>
      </c>
      <c r="Q269" s="27">
        <v>689674</v>
      </c>
      <c r="R269" s="27">
        <v>3839358</v>
      </c>
      <c r="S269" s="26">
        <v>5604253</v>
      </c>
      <c r="T269" s="26">
        <v>3627242</v>
      </c>
      <c r="U269" s="27">
        <v>2866669</v>
      </c>
      <c r="V269" s="27">
        <v>1355480</v>
      </c>
      <c r="W269" s="42">
        <v>7849391</v>
      </c>
    </row>
    <row r="270" spans="1:23" x14ac:dyDescent="0.2">
      <c r="A270" s="15" t="s">
        <v>20</v>
      </c>
      <c r="B270" s="16" t="s">
        <v>475</v>
      </c>
      <c r="C270" s="17" t="s">
        <v>476</v>
      </c>
      <c r="D270" s="26">
        <v>18346001</v>
      </c>
      <c r="E270" s="27">
        <v>18346001</v>
      </c>
      <c r="F270" s="27">
        <v>27504188</v>
      </c>
      <c r="G270" s="36">
        <f t="shared" si="53"/>
        <v>1.4991925488284885</v>
      </c>
      <c r="H270" s="26">
        <v>0</v>
      </c>
      <c r="I270" s="27">
        <v>0</v>
      </c>
      <c r="J270" s="27">
        <v>1495652</v>
      </c>
      <c r="K270" s="26">
        <v>1495652</v>
      </c>
      <c r="L270" s="26">
        <v>727796</v>
      </c>
      <c r="M270" s="27">
        <v>4853716</v>
      </c>
      <c r="N270" s="27">
        <v>4367263</v>
      </c>
      <c r="O270" s="26">
        <v>9948775</v>
      </c>
      <c r="P270" s="26">
        <v>20348</v>
      </c>
      <c r="Q270" s="27">
        <v>10906</v>
      </c>
      <c r="R270" s="27">
        <v>3611249</v>
      </c>
      <c r="S270" s="26">
        <v>3642503</v>
      </c>
      <c r="T270" s="26">
        <v>6371</v>
      </c>
      <c r="U270" s="27">
        <v>7529462</v>
      </c>
      <c r="V270" s="27">
        <v>4881425</v>
      </c>
      <c r="W270" s="42">
        <v>12417258</v>
      </c>
    </row>
    <row r="271" spans="1:23" x14ac:dyDescent="0.2">
      <c r="A271" s="15" t="s">
        <v>20</v>
      </c>
      <c r="B271" s="16" t="s">
        <v>477</v>
      </c>
      <c r="C271" s="17" t="s">
        <v>478</v>
      </c>
      <c r="D271" s="26">
        <v>19106187</v>
      </c>
      <c r="E271" s="27">
        <v>22906187</v>
      </c>
      <c r="F271" s="27">
        <v>14626045</v>
      </c>
      <c r="G271" s="36">
        <f t="shared" si="53"/>
        <v>0.63851940962500653</v>
      </c>
      <c r="H271" s="26">
        <v>860704</v>
      </c>
      <c r="I271" s="27">
        <v>136492</v>
      </c>
      <c r="J271" s="27">
        <v>1012319</v>
      </c>
      <c r="K271" s="26">
        <v>2009515</v>
      </c>
      <c r="L271" s="26">
        <v>0</v>
      </c>
      <c r="M271" s="27">
        <v>1032521</v>
      </c>
      <c r="N271" s="27">
        <v>1622813</v>
      </c>
      <c r="O271" s="26">
        <v>2655334</v>
      </c>
      <c r="P271" s="26">
        <v>7445</v>
      </c>
      <c r="Q271" s="27">
        <v>835470</v>
      </c>
      <c r="R271" s="27">
        <v>1610992</v>
      </c>
      <c r="S271" s="26">
        <v>2453907</v>
      </c>
      <c r="T271" s="26">
        <v>346548</v>
      </c>
      <c r="U271" s="27">
        <v>196789</v>
      </c>
      <c r="V271" s="27">
        <v>6963952</v>
      </c>
      <c r="W271" s="42">
        <v>7507289</v>
      </c>
    </row>
    <row r="272" spans="1:23" x14ac:dyDescent="0.2">
      <c r="A272" s="15" t="s">
        <v>35</v>
      </c>
      <c r="B272" s="16" t="s">
        <v>479</v>
      </c>
      <c r="C272" s="17" t="s">
        <v>480</v>
      </c>
      <c r="D272" s="26">
        <v>428700</v>
      </c>
      <c r="E272" s="27">
        <v>1137540</v>
      </c>
      <c r="F272" s="27">
        <v>609055</v>
      </c>
      <c r="G272" s="36">
        <f t="shared" si="53"/>
        <v>0.53541413928301418</v>
      </c>
      <c r="H272" s="26">
        <v>0</v>
      </c>
      <c r="I272" s="27">
        <v>0</v>
      </c>
      <c r="J272" s="27">
        <v>2800</v>
      </c>
      <c r="K272" s="26">
        <v>2800</v>
      </c>
      <c r="L272" s="26">
        <v>0</v>
      </c>
      <c r="M272" s="27">
        <v>0</v>
      </c>
      <c r="N272" s="27">
        <v>31765</v>
      </c>
      <c r="O272" s="26">
        <v>31765</v>
      </c>
      <c r="P272" s="26">
        <v>0</v>
      </c>
      <c r="Q272" s="27">
        <v>269471</v>
      </c>
      <c r="R272" s="27">
        <v>0</v>
      </c>
      <c r="S272" s="26">
        <v>269471</v>
      </c>
      <c r="T272" s="26">
        <v>3753</v>
      </c>
      <c r="U272" s="27">
        <v>15514</v>
      </c>
      <c r="V272" s="27">
        <v>285752</v>
      </c>
      <c r="W272" s="42">
        <v>305019</v>
      </c>
    </row>
    <row r="273" spans="1:23" ht="16.5" x14ac:dyDescent="0.3">
      <c r="A273" s="18" t="s">
        <v>0</v>
      </c>
      <c r="B273" s="19" t="s">
        <v>481</v>
      </c>
      <c r="C273" s="20" t="s">
        <v>0</v>
      </c>
      <c r="D273" s="28">
        <f>SUM(D266:D272)</f>
        <v>133207313</v>
      </c>
      <c r="E273" s="29">
        <f>SUM(E266:E272)</f>
        <v>132881013</v>
      </c>
      <c r="F273" s="29">
        <f>SUM(F266:F272)</f>
        <v>131304265</v>
      </c>
      <c r="G273" s="37">
        <f t="shared" si="53"/>
        <v>0.98813413621402779</v>
      </c>
      <c r="H273" s="28">
        <f t="shared" ref="H273:W273" si="55">SUM(H266:H272)</f>
        <v>33701364</v>
      </c>
      <c r="I273" s="29">
        <f t="shared" si="55"/>
        <v>1848838</v>
      </c>
      <c r="J273" s="29">
        <f t="shared" si="55"/>
        <v>6321000</v>
      </c>
      <c r="K273" s="28">
        <f t="shared" si="55"/>
        <v>41871202</v>
      </c>
      <c r="L273" s="28">
        <f t="shared" si="55"/>
        <v>3780771</v>
      </c>
      <c r="M273" s="29">
        <f t="shared" si="55"/>
        <v>9122022</v>
      </c>
      <c r="N273" s="29">
        <f t="shared" si="55"/>
        <v>11038950</v>
      </c>
      <c r="O273" s="28">
        <f t="shared" si="55"/>
        <v>23941743</v>
      </c>
      <c r="P273" s="28">
        <f t="shared" si="55"/>
        <v>5418375</v>
      </c>
      <c r="Q273" s="29">
        <f t="shared" si="55"/>
        <v>3554937</v>
      </c>
      <c r="R273" s="29">
        <f t="shared" si="55"/>
        <v>14568960</v>
      </c>
      <c r="S273" s="28">
        <f t="shared" si="55"/>
        <v>23542272</v>
      </c>
      <c r="T273" s="28">
        <f t="shared" si="55"/>
        <v>6992999</v>
      </c>
      <c r="U273" s="29">
        <f t="shared" si="55"/>
        <v>14082872</v>
      </c>
      <c r="V273" s="29">
        <f t="shared" si="55"/>
        <v>20873177</v>
      </c>
      <c r="W273" s="43">
        <f t="shared" si="55"/>
        <v>41949048</v>
      </c>
    </row>
    <row r="274" spans="1:23" x14ac:dyDescent="0.2">
      <c r="A274" s="15" t="s">
        <v>20</v>
      </c>
      <c r="B274" s="16" t="s">
        <v>482</v>
      </c>
      <c r="C274" s="17" t="s">
        <v>483</v>
      </c>
      <c r="D274" s="26">
        <v>24274000</v>
      </c>
      <c r="E274" s="27">
        <v>24274000</v>
      </c>
      <c r="F274" s="27">
        <v>20983305</v>
      </c>
      <c r="G274" s="36">
        <f t="shared" si="53"/>
        <v>0.86443540413611275</v>
      </c>
      <c r="H274" s="26">
        <v>862437</v>
      </c>
      <c r="I274" s="27">
        <v>832881</v>
      </c>
      <c r="J274" s="27">
        <v>1430208</v>
      </c>
      <c r="K274" s="26">
        <v>3125526</v>
      </c>
      <c r="L274" s="26">
        <v>28923</v>
      </c>
      <c r="M274" s="27">
        <v>136987</v>
      </c>
      <c r="N274" s="27">
        <v>2163045</v>
      </c>
      <c r="O274" s="26">
        <v>2328955</v>
      </c>
      <c r="P274" s="26">
        <v>531864</v>
      </c>
      <c r="Q274" s="27">
        <v>206796</v>
      </c>
      <c r="R274" s="27">
        <v>1284805</v>
      </c>
      <c r="S274" s="26">
        <v>2023465</v>
      </c>
      <c r="T274" s="26">
        <v>2136417</v>
      </c>
      <c r="U274" s="27">
        <v>6327356</v>
      </c>
      <c r="V274" s="27">
        <v>5041586</v>
      </c>
      <c r="W274" s="42">
        <v>13505359</v>
      </c>
    </row>
    <row r="275" spans="1:23" x14ac:dyDescent="0.2">
      <c r="A275" s="15" t="s">
        <v>20</v>
      </c>
      <c r="B275" s="16" t="s">
        <v>484</v>
      </c>
      <c r="C275" s="17" t="s">
        <v>485</v>
      </c>
      <c r="D275" s="26">
        <v>21477650</v>
      </c>
      <c r="E275" s="27">
        <v>22908650</v>
      </c>
      <c r="F275" s="27">
        <v>15395143</v>
      </c>
      <c r="G275" s="36">
        <f t="shared" si="53"/>
        <v>0.67202314409622566</v>
      </c>
      <c r="H275" s="26">
        <v>792778</v>
      </c>
      <c r="I275" s="27">
        <v>0</v>
      </c>
      <c r="J275" s="27">
        <v>644747</v>
      </c>
      <c r="K275" s="26">
        <v>1437525</v>
      </c>
      <c r="L275" s="26">
        <v>982723</v>
      </c>
      <c r="M275" s="27">
        <v>1113400</v>
      </c>
      <c r="N275" s="27">
        <v>1871532</v>
      </c>
      <c r="O275" s="26">
        <v>3967655</v>
      </c>
      <c r="P275" s="26">
        <v>0</v>
      </c>
      <c r="Q275" s="27">
        <v>1430897</v>
      </c>
      <c r="R275" s="27">
        <v>0</v>
      </c>
      <c r="S275" s="26">
        <v>1430897</v>
      </c>
      <c r="T275" s="26">
        <v>1082400</v>
      </c>
      <c r="U275" s="27">
        <v>4085982</v>
      </c>
      <c r="V275" s="27">
        <v>3390684</v>
      </c>
      <c r="W275" s="42">
        <v>8559066</v>
      </c>
    </row>
    <row r="276" spans="1:23" x14ac:dyDescent="0.2">
      <c r="A276" s="15" t="s">
        <v>20</v>
      </c>
      <c r="B276" s="16" t="s">
        <v>486</v>
      </c>
      <c r="C276" s="17" t="s">
        <v>487</v>
      </c>
      <c r="D276" s="26">
        <v>28455620</v>
      </c>
      <c r="E276" s="27">
        <v>28585620</v>
      </c>
      <c r="F276" s="27">
        <v>1052371</v>
      </c>
      <c r="G276" s="36">
        <f t="shared" si="53"/>
        <v>3.6814699138937687E-2</v>
      </c>
      <c r="H276" s="26">
        <v>0</v>
      </c>
      <c r="I276" s="27">
        <v>210231</v>
      </c>
      <c r="J276" s="27">
        <v>210231</v>
      </c>
      <c r="K276" s="26">
        <v>420462</v>
      </c>
      <c r="L276" s="26">
        <v>402566</v>
      </c>
      <c r="M276" s="27">
        <v>0</v>
      </c>
      <c r="N276" s="27">
        <v>229343</v>
      </c>
      <c r="O276" s="26">
        <v>631909</v>
      </c>
      <c r="P276" s="26">
        <v>0</v>
      </c>
      <c r="Q276" s="27">
        <v>0</v>
      </c>
      <c r="R276" s="27">
        <v>0</v>
      </c>
      <c r="S276" s="26">
        <v>0</v>
      </c>
      <c r="T276" s="26">
        <v>0</v>
      </c>
      <c r="U276" s="27">
        <v>0</v>
      </c>
      <c r="V276" s="27">
        <v>0</v>
      </c>
      <c r="W276" s="42">
        <v>0</v>
      </c>
    </row>
    <row r="277" spans="1:23" x14ac:dyDescent="0.2">
      <c r="A277" s="15" t="s">
        <v>20</v>
      </c>
      <c r="B277" s="16" t="s">
        <v>488</v>
      </c>
      <c r="C277" s="17" t="s">
        <v>489</v>
      </c>
      <c r="D277" s="26">
        <v>95416000</v>
      </c>
      <c r="E277" s="27">
        <v>148879362</v>
      </c>
      <c r="F277" s="27">
        <v>51020118</v>
      </c>
      <c r="G277" s="36">
        <f t="shared" si="53"/>
        <v>0.34269436216417959</v>
      </c>
      <c r="H277" s="26">
        <v>4049310</v>
      </c>
      <c r="I277" s="27">
        <v>1107990</v>
      </c>
      <c r="J277" s="27">
        <v>25298530</v>
      </c>
      <c r="K277" s="26">
        <v>30455830</v>
      </c>
      <c r="L277" s="26">
        <v>4766956</v>
      </c>
      <c r="M277" s="27">
        <v>2595500</v>
      </c>
      <c r="N277" s="27">
        <v>2416022</v>
      </c>
      <c r="O277" s="26">
        <v>9778478</v>
      </c>
      <c r="P277" s="26">
        <v>113619</v>
      </c>
      <c r="Q277" s="27">
        <v>1826888</v>
      </c>
      <c r="R277" s="27">
        <v>4923394</v>
      </c>
      <c r="S277" s="26">
        <v>6863901</v>
      </c>
      <c r="T277" s="26">
        <v>1609</v>
      </c>
      <c r="U277" s="27">
        <v>48407</v>
      </c>
      <c r="V277" s="27">
        <v>3871893</v>
      </c>
      <c r="W277" s="42">
        <v>3921909</v>
      </c>
    </row>
    <row r="278" spans="1:23" x14ac:dyDescent="0.2">
      <c r="A278" s="15" t="s">
        <v>20</v>
      </c>
      <c r="B278" s="16" t="s">
        <v>490</v>
      </c>
      <c r="C278" s="17" t="s">
        <v>491</v>
      </c>
      <c r="D278" s="26">
        <v>12631000</v>
      </c>
      <c r="E278" s="27">
        <v>12631000</v>
      </c>
      <c r="F278" s="27">
        <v>17866273</v>
      </c>
      <c r="G278" s="36">
        <f t="shared" si="53"/>
        <v>1.4144781094133481</v>
      </c>
      <c r="H278" s="26">
        <v>1405004</v>
      </c>
      <c r="I278" s="27">
        <v>195319</v>
      </c>
      <c r="J278" s="27">
        <v>1626595</v>
      </c>
      <c r="K278" s="26">
        <v>3226918</v>
      </c>
      <c r="L278" s="26">
        <v>1626595</v>
      </c>
      <c r="M278" s="27">
        <v>1626595</v>
      </c>
      <c r="N278" s="27">
        <v>1626595</v>
      </c>
      <c r="O278" s="26">
        <v>4879785</v>
      </c>
      <c r="P278" s="26">
        <v>1626595</v>
      </c>
      <c r="Q278" s="27">
        <v>1626595</v>
      </c>
      <c r="R278" s="27">
        <v>1626595</v>
      </c>
      <c r="S278" s="26">
        <v>4879785</v>
      </c>
      <c r="T278" s="26">
        <v>1626595</v>
      </c>
      <c r="U278" s="27">
        <v>1626595</v>
      </c>
      <c r="V278" s="27">
        <v>1626595</v>
      </c>
      <c r="W278" s="42">
        <v>4879785</v>
      </c>
    </row>
    <row r="279" spans="1:23" x14ac:dyDescent="0.2">
      <c r="A279" s="15" t="s">
        <v>20</v>
      </c>
      <c r="B279" s="16" t="s">
        <v>492</v>
      </c>
      <c r="C279" s="17" t="s">
        <v>493</v>
      </c>
      <c r="D279" s="26">
        <v>18736001</v>
      </c>
      <c r="E279" s="27">
        <v>16236001</v>
      </c>
      <c r="F279" s="27">
        <v>5715237</v>
      </c>
      <c r="G279" s="36">
        <f t="shared" si="53"/>
        <v>0.35201014092078464</v>
      </c>
      <c r="H279" s="26">
        <v>45625</v>
      </c>
      <c r="I279" s="27">
        <v>1045884</v>
      </c>
      <c r="J279" s="27">
        <v>0</v>
      </c>
      <c r="K279" s="26">
        <v>1091509</v>
      </c>
      <c r="L279" s="26">
        <v>2549371</v>
      </c>
      <c r="M279" s="27">
        <v>0</v>
      </c>
      <c r="N279" s="27">
        <v>0</v>
      </c>
      <c r="O279" s="26">
        <v>2549371</v>
      </c>
      <c r="P279" s="26">
        <v>0</v>
      </c>
      <c r="Q279" s="27">
        <v>0</v>
      </c>
      <c r="R279" s="27">
        <v>2074357</v>
      </c>
      <c r="S279" s="26">
        <v>2074357</v>
      </c>
      <c r="T279" s="26">
        <v>0</v>
      </c>
      <c r="U279" s="27">
        <v>0</v>
      </c>
      <c r="V279" s="27">
        <v>0</v>
      </c>
      <c r="W279" s="42">
        <v>0</v>
      </c>
    </row>
    <row r="280" spans="1:23" x14ac:dyDescent="0.2">
      <c r="A280" s="15" t="s">
        <v>20</v>
      </c>
      <c r="B280" s="16" t="s">
        <v>494</v>
      </c>
      <c r="C280" s="17" t="s">
        <v>495</v>
      </c>
      <c r="D280" s="26">
        <v>27243999</v>
      </c>
      <c r="E280" s="27">
        <v>36110000</v>
      </c>
      <c r="F280" s="27">
        <v>15807442</v>
      </c>
      <c r="G280" s="36">
        <f t="shared" si="53"/>
        <v>0.43775801716975909</v>
      </c>
      <c r="H280" s="26">
        <v>423306</v>
      </c>
      <c r="I280" s="27">
        <v>0</v>
      </c>
      <c r="J280" s="27">
        <v>7740286</v>
      </c>
      <c r="K280" s="26">
        <v>8163592</v>
      </c>
      <c r="L280" s="26">
        <v>0</v>
      </c>
      <c r="M280" s="27">
        <v>0</v>
      </c>
      <c r="N280" s="27">
        <v>3469523</v>
      </c>
      <c r="O280" s="26">
        <v>3469523</v>
      </c>
      <c r="P280" s="26">
        <v>0</v>
      </c>
      <c r="Q280" s="27">
        <v>0</v>
      </c>
      <c r="R280" s="27">
        <v>0</v>
      </c>
      <c r="S280" s="26">
        <v>0</v>
      </c>
      <c r="T280" s="26">
        <v>0</v>
      </c>
      <c r="U280" s="27">
        <v>0</v>
      </c>
      <c r="V280" s="27">
        <v>4174327</v>
      </c>
      <c r="W280" s="42">
        <v>4174327</v>
      </c>
    </row>
    <row r="281" spans="1:23" x14ac:dyDescent="0.2">
      <c r="A281" s="15" t="s">
        <v>20</v>
      </c>
      <c r="B281" s="16" t="s">
        <v>496</v>
      </c>
      <c r="C281" s="17" t="s">
        <v>497</v>
      </c>
      <c r="D281" s="26">
        <v>41820008</v>
      </c>
      <c r="E281" s="27">
        <v>43845008</v>
      </c>
      <c r="F281" s="27">
        <v>14405290</v>
      </c>
      <c r="G281" s="36">
        <f t="shared" si="53"/>
        <v>0.3285502878685756</v>
      </c>
      <c r="H281" s="26">
        <v>311629</v>
      </c>
      <c r="I281" s="27">
        <v>0</v>
      </c>
      <c r="J281" s="27">
        <v>0</v>
      </c>
      <c r="K281" s="26">
        <v>311629</v>
      </c>
      <c r="L281" s="26">
        <v>2234394</v>
      </c>
      <c r="M281" s="27">
        <v>1834950</v>
      </c>
      <c r="N281" s="27">
        <v>4382190</v>
      </c>
      <c r="O281" s="26">
        <v>8451534</v>
      </c>
      <c r="P281" s="26">
        <v>0</v>
      </c>
      <c r="Q281" s="27">
        <v>0</v>
      </c>
      <c r="R281" s="27">
        <v>2575841</v>
      </c>
      <c r="S281" s="26">
        <v>2575841</v>
      </c>
      <c r="T281" s="26">
        <v>865699</v>
      </c>
      <c r="U281" s="27">
        <v>495000</v>
      </c>
      <c r="V281" s="27">
        <v>1705587</v>
      </c>
      <c r="W281" s="42">
        <v>3066286</v>
      </c>
    </row>
    <row r="282" spans="1:23" x14ac:dyDescent="0.2">
      <c r="A282" s="15" t="s">
        <v>35</v>
      </c>
      <c r="B282" s="16" t="s">
        <v>498</v>
      </c>
      <c r="C282" s="17" t="s">
        <v>499</v>
      </c>
      <c r="D282" s="26">
        <v>1000000</v>
      </c>
      <c r="E282" s="27">
        <v>1600000</v>
      </c>
      <c r="F282" s="27">
        <v>1486101</v>
      </c>
      <c r="G282" s="36">
        <f t="shared" si="53"/>
        <v>0.92881312500000002</v>
      </c>
      <c r="H282" s="26">
        <v>65000</v>
      </c>
      <c r="I282" s="27">
        <v>5000</v>
      </c>
      <c r="J282" s="27">
        <v>4869</v>
      </c>
      <c r="K282" s="26">
        <v>74869</v>
      </c>
      <c r="L282" s="26">
        <v>65764</v>
      </c>
      <c r="M282" s="27">
        <v>0</v>
      </c>
      <c r="N282" s="27">
        <v>0</v>
      </c>
      <c r="O282" s="26">
        <v>65764</v>
      </c>
      <c r="P282" s="26">
        <v>12311</v>
      </c>
      <c r="Q282" s="27">
        <v>427929</v>
      </c>
      <c r="R282" s="27">
        <v>350406</v>
      </c>
      <c r="S282" s="26">
        <v>790646</v>
      </c>
      <c r="T282" s="26">
        <v>293622</v>
      </c>
      <c r="U282" s="27">
        <v>206854</v>
      </c>
      <c r="V282" s="27">
        <v>54346</v>
      </c>
      <c r="W282" s="42">
        <v>554822</v>
      </c>
    </row>
    <row r="283" spans="1:23" ht="16.5" x14ac:dyDescent="0.3">
      <c r="A283" s="18" t="s">
        <v>0</v>
      </c>
      <c r="B283" s="19" t="s">
        <v>500</v>
      </c>
      <c r="C283" s="20" t="s">
        <v>0</v>
      </c>
      <c r="D283" s="28">
        <f>SUM(D274:D282)</f>
        <v>271054278</v>
      </c>
      <c r="E283" s="29">
        <f>SUM(E274:E282)</f>
        <v>335069641</v>
      </c>
      <c r="F283" s="29">
        <f>SUM(F274:F282)</f>
        <v>143731280</v>
      </c>
      <c r="G283" s="37">
        <f t="shared" si="53"/>
        <v>0.4289594233934193</v>
      </c>
      <c r="H283" s="28">
        <f t="shared" ref="H283:W283" si="56">SUM(H274:H282)</f>
        <v>7955089</v>
      </c>
      <c r="I283" s="29">
        <f t="shared" si="56"/>
        <v>3397305</v>
      </c>
      <c r="J283" s="29">
        <f t="shared" si="56"/>
        <v>36955466</v>
      </c>
      <c r="K283" s="28">
        <f t="shared" si="56"/>
        <v>48307860</v>
      </c>
      <c r="L283" s="28">
        <f t="shared" si="56"/>
        <v>12657292</v>
      </c>
      <c r="M283" s="29">
        <f t="shared" si="56"/>
        <v>7307432</v>
      </c>
      <c r="N283" s="29">
        <f t="shared" si="56"/>
        <v>16158250</v>
      </c>
      <c r="O283" s="28">
        <f t="shared" si="56"/>
        <v>36122974</v>
      </c>
      <c r="P283" s="28">
        <f t="shared" si="56"/>
        <v>2284389</v>
      </c>
      <c r="Q283" s="29">
        <f t="shared" si="56"/>
        <v>5519105</v>
      </c>
      <c r="R283" s="29">
        <f t="shared" si="56"/>
        <v>12835398</v>
      </c>
      <c r="S283" s="28">
        <f t="shared" si="56"/>
        <v>20638892</v>
      </c>
      <c r="T283" s="28">
        <f t="shared" si="56"/>
        <v>6006342</v>
      </c>
      <c r="U283" s="29">
        <f t="shared" si="56"/>
        <v>12790194</v>
      </c>
      <c r="V283" s="29">
        <f t="shared" si="56"/>
        <v>19865018</v>
      </c>
      <c r="W283" s="43">
        <f t="shared" si="56"/>
        <v>38661554</v>
      </c>
    </row>
    <row r="284" spans="1:23" x14ac:dyDescent="0.2">
      <c r="A284" s="15" t="s">
        <v>20</v>
      </c>
      <c r="B284" s="16" t="s">
        <v>501</v>
      </c>
      <c r="C284" s="17" t="s">
        <v>502</v>
      </c>
      <c r="D284" s="26">
        <v>34596005</v>
      </c>
      <c r="E284" s="27">
        <v>36410721</v>
      </c>
      <c r="F284" s="27">
        <v>8909926</v>
      </c>
      <c r="G284" s="36">
        <f t="shared" si="53"/>
        <v>0.24470611279573398</v>
      </c>
      <c r="H284" s="26">
        <v>0</v>
      </c>
      <c r="I284" s="27">
        <v>0</v>
      </c>
      <c r="J284" s="27">
        <v>0</v>
      </c>
      <c r="K284" s="26">
        <v>0</v>
      </c>
      <c r="L284" s="26">
        <v>0</v>
      </c>
      <c r="M284" s="27">
        <v>7965049</v>
      </c>
      <c r="N284" s="27">
        <v>0</v>
      </c>
      <c r="O284" s="26">
        <v>7965049</v>
      </c>
      <c r="P284" s="26">
        <v>0</v>
      </c>
      <c r="Q284" s="27">
        <v>95695</v>
      </c>
      <c r="R284" s="27">
        <v>803965</v>
      </c>
      <c r="S284" s="26">
        <v>899660</v>
      </c>
      <c r="T284" s="26">
        <v>0</v>
      </c>
      <c r="U284" s="27">
        <v>45217</v>
      </c>
      <c r="V284" s="27">
        <v>0</v>
      </c>
      <c r="W284" s="42">
        <v>45217</v>
      </c>
    </row>
    <row r="285" spans="1:23" x14ac:dyDescent="0.2">
      <c r="A285" s="15" t="s">
        <v>20</v>
      </c>
      <c r="B285" s="16" t="s">
        <v>503</v>
      </c>
      <c r="C285" s="17" t="s">
        <v>504</v>
      </c>
      <c r="D285" s="26">
        <v>16040000</v>
      </c>
      <c r="E285" s="27">
        <v>13540000</v>
      </c>
      <c r="F285" s="27">
        <v>7444418</v>
      </c>
      <c r="G285" s="36">
        <f t="shared" si="53"/>
        <v>0.54980930576070897</v>
      </c>
      <c r="H285" s="26">
        <v>0</v>
      </c>
      <c r="I285" s="27">
        <v>0</v>
      </c>
      <c r="J285" s="27">
        <v>780258</v>
      </c>
      <c r="K285" s="26">
        <v>780258</v>
      </c>
      <c r="L285" s="26">
        <v>782265</v>
      </c>
      <c r="M285" s="27">
        <v>0</v>
      </c>
      <c r="N285" s="27">
        <v>0</v>
      </c>
      <c r="O285" s="26">
        <v>782265</v>
      </c>
      <c r="P285" s="26">
        <v>113947</v>
      </c>
      <c r="Q285" s="27">
        <v>0</v>
      </c>
      <c r="R285" s="27">
        <v>5767948</v>
      </c>
      <c r="S285" s="26">
        <v>5881895</v>
      </c>
      <c r="T285" s="26">
        <v>0</v>
      </c>
      <c r="U285" s="27">
        <v>0</v>
      </c>
      <c r="V285" s="27">
        <v>0</v>
      </c>
      <c r="W285" s="42">
        <v>0</v>
      </c>
    </row>
    <row r="286" spans="1:23" x14ac:dyDescent="0.2">
      <c r="A286" s="15" t="s">
        <v>20</v>
      </c>
      <c r="B286" s="16" t="s">
        <v>505</v>
      </c>
      <c r="C286" s="17" t="s">
        <v>506</v>
      </c>
      <c r="D286" s="26">
        <v>36355250</v>
      </c>
      <c r="E286" s="27">
        <v>37970651</v>
      </c>
      <c r="F286" s="27">
        <v>28331179</v>
      </c>
      <c r="G286" s="36">
        <f t="shared" si="53"/>
        <v>0.74613361251035704</v>
      </c>
      <c r="H286" s="26">
        <v>591473</v>
      </c>
      <c r="I286" s="27">
        <v>1123796</v>
      </c>
      <c r="J286" s="27">
        <v>2195896</v>
      </c>
      <c r="K286" s="26">
        <v>3911165</v>
      </c>
      <c r="L286" s="26">
        <v>2435179</v>
      </c>
      <c r="M286" s="27">
        <v>1437905</v>
      </c>
      <c r="N286" s="27">
        <v>472362</v>
      </c>
      <c r="O286" s="26">
        <v>4345446</v>
      </c>
      <c r="P286" s="26">
        <v>2812366</v>
      </c>
      <c r="Q286" s="27">
        <v>2560705</v>
      </c>
      <c r="R286" s="27">
        <v>6978831</v>
      </c>
      <c r="S286" s="26">
        <v>12351902</v>
      </c>
      <c r="T286" s="26">
        <v>1253176</v>
      </c>
      <c r="U286" s="27">
        <v>447559</v>
      </c>
      <c r="V286" s="27">
        <v>6021931</v>
      </c>
      <c r="W286" s="42">
        <v>7722666</v>
      </c>
    </row>
    <row r="287" spans="1:23" x14ac:dyDescent="0.2">
      <c r="A287" s="15" t="s">
        <v>20</v>
      </c>
      <c r="B287" s="16" t="s">
        <v>507</v>
      </c>
      <c r="C287" s="17" t="s">
        <v>508</v>
      </c>
      <c r="D287" s="26">
        <v>93564439</v>
      </c>
      <c r="E287" s="27">
        <v>137806129</v>
      </c>
      <c r="F287" s="27">
        <v>51277663</v>
      </c>
      <c r="G287" s="36">
        <f t="shared" si="53"/>
        <v>0.3721000174092402</v>
      </c>
      <c r="H287" s="26">
        <v>85754</v>
      </c>
      <c r="I287" s="27">
        <v>5066597</v>
      </c>
      <c r="J287" s="27">
        <v>3171030</v>
      </c>
      <c r="K287" s="26">
        <v>8323381</v>
      </c>
      <c r="L287" s="26">
        <v>4458957</v>
      </c>
      <c r="M287" s="27">
        <v>2548390</v>
      </c>
      <c r="N287" s="27">
        <v>5392051</v>
      </c>
      <c r="O287" s="26">
        <v>12399398</v>
      </c>
      <c r="P287" s="26">
        <v>749250</v>
      </c>
      <c r="Q287" s="27">
        <v>3271829</v>
      </c>
      <c r="R287" s="27">
        <v>2474327</v>
      </c>
      <c r="S287" s="26">
        <v>6495406</v>
      </c>
      <c r="T287" s="26">
        <v>13251960</v>
      </c>
      <c r="U287" s="27">
        <v>7012038</v>
      </c>
      <c r="V287" s="27">
        <v>3795480</v>
      </c>
      <c r="W287" s="42">
        <v>24059478</v>
      </c>
    </row>
    <row r="288" spans="1:23" x14ac:dyDescent="0.2">
      <c r="A288" s="15" t="s">
        <v>20</v>
      </c>
      <c r="B288" s="16" t="s">
        <v>509</v>
      </c>
      <c r="C288" s="17" t="s">
        <v>510</v>
      </c>
      <c r="D288" s="26">
        <v>144161147</v>
      </c>
      <c r="E288" s="27">
        <v>144161147</v>
      </c>
      <c r="F288" s="27">
        <v>122821499</v>
      </c>
      <c r="G288" s="36">
        <f t="shared" si="53"/>
        <v>0.85197365279009607</v>
      </c>
      <c r="H288" s="26">
        <v>629204</v>
      </c>
      <c r="I288" s="27">
        <v>3981339</v>
      </c>
      <c r="J288" s="27">
        <v>3764950</v>
      </c>
      <c r="K288" s="26">
        <v>8375493</v>
      </c>
      <c r="L288" s="26">
        <v>7512759</v>
      </c>
      <c r="M288" s="27">
        <v>7694486</v>
      </c>
      <c r="N288" s="27">
        <v>1829982</v>
      </c>
      <c r="O288" s="26">
        <v>17037227</v>
      </c>
      <c r="P288" s="26">
        <v>6566309</v>
      </c>
      <c r="Q288" s="27">
        <v>9983928</v>
      </c>
      <c r="R288" s="27">
        <v>35828141</v>
      </c>
      <c r="S288" s="26">
        <v>52378378</v>
      </c>
      <c r="T288" s="26">
        <v>6097170</v>
      </c>
      <c r="U288" s="27">
        <v>11321011</v>
      </c>
      <c r="V288" s="27">
        <v>27612220</v>
      </c>
      <c r="W288" s="42">
        <v>45030401</v>
      </c>
    </row>
    <row r="289" spans="1:23" x14ac:dyDescent="0.2">
      <c r="A289" s="15" t="s">
        <v>35</v>
      </c>
      <c r="B289" s="16" t="s">
        <v>511</v>
      </c>
      <c r="C289" s="17" t="s">
        <v>512</v>
      </c>
      <c r="D289" s="26">
        <v>2210000</v>
      </c>
      <c r="E289" s="27">
        <v>521050</v>
      </c>
      <c r="F289" s="27">
        <v>531226</v>
      </c>
      <c r="G289" s="36">
        <f t="shared" si="53"/>
        <v>1.0195297956050282</v>
      </c>
      <c r="H289" s="26">
        <v>0</v>
      </c>
      <c r="I289" s="27">
        <v>26500</v>
      </c>
      <c r="J289" s="27">
        <v>183391</v>
      </c>
      <c r="K289" s="26">
        <v>209891</v>
      </c>
      <c r="L289" s="26">
        <v>10100</v>
      </c>
      <c r="M289" s="27">
        <v>0</v>
      </c>
      <c r="N289" s="27">
        <v>0</v>
      </c>
      <c r="O289" s="26">
        <v>10100</v>
      </c>
      <c r="P289" s="26">
        <v>122878</v>
      </c>
      <c r="Q289" s="27">
        <v>0</v>
      </c>
      <c r="R289" s="27">
        <v>57114</v>
      </c>
      <c r="S289" s="26">
        <v>179992</v>
      </c>
      <c r="T289" s="26">
        <v>0</v>
      </c>
      <c r="U289" s="27">
        <v>114144</v>
      </c>
      <c r="V289" s="27">
        <v>17099</v>
      </c>
      <c r="W289" s="42">
        <v>131243</v>
      </c>
    </row>
    <row r="290" spans="1:23" ht="16.5" x14ac:dyDescent="0.3">
      <c r="A290" s="18" t="s">
        <v>0</v>
      </c>
      <c r="B290" s="19" t="s">
        <v>513</v>
      </c>
      <c r="C290" s="20" t="s">
        <v>0</v>
      </c>
      <c r="D290" s="28">
        <f>SUM(D284:D289)</f>
        <v>326926841</v>
      </c>
      <c r="E290" s="29">
        <f>SUM(E284:E289)</f>
        <v>370409698</v>
      </c>
      <c r="F290" s="29">
        <f>SUM(F284:F289)</f>
        <v>219315911</v>
      </c>
      <c r="G290" s="37">
        <f t="shared" si="53"/>
        <v>0.59209008885075143</v>
      </c>
      <c r="H290" s="28">
        <f t="shared" ref="H290:W290" si="57">SUM(H284:H289)</f>
        <v>1306431</v>
      </c>
      <c r="I290" s="29">
        <f t="shared" si="57"/>
        <v>10198232</v>
      </c>
      <c r="J290" s="29">
        <f t="shared" si="57"/>
        <v>10095525</v>
      </c>
      <c r="K290" s="28">
        <f t="shared" si="57"/>
        <v>21600188</v>
      </c>
      <c r="L290" s="28">
        <f t="shared" si="57"/>
        <v>15199260</v>
      </c>
      <c r="M290" s="29">
        <f t="shared" si="57"/>
        <v>19645830</v>
      </c>
      <c r="N290" s="29">
        <f t="shared" si="57"/>
        <v>7694395</v>
      </c>
      <c r="O290" s="28">
        <f t="shared" si="57"/>
        <v>42539485</v>
      </c>
      <c r="P290" s="28">
        <f t="shared" si="57"/>
        <v>10364750</v>
      </c>
      <c r="Q290" s="29">
        <f t="shared" si="57"/>
        <v>15912157</v>
      </c>
      <c r="R290" s="29">
        <f t="shared" si="57"/>
        <v>51910326</v>
      </c>
      <c r="S290" s="28">
        <f t="shared" si="57"/>
        <v>78187233</v>
      </c>
      <c r="T290" s="28">
        <f t="shared" si="57"/>
        <v>20602306</v>
      </c>
      <c r="U290" s="29">
        <f t="shared" si="57"/>
        <v>18939969</v>
      </c>
      <c r="V290" s="29">
        <f t="shared" si="57"/>
        <v>37446730</v>
      </c>
      <c r="W290" s="43">
        <f t="shared" si="57"/>
        <v>76989005</v>
      </c>
    </row>
    <row r="291" spans="1:23" x14ac:dyDescent="0.2">
      <c r="A291" s="15" t="s">
        <v>20</v>
      </c>
      <c r="B291" s="16" t="s">
        <v>514</v>
      </c>
      <c r="C291" s="17" t="s">
        <v>515</v>
      </c>
      <c r="D291" s="26">
        <v>179266000</v>
      </c>
      <c r="E291" s="27">
        <v>166666000</v>
      </c>
      <c r="F291" s="27">
        <v>93073941</v>
      </c>
      <c r="G291" s="36">
        <f t="shared" si="53"/>
        <v>0.55844587978351912</v>
      </c>
      <c r="H291" s="26">
        <v>215069</v>
      </c>
      <c r="I291" s="27">
        <v>2304510</v>
      </c>
      <c r="J291" s="27">
        <v>6195558</v>
      </c>
      <c r="K291" s="26">
        <v>8715137</v>
      </c>
      <c r="L291" s="26">
        <v>7856275</v>
      </c>
      <c r="M291" s="27">
        <v>4960024</v>
      </c>
      <c r="N291" s="27">
        <v>5565745</v>
      </c>
      <c r="O291" s="26">
        <v>18382044</v>
      </c>
      <c r="P291" s="26">
        <v>883255</v>
      </c>
      <c r="Q291" s="27">
        <v>11498915</v>
      </c>
      <c r="R291" s="27">
        <v>5823442</v>
      </c>
      <c r="S291" s="26">
        <v>18205612</v>
      </c>
      <c r="T291" s="26">
        <v>6523588</v>
      </c>
      <c r="U291" s="27">
        <v>7016404</v>
      </c>
      <c r="V291" s="27">
        <v>34231156</v>
      </c>
      <c r="W291" s="42">
        <v>47771148</v>
      </c>
    </row>
    <row r="292" spans="1:23" x14ac:dyDescent="0.2">
      <c r="A292" s="15" t="s">
        <v>20</v>
      </c>
      <c r="B292" s="16" t="s">
        <v>516</v>
      </c>
      <c r="C292" s="17" t="s">
        <v>517</v>
      </c>
      <c r="D292" s="26">
        <v>55161500</v>
      </c>
      <c r="E292" s="27">
        <v>54976824</v>
      </c>
      <c r="F292" s="27">
        <v>12830438</v>
      </c>
      <c r="G292" s="36">
        <f t="shared" si="53"/>
        <v>0.23337903259016926</v>
      </c>
      <c r="H292" s="26">
        <v>0</v>
      </c>
      <c r="I292" s="27">
        <v>3397849</v>
      </c>
      <c r="J292" s="27">
        <v>0</v>
      </c>
      <c r="K292" s="26">
        <v>3397849</v>
      </c>
      <c r="L292" s="26">
        <v>3362</v>
      </c>
      <c r="M292" s="27">
        <v>98026</v>
      </c>
      <c r="N292" s="27">
        <v>82124</v>
      </c>
      <c r="O292" s="26">
        <v>183512</v>
      </c>
      <c r="P292" s="26">
        <v>0</v>
      </c>
      <c r="Q292" s="27">
        <v>45000</v>
      </c>
      <c r="R292" s="27">
        <v>430239</v>
      </c>
      <c r="S292" s="26">
        <v>475239</v>
      </c>
      <c r="T292" s="26">
        <v>5500803</v>
      </c>
      <c r="U292" s="27">
        <v>377577</v>
      </c>
      <c r="V292" s="27">
        <v>2895458</v>
      </c>
      <c r="W292" s="42">
        <v>8773838</v>
      </c>
    </row>
    <row r="293" spans="1:23" x14ac:dyDescent="0.2">
      <c r="A293" s="15" t="s">
        <v>20</v>
      </c>
      <c r="B293" s="16" t="s">
        <v>518</v>
      </c>
      <c r="C293" s="17" t="s">
        <v>519</v>
      </c>
      <c r="D293" s="26">
        <v>29741000</v>
      </c>
      <c r="E293" s="27">
        <v>40686000</v>
      </c>
      <c r="F293" s="27">
        <v>29420527</v>
      </c>
      <c r="G293" s="36">
        <f t="shared" si="53"/>
        <v>0.72311180750135184</v>
      </c>
      <c r="H293" s="26">
        <v>7310171</v>
      </c>
      <c r="I293" s="27">
        <v>0</v>
      </c>
      <c r="J293" s="27">
        <v>1479066</v>
      </c>
      <c r="K293" s="26">
        <v>8789237</v>
      </c>
      <c r="L293" s="26">
        <v>0</v>
      </c>
      <c r="M293" s="27">
        <v>3231754</v>
      </c>
      <c r="N293" s="27">
        <v>4844644</v>
      </c>
      <c r="O293" s="26">
        <v>8076398</v>
      </c>
      <c r="P293" s="26">
        <v>240870</v>
      </c>
      <c r="Q293" s="27">
        <v>669588</v>
      </c>
      <c r="R293" s="27">
        <v>6379982</v>
      </c>
      <c r="S293" s="26">
        <v>7290440</v>
      </c>
      <c r="T293" s="26">
        <v>2973614</v>
      </c>
      <c r="U293" s="27">
        <v>1603569</v>
      </c>
      <c r="V293" s="27">
        <v>687269</v>
      </c>
      <c r="W293" s="42">
        <v>5264452</v>
      </c>
    </row>
    <row r="294" spans="1:23" x14ac:dyDescent="0.2">
      <c r="A294" s="15" t="s">
        <v>20</v>
      </c>
      <c r="B294" s="16" t="s">
        <v>520</v>
      </c>
      <c r="C294" s="17" t="s">
        <v>521</v>
      </c>
      <c r="D294" s="26">
        <v>63962721</v>
      </c>
      <c r="E294" s="27">
        <v>85371826</v>
      </c>
      <c r="F294" s="27">
        <v>20786768</v>
      </c>
      <c r="G294" s="36">
        <f t="shared" si="53"/>
        <v>0.24348510479323707</v>
      </c>
      <c r="H294" s="26">
        <v>1792700</v>
      </c>
      <c r="I294" s="27">
        <v>2082261</v>
      </c>
      <c r="J294" s="27">
        <v>40440</v>
      </c>
      <c r="K294" s="26">
        <v>3915401</v>
      </c>
      <c r="L294" s="26">
        <v>5324510</v>
      </c>
      <c r="M294" s="27">
        <v>1199005</v>
      </c>
      <c r="N294" s="27">
        <v>0</v>
      </c>
      <c r="O294" s="26">
        <v>6523515</v>
      </c>
      <c r="P294" s="26">
        <v>40440</v>
      </c>
      <c r="Q294" s="27">
        <v>1644258</v>
      </c>
      <c r="R294" s="27">
        <v>1328095</v>
      </c>
      <c r="S294" s="26">
        <v>3012793</v>
      </c>
      <c r="T294" s="26">
        <v>6012709</v>
      </c>
      <c r="U294" s="27">
        <v>1322350</v>
      </c>
      <c r="V294" s="27">
        <v>0</v>
      </c>
      <c r="W294" s="42">
        <v>7335059</v>
      </c>
    </row>
    <row r="295" spans="1:23" x14ac:dyDescent="0.2">
      <c r="A295" s="15" t="s">
        <v>35</v>
      </c>
      <c r="B295" s="16" t="s">
        <v>522</v>
      </c>
      <c r="C295" s="17" t="s">
        <v>523</v>
      </c>
      <c r="D295" s="26">
        <v>12179060</v>
      </c>
      <c r="E295" s="27">
        <v>7592190</v>
      </c>
      <c r="F295" s="27">
        <v>3993652</v>
      </c>
      <c r="G295" s="36">
        <f t="shared" si="53"/>
        <v>0.52602108219104105</v>
      </c>
      <c r="H295" s="26">
        <v>0</v>
      </c>
      <c r="I295" s="27">
        <v>0</v>
      </c>
      <c r="J295" s="27">
        <v>0</v>
      </c>
      <c r="K295" s="26">
        <v>0</v>
      </c>
      <c r="L295" s="26">
        <v>38029</v>
      </c>
      <c r="M295" s="27">
        <v>34573</v>
      </c>
      <c r="N295" s="27">
        <v>7196</v>
      </c>
      <c r="O295" s="26">
        <v>79798</v>
      </c>
      <c r="P295" s="26">
        <v>15777</v>
      </c>
      <c r="Q295" s="27">
        <v>2373759</v>
      </c>
      <c r="R295" s="27">
        <v>245423</v>
      </c>
      <c r="S295" s="26">
        <v>2634959</v>
      </c>
      <c r="T295" s="26">
        <v>1087029</v>
      </c>
      <c r="U295" s="27">
        <v>-37737</v>
      </c>
      <c r="V295" s="27">
        <v>229603</v>
      </c>
      <c r="W295" s="42">
        <v>1278895</v>
      </c>
    </row>
    <row r="296" spans="1:23" ht="16.5" x14ac:dyDescent="0.3">
      <c r="A296" s="18" t="s">
        <v>0</v>
      </c>
      <c r="B296" s="19" t="s">
        <v>524</v>
      </c>
      <c r="C296" s="20" t="s">
        <v>0</v>
      </c>
      <c r="D296" s="28">
        <f>SUM(D291:D295)</f>
        <v>340310281</v>
      </c>
      <c r="E296" s="29">
        <f>SUM(E291:E295)</f>
        <v>355292840</v>
      </c>
      <c r="F296" s="29">
        <f>SUM(F291:F295)</f>
        <v>160105326</v>
      </c>
      <c r="G296" s="37">
        <f t="shared" si="53"/>
        <v>0.45062919365332554</v>
      </c>
      <c r="H296" s="28">
        <f t="shared" ref="H296:W296" si="58">SUM(H291:H295)</f>
        <v>9317940</v>
      </c>
      <c r="I296" s="29">
        <f t="shared" si="58"/>
        <v>7784620</v>
      </c>
      <c r="J296" s="29">
        <f t="shared" si="58"/>
        <v>7715064</v>
      </c>
      <c r="K296" s="28">
        <f t="shared" si="58"/>
        <v>24817624</v>
      </c>
      <c r="L296" s="28">
        <f t="shared" si="58"/>
        <v>13222176</v>
      </c>
      <c r="M296" s="29">
        <f t="shared" si="58"/>
        <v>9523382</v>
      </c>
      <c r="N296" s="29">
        <f t="shared" si="58"/>
        <v>10499709</v>
      </c>
      <c r="O296" s="28">
        <f t="shared" si="58"/>
        <v>33245267</v>
      </c>
      <c r="P296" s="28">
        <f t="shared" si="58"/>
        <v>1180342</v>
      </c>
      <c r="Q296" s="29">
        <f t="shared" si="58"/>
        <v>16231520</v>
      </c>
      <c r="R296" s="29">
        <f t="shared" si="58"/>
        <v>14207181</v>
      </c>
      <c r="S296" s="28">
        <f t="shared" si="58"/>
        <v>31619043</v>
      </c>
      <c r="T296" s="28">
        <f t="shared" si="58"/>
        <v>22097743</v>
      </c>
      <c r="U296" s="29">
        <f t="shared" si="58"/>
        <v>10282163</v>
      </c>
      <c r="V296" s="29">
        <f t="shared" si="58"/>
        <v>38043486</v>
      </c>
      <c r="W296" s="43">
        <f t="shared" si="58"/>
        <v>70423392</v>
      </c>
    </row>
    <row r="297" spans="1:23" ht="16.5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1365725071</v>
      </c>
      <c r="E297" s="29">
        <f>SUM(E261:E264,E266:E272,E274:E282,E284:E289,E291:E295)</f>
        <v>1593504846</v>
      </c>
      <c r="F297" s="29">
        <f>SUM(F261:F264,F266:F272,F274:F282,F284:F289,F291:F295)</f>
        <v>976862236</v>
      </c>
      <c r="G297" s="37">
        <f t="shared" si="53"/>
        <v>0.61302746486909643</v>
      </c>
      <c r="H297" s="28">
        <f t="shared" ref="H297:W297" si="59">SUM(H261:H264,H266:H272,H274:H282,H284:H289,H291:H295)</f>
        <v>57816861</v>
      </c>
      <c r="I297" s="29">
        <f t="shared" si="59"/>
        <v>35994433</v>
      </c>
      <c r="J297" s="29">
        <f t="shared" si="59"/>
        <v>74371985</v>
      </c>
      <c r="K297" s="28">
        <f t="shared" si="59"/>
        <v>168183279</v>
      </c>
      <c r="L297" s="28">
        <f t="shared" si="59"/>
        <v>78038857</v>
      </c>
      <c r="M297" s="29">
        <f t="shared" si="59"/>
        <v>69471480</v>
      </c>
      <c r="N297" s="29">
        <f t="shared" si="59"/>
        <v>85256693</v>
      </c>
      <c r="O297" s="28">
        <f t="shared" si="59"/>
        <v>232767030</v>
      </c>
      <c r="P297" s="28">
        <f t="shared" si="59"/>
        <v>25136761</v>
      </c>
      <c r="Q297" s="29">
        <f t="shared" si="59"/>
        <v>58154923</v>
      </c>
      <c r="R297" s="29">
        <f t="shared" si="59"/>
        <v>134993348</v>
      </c>
      <c r="S297" s="28">
        <f t="shared" si="59"/>
        <v>218285032</v>
      </c>
      <c r="T297" s="28">
        <f t="shared" si="59"/>
        <v>83616004</v>
      </c>
      <c r="U297" s="29">
        <f t="shared" si="59"/>
        <v>79607954</v>
      </c>
      <c r="V297" s="29">
        <f t="shared" si="59"/>
        <v>194402937</v>
      </c>
      <c r="W297" s="43">
        <f t="shared" si="59"/>
        <v>357626895</v>
      </c>
    </row>
    <row r="298" spans="1:23" ht="14.45" customHeight="1" x14ac:dyDescent="0.3">
      <c r="A298" s="10"/>
      <c r="B298" s="11" t="s">
        <v>607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14</v>
      </c>
      <c r="B300" s="16" t="s">
        <v>527</v>
      </c>
      <c r="C300" s="17" t="s">
        <v>528</v>
      </c>
      <c r="D300" s="26">
        <v>8325970722</v>
      </c>
      <c r="E300" s="27">
        <v>6108082438</v>
      </c>
      <c r="F300" s="27">
        <v>4406835628</v>
      </c>
      <c r="G300" s="36">
        <f t="shared" ref="G300:G337" si="60">IF(($E300     =0),0,($F300     /$E300     ))</f>
        <v>0.72147612163580299</v>
      </c>
      <c r="H300" s="26">
        <v>33443429</v>
      </c>
      <c r="I300" s="27">
        <v>214387931</v>
      </c>
      <c r="J300" s="27">
        <v>306157270</v>
      </c>
      <c r="K300" s="26">
        <v>553988630</v>
      </c>
      <c r="L300" s="26">
        <v>403835656</v>
      </c>
      <c r="M300" s="27">
        <v>384156493</v>
      </c>
      <c r="N300" s="27">
        <v>447936491</v>
      </c>
      <c r="O300" s="26">
        <v>1235928640</v>
      </c>
      <c r="P300" s="26">
        <v>188355519</v>
      </c>
      <c r="Q300" s="27">
        <v>257481470</v>
      </c>
      <c r="R300" s="27">
        <v>528257521</v>
      </c>
      <c r="S300" s="26">
        <v>974094510</v>
      </c>
      <c r="T300" s="26">
        <v>251177399</v>
      </c>
      <c r="U300" s="27">
        <v>494262206</v>
      </c>
      <c r="V300" s="27">
        <v>897384243</v>
      </c>
      <c r="W300" s="42">
        <v>1642823848</v>
      </c>
    </row>
    <row r="301" spans="1:23" ht="16.5" x14ac:dyDescent="0.3">
      <c r="A301" s="18" t="s">
        <v>0</v>
      </c>
      <c r="B301" s="19" t="s">
        <v>19</v>
      </c>
      <c r="C301" s="20" t="s">
        <v>0</v>
      </c>
      <c r="D301" s="28">
        <f>D300</f>
        <v>8325970722</v>
      </c>
      <c r="E301" s="29">
        <f>E300</f>
        <v>6108082438</v>
      </c>
      <c r="F301" s="29">
        <f>F300</f>
        <v>4406835628</v>
      </c>
      <c r="G301" s="37">
        <f t="shared" si="60"/>
        <v>0.72147612163580299</v>
      </c>
      <c r="H301" s="28">
        <f t="shared" ref="H301:W301" si="61">H300</f>
        <v>33443429</v>
      </c>
      <c r="I301" s="29">
        <f t="shared" si="61"/>
        <v>214387931</v>
      </c>
      <c r="J301" s="29">
        <f t="shared" si="61"/>
        <v>306157270</v>
      </c>
      <c r="K301" s="28">
        <f t="shared" si="61"/>
        <v>553988630</v>
      </c>
      <c r="L301" s="28">
        <f t="shared" si="61"/>
        <v>403835656</v>
      </c>
      <c r="M301" s="29">
        <f t="shared" si="61"/>
        <v>384156493</v>
      </c>
      <c r="N301" s="29">
        <f t="shared" si="61"/>
        <v>447936491</v>
      </c>
      <c r="O301" s="28">
        <f t="shared" si="61"/>
        <v>1235928640</v>
      </c>
      <c r="P301" s="28">
        <f t="shared" si="61"/>
        <v>188355519</v>
      </c>
      <c r="Q301" s="29">
        <f t="shared" si="61"/>
        <v>257481470</v>
      </c>
      <c r="R301" s="29">
        <f t="shared" si="61"/>
        <v>528257521</v>
      </c>
      <c r="S301" s="28">
        <f t="shared" si="61"/>
        <v>974094510</v>
      </c>
      <c r="T301" s="28">
        <f t="shared" si="61"/>
        <v>251177399</v>
      </c>
      <c r="U301" s="29">
        <f t="shared" si="61"/>
        <v>494262206</v>
      </c>
      <c r="V301" s="29">
        <f t="shared" si="61"/>
        <v>897384243</v>
      </c>
      <c r="W301" s="43">
        <f t="shared" si="61"/>
        <v>1642823848</v>
      </c>
    </row>
    <row r="302" spans="1:23" x14ac:dyDescent="0.2">
      <c r="A302" s="15" t="s">
        <v>20</v>
      </c>
      <c r="B302" s="16" t="s">
        <v>529</v>
      </c>
      <c r="C302" s="17" t="s">
        <v>530</v>
      </c>
      <c r="D302" s="26">
        <v>71729545</v>
      </c>
      <c r="E302" s="27">
        <v>80761309</v>
      </c>
      <c r="F302" s="27">
        <v>70474056</v>
      </c>
      <c r="G302" s="36">
        <f t="shared" si="60"/>
        <v>0.87262151731592164</v>
      </c>
      <c r="H302" s="26">
        <v>0</v>
      </c>
      <c r="I302" s="27">
        <v>637743</v>
      </c>
      <c r="J302" s="27">
        <v>5706085</v>
      </c>
      <c r="K302" s="26">
        <v>6343828</v>
      </c>
      <c r="L302" s="26">
        <v>3780919</v>
      </c>
      <c r="M302" s="27">
        <v>4557840</v>
      </c>
      <c r="N302" s="27">
        <v>11399657</v>
      </c>
      <c r="O302" s="26">
        <v>19738416</v>
      </c>
      <c r="P302" s="26">
        <v>3022593</v>
      </c>
      <c r="Q302" s="27">
        <v>4578049</v>
      </c>
      <c r="R302" s="27">
        <v>9364287</v>
      </c>
      <c r="S302" s="26">
        <v>16964929</v>
      </c>
      <c r="T302" s="26">
        <v>2956946</v>
      </c>
      <c r="U302" s="27">
        <v>2526366</v>
      </c>
      <c r="V302" s="27">
        <v>21943571</v>
      </c>
      <c r="W302" s="42">
        <v>27426883</v>
      </c>
    </row>
    <row r="303" spans="1:23" x14ac:dyDescent="0.2">
      <c r="A303" s="15" t="s">
        <v>20</v>
      </c>
      <c r="B303" s="16" t="s">
        <v>531</v>
      </c>
      <c r="C303" s="17" t="s">
        <v>532</v>
      </c>
      <c r="D303" s="26">
        <v>51261562</v>
      </c>
      <c r="E303" s="27">
        <v>83976959</v>
      </c>
      <c r="F303" s="27">
        <v>50522090</v>
      </c>
      <c r="G303" s="36">
        <f t="shared" si="60"/>
        <v>0.60161847489619147</v>
      </c>
      <c r="H303" s="26">
        <v>2230155</v>
      </c>
      <c r="I303" s="27">
        <v>2238125</v>
      </c>
      <c r="J303" s="27">
        <v>345265</v>
      </c>
      <c r="K303" s="26">
        <v>4813545</v>
      </c>
      <c r="L303" s="26">
        <v>1339584</v>
      </c>
      <c r="M303" s="27">
        <v>2701089</v>
      </c>
      <c r="N303" s="27">
        <v>153988</v>
      </c>
      <c r="O303" s="26">
        <v>4194661</v>
      </c>
      <c r="P303" s="26">
        <v>299053</v>
      </c>
      <c r="Q303" s="27">
        <v>828463</v>
      </c>
      <c r="R303" s="27">
        <v>21816188</v>
      </c>
      <c r="S303" s="26">
        <v>22943704</v>
      </c>
      <c r="T303" s="26">
        <v>3279325</v>
      </c>
      <c r="U303" s="27">
        <v>3621489</v>
      </c>
      <c r="V303" s="27">
        <v>11669366</v>
      </c>
      <c r="W303" s="42">
        <v>18570180</v>
      </c>
    </row>
    <row r="304" spans="1:23" x14ac:dyDescent="0.2">
      <c r="A304" s="15" t="s">
        <v>20</v>
      </c>
      <c r="B304" s="16" t="s">
        <v>533</v>
      </c>
      <c r="C304" s="17" t="s">
        <v>534</v>
      </c>
      <c r="D304" s="26">
        <v>56187043</v>
      </c>
      <c r="E304" s="27">
        <v>53306697</v>
      </c>
      <c r="F304" s="27">
        <v>49387221</v>
      </c>
      <c r="G304" s="36">
        <f t="shared" si="60"/>
        <v>0.92647310337010746</v>
      </c>
      <c r="H304" s="26">
        <v>6060</v>
      </c>
      <c r="I304" s="27">
        <v>51993</v>
      </c>
      <c r="J304" s="27">
        <v>1770855</v>
      </c>
      <c r="K304" s="26">
        <v>1828908</v>
      </c>
      <c r="L304" s="26">
        <v>2680355</v>
      </c>
      <c r="M304" s="27">
        <v>2751797</v>
      </c>
      <c r="N304" s="27">
        <v>4892118</v>
      </c>
      <c r="O304" s="26">
        <v>10324270</v>
      </c>
      <c r="P304" s="26">
        <v>1773119</v>
      </c>
      <c r="Q304" s="27">
        <v>6592398</v>
      </c>
      <c r="R304" s="27">
        <v>6312333</v>
      </c>
      <c r="S304" s="26">
        <v>14677850</v>
      </c>
      <c r="T304" s="26">
        <v>4692750</v>
      </c>
      <c r="U304" s="27">
        <v>6945356</v>
      </c>
      <c r="V304" s="27">
        <v>10918087</v>
      </c>
      <c r="W304" s="42">
        <v>22556193</v>
      </c>
    </row>
    <row r="305" spans="1:23" x14ac:dyDescent="0.2">
      <c r="A305" s="15" t="s">
        <v>20</v>
      </c>
      <c r="B305" s="16" t="s">
        <v>535</v>
      </c>
      <c r="C305" s="17" t="s">
        <v>536</v>
      </c>
      <c r="D305" s="26">
        <v>269141804</v>
      </c>
      <c r="E305" s="27">
        <v>225556182</v>
      </c>
      <c r="F305" s="27">
        <v>134332186</v>
      </c>
      <c r="G305" s="36">
        <f t="shared" si="60"/>
        <v>0.59555976169165692</v>
      </c>
      <c r="H305" s="26">
        <v>1470227</v>
      </c>
      <c r="I305" s="27">
        <v>4082669</v>
      </c>
      <c r="J305" s="27">
        <v>7123863</v>
      </c>
      <c r="K305" s="26">
        <v>12676759</v>
      </c>
      <c r="L305" s="26">
        <v>10375658</v>
      </c>
      <c r="M305" s="27">
        <v>12017254</v>
      </c>
      <c r="N305" s="27">
        <v>14280909</v>
      </c>
      <c r="O305" s="26">
        <v>36673821</v>
      </c>
      <c r="P305" s="26">
        <v>3322961</v>
      </c>
      <c r="Q305" s="27">
        <v>8364639</v>
      </c>
      <c r="R305" s="27">
        <v>10412835</v>
      </c>
      <c r="S305" s="26">
        <v>22100435</v>
      </c>
      <c r="T305" s="26">
        <v>8902413</v>
      </c>
      <c r="U305" s="27">
        <v>11435811</v>
      </c>
      <c r="V305" s="27">
        <v>42542947</v>
      </c>
      <c r="W305" s="42">
        <v>62881171</v>
      </c>
    </row>
    <row r="306" spans="1:23" x14ac:dyDescent="0.2">
      <c r="A306" s="15" t="s">
        <v>20</v>
      </c>
      <c r="B306" s="16" t="s">
        <v>537</v>
      </c>
      <c r="C306" s="17" t="s">
        <v>538</v>
      </c>
      <c r="D306" s="26">
        <v>166435729</v>
      </c>
      <c r="E306" s="27">
        <v>170040448</v>
      </c>
      <c r="F306" s="27">
        <v>152314471</v>
      </c>
      <c r="G306" s="36">
        <f t="shared" si="60"/>
        <v>0.89575435016496785</v>
      </c>
      <c r="H306" s="26">
        <v>382955</v>
      </c>
      <c r="I306" s="27">
        <v>7722614</v>
      </c>
      <c r="J306" s="27">
        <v>2955153</v>
      </c>
      <c r="K306" s="26">
        <v>11060722</v>
      </c>
      <c r="L306" s="26">
        <v>10727856</v>
      </c>
      <c r="M306" s="27">
        <v>19856345</v>
      </c>
      <c r="N306" s="27">
        <v>31307107</v>
      </c>
      <c r="O306" s="26">
        <v>61891308</v>
      </c>
      <c r="P306" s="26">
        <v>4893923</v>
      </c>
      <c r="Q306" s="27">
        <v>9665850</v>
      </c>
      <c r="R306" s="27">
        <v>16307141</v>
      </c>
      <c r="S306" s="26">
        <v>30866914</v>
      </c>
      <c r="T306" s="26">
        <v>9785868</v>
      </c>
      <c r="U306" s="27">
        <v>9839871</v>
      </c>
      <c r="V306" s="27">
        <v>28869788</v>
      </c>
      <c r="W306" s="42">
        <v>48495527</v>
      </c>
    </row>
    <row r="307" spans="1:23" x14ac:dyDescent="0.2">
      <c r="A307" s="15" t="s">
        <v>35</v>
      </c>
      <c r="B307" s="16" t="s">
        <v>539</v>
      </c>
      <c r="C307" s="17" t="s">
        <v>540</v>
      </c>
      <c r="D307" s="26">
        <v>13730000</v>
      </c>
      <c r="E307" s="27">
        <v>20339594</v>
      </c>
      <c r="F307" s="27">
        <v>13107838</v>
      </c>
      <c r="G307" s="36">
        <f t="shared" si="60"/>
        <v>0.64444934348247074</v>
      </c>
      <c r="H307" s="26">
        <v>74630</v>
      </c>
      <c r="I307" s="27">
        <v>683373</v>
      </c>
      <c r="J307" s="27">
        <v>486173</v>
      </c>
      <c r="K307" s="26">
        <v>1244176</v>
      </c>
      <c r="L307" s="26">
        <v>226897</v>
      </c>
      <c r="M307" s="27">
        <v>841719</v>
      </c>
      <c r="N307" s="27">
        <v>576039</v>
      </c>
      <c r="O307" s="26">
        <v>1644655</v>
      </c>
      <c r="P307" s="26">
        <v>460633</v>
      </c>
      <c r="Q307" s="27">
        <v>1077074</v>
      </c>
      <c r="R307" s="27">
        <v>3195344</v>
      </c>
      <c r="S307" s="26">
        <v>4733051</v>
      </c>
      <c r="T307" s="26">
        <v>1163397</v>
      </c>
      <c r="U307" s="27">
        <v>1024882</v>
      </c>
      <c r="V307" s="27">
        <v>3297677</v>
      </c>
      <c r="W307" s="42">
        <v>5485956</v>
      </c>
    </row>
    <row r="308" spans="1:23" ht="16.5" x14ac:dyDescent="0.3">
      <c r="A308" s="18" t="s">
        <v>0</v>
      </c>
      <c r="B308" s="19" t="s">
        <v>541</v>
      </c>
      <c r="C308" s="20" t="s">
        <v>0</v>
      </c>
      <c r="D308" s="28">
        <f>SUM(D302:D307)</f>
        <v>628485683</v>
      </c>
      <c r="E308" s="29">
        <f>SUM(E302:E307)</f>
        <v>633981189</v>
      </c>
      <c r="F308" s="29">
        <f>SUM(F302:F307)</f>
        <v>470137862</v>
      </c>
      <c r="G308" s="37">
        <f t="shared" si="60"/>
        <v>0.74156437155740274</v>
      </c>
      <c r="H308" s="28">
        <f t="shared" ref="H308:W308" si="62">SUM(H302:H307)</f>
        <v>4164027</v>
      </c>
      <c r="I308" s="29">
        <f t="shared" si="62"/>
        <v>15416517</v>
      </c>
      <c r="J308" s="29">
        <f t="shared" si="62"/>
        <v>18387394</v>
      </c>
      <c r="K308" s="28">
        <f t="shared" si="62"/>
        <v>37967938</v>
      </c>
      <c r="L308" s="28">
        <f t="shared" si="62"/>
        <v>29131269</v>
      </c>
      <c r="M308" s="29">
        <f t="shared" si="62"/>
        <v>42726044</v>
      </c>
      <c r="N308" s="29">
        <f t="shared" si="62"/>
        <v>62609818</v>
      </c>
      <c r="O308" s="28">
        <f t="shared" si="62"/>
        <v>134467131</v>
      </c>
      <c r="P308" s="28">
        <f t="shared" si="62"/>
        <v>13772282</v>
      </c>
      <c r="Q308" s="29">
        <f t="shared" si="62"/>
        <v>31106473</v>
      </c>
      <c r="R308" s="29">
        <f t="shared" si="62"/>
        <v>67408128</v>
      </c>
      <c r="S308" s="28">
        <f t="shared" si="62"/>
        <v>112286883</v>
      </c>
      <c r="T308" s="28">
        <f t="shared" si="62"/>
        <v>30780699</v>
      </c>
      <c r="U308" s="29">
        <f t="shared" si="62"/>
        <v>35393775</v>
      </c>
      <c r="V308" s="29">
        <f t="shared" si="62"/>
        <v>119241436</v>
      </c>
      <c r="W308" s="43">
        <f t="shared" si="62"/>
        <v>185415910</v>
      </c>
    </row>
    <row r="309" spans="1:23" x14ac:dyDescent="0.2">
      <c r="A309" s="15" t="s">
        <v>20</v>
      </c>
      <c r="B309" s="16" t="s">
        <v>542</v>
      </c>
      <c r="C309" s="17" t="s">
        <v>543</v>
      </c>
      <c r="D309" s="26">
        <v>89094449</v>
      </c>
      <c r="E309" s="27">
        <v>81950029</v>
      </c>
      <c r="F309" s="27">
        <v>69513807</v>
      </c>
      <c r="G309" s="36">
        <f t="shared" si="60"/>
        <v>0.84824627700863897</v>
      </c>
      <c r="H309" s="26">
        <v>1229</v>
      </c>
      <c r="I309" s="27">
        <v>4631648</v>
      </c>
      <c r="J309" s="27">
        <v>3699703</v>
      </c>
      <c r="K309" s="26">
        <v>8332580</v>
      </c>
      <c r="L309" s="26">
        <v>217350</v>
      </c>
      <c r="M309" s="27">
        <v>2677007</v>
      </c>
      <c r="N309" s="27">
        <v>5675967</v>
      </c>
      <c r="O309" s="26">
        <v>8570324</v>
      </c>
      <c r="P309" s="26">
        <v>8435835</v>
      </c>
      <c r="Q309" s="27">
        <v>6402586</v>
      </c>
      <c r="R309" s="27">
        <v>7601309</v>
      </c>
      <c r="S309" s="26">
        <v>22439730</v>
      </c>
      <c r="T309" s="26">
        <v>10559494</v>
      </c>
      <c r="U309" s="27">
        <v>6815761</v>
      </c>
      <c r="V309" s="27">
        <v>12795918</v>
      </c>
      <c r="W309" s="42">
        <v>30171173</v>
      </c>
    </row>
    <row r="310" spans="1:23" x14ac:dyDescent="0.2">
      <c r="A310" s="15" t="s">
        <v>20</v>
      </c>
      <c r="B310" s="16" t="s">
        <v>544</v>
      </c>
      <c r="C310" s="17" t="s">
        <v>545</v>
      </c>
      <c r="D310" s="26">
        <v>128102569</v>
      </c>
      <c r="E310" s="27">
        <v>169775302</v>
      </c>
      <c r="F310" s="27">
        <v>149731255</v>
      </c>
      <c r="G310" s="36">
        <f t="shared" si="60"/>
        <v>0.88193779210594481</v>
      </c>
      <c r="H310" s="26">
        <v>1476058</v>
      </c>
      <c r="I310" s="27">
        <v>4672030</v>
      </c>
      <c r="J310" s="27">
        <v>7932656</v>
      </c>
      <c r="K310" s="26">
        <v>14080744</v>
      </c>
      <c r="L310" s="26">
        <v>7664387</v>
      </c>
      <c r="M310" s="27">
        <v>7181041</v>
      </c>
      <c r="N310" s="27">
        <v>15774372</v>
      </c>
      <c r="O310" s="26">
        <v>30619800</v>
      </c>
      <c r="P310" s="26">
        <v>10671319</v>
      </c>
      <c r="Q310" s="27">
        <v>9531818</v>
      </c>
      <c r="R310" s="27">
        <v>11000572</v>
      </c>
      <c r="S310" s="26">
        <v>31203709</v>
      </c>
      <c r="T310" s="26">
        <v>7965097</v>
      </c>
      <c r="U310" s="27">
        <v>21682383</v>
      </c>
      <c r="V310" s="27">
        <v>44179522</v>
      </c>
      <c r="W310" s="42">
        <v>73827002</v>
      </c>
    </row>
    <row r="311" spans="1:23" x14ac:dyDescent="0.2">
      <c r="A311" s="15" t="s">
        <v>20</v>
      </c>
      <c r="B311" s="16" t="s">
        <v>546</v>
      </c>
      <c r="C311" s="17" t="s">
        <v>547</v>
      </c>
      <c r="D311" s="26">
        <v>406053915</v>
      </c>
      <c r="E311" s="27">
        <v>403507635</v>
      </c>
      <c r="F311" s="27">
        <v>295414282</v>
      </c>
      <c r="G311" s="36">
        <f t="shared" si="60"/>
        <v>0.73211571820691823</v>
      </c>
      <c r="H311" s="26">
        <v>616439</v>
      </c>
      <c r="I311" s="27">
        <v>3218691</v>
      </c>
      <c r="J311" s="27">
        <v>19779462</v>
      </c>
      <c r="K311" s="26">
        <v>23614592</v>
      </c>
      <c r="L311" s="26">
        <v>31253029</v>
      </c>
      <c r="M311" s="27">
        <v>36311303</v>
      </c>
      <c r="N311" s="27">
        <v>24732739</v>
      </c>
      <c r="O311" s="26">
        <v>92297071</v>
      </c>
      <c r="P311" s="26">
        <v>11432644</v>
      </c>
      <c r="Q311" s="27">
        <v>13010970</v>
      </c>
      <c r="R311" s="27">
        <v>16871771</v>
      </c>
      <c r="S311" s="26">
        <v>41315385</v>
      </c>
      <c r="T311" s="26">
        <v>46394722</v>
      </c>
      <c r="U311" s="27">
        <v>35353768</v>
      </c>
      <c r="V311" s="27">
        <v>56438744</v>
      </c>
      <c r="W311" s="42">
        <v>138187234</v>
      </c>
    </row>
    <row r="312" spans="1:23" x14ac:dyDescent="0.2">
      <c r="A312" s="15" t="s">
        <v>20</v>
      </c>
      <c r="B312" s="16" t="s">
        <v>548</v>
      </c>
      <c r="C312" s="17" t="s">
        <v>549</v>
      </c>
      <c r="D312" s="26">
        <v>151230264</v>
      </c>
      <c r="E312" s="27">
        <v>155412070</v>
      </c>
      <c r="F312" s="27">
        <v>130455747</v>
      </c>
      <c r="G312" s="36">
        <f t="shared" si="60"/>
        <v>0.83941837336057623</v>
      </c>
      <c r="H312" s="26">
        <v>4665759</v>
      </c>
      <c r="I312" s="27">
        <v>4374641</v>
      </c>
      <c r="J312" s="27">
        <v>7402866</v>
      </c>
      <c r="K312" s="26">
        <v>16443266</v>
      </c>
      <c r="L312" s="26">
        <v>8301872</v>
      </c>
      <c r="M312" s="27">
        <v>2933616</v>
      </c>
      <c r="N312" s="27">
        <v>12126228</v>
      </c>
      <c r="O312" s="26">
        <v>23361716</v>
      </c>
      <c r="P312" s="26">
        <v>4277430</v>
      </c>
      <c r="Q312" s="27">
        <v>18677625</v>
      </c>
      <c r="R312" s="27">
        <v>7220228</v>
      </c>
      <c r="S312" s="26">
        <v>30175283</v>
      </c>
      <c r="T312" s="26">
        <v>12435657</v>
      </c>
      <c r="U312" s="27">
        <v>30023498</v>
      </c>
      <c r="V312" s="27">
        <v>18016327</v>
      </c>
      <c r="W312" s="42">
        <v>60475482</v>
      </c>
    </row>
    <row r="313" spans="1:23" x14ac:dyDescent="0.2">
      <c r="A313" s="15" t="s">
        <v>20</v>
      </c>
      <c r="B313" s="16" t="s">
        <v>550</v>
      </c>
      <c r="C313" s="17" t="s">
        <v>551</v>
      </c>
      <c r="D313" s="26">
        <v>101758738</v>
      </c>
      <c r="E313" s="27">
        <v>108633015</v>
      </c>
      <c r="F313" s="27">
        <v>75964478</v>
      </c>
      <c r="G313" s="36">
        <f t="shared" si="60"/>
        <v>0.6992761638807502</v>
      </c>
      <c r="H313" s="26">
        <v>1089757</v>
      </c>
      <c r="I313" s="27">
        <v>1635181</v>
      </c>
      <c r="J313" s="27">
        <v>3907163</v>
      </c>
      <c r="K313" s="26">
        <v>6632101</v>
      </c>
      <c r="L313" s="26">
        <v>3476018</v>
      </c>
      <c r="M313" s="27">
        <v>3050721</v>
      </c>
      <c r="N313" s="27">
        <v>3564647</v>
      </c>
      <c r="O313" s="26">
        <v>10091386</v>
      </c>
      <c r="P313" s="26">
        <v>5394441</v>
      </c>
      <c r="Q313" s="27">
        <v>6283612</v>
      </c>
      <c r="R313" s="27">
        <v>6912969</v>
      </c>
      <c r="S313" s="26">
        <v>18591022</v>
      </c>
      <c r="T313" s="26">
        <v>3422147</v>
      </c>
      <c r="U313" s="27">
        <v>11948012</v>
      </c>
      <c r="V313" s="27">
        <v>25279810</v>
      </c>
      <c r="W313" s="42">
        <v>40649969</v>
      </c>
    </row>
    <row r="314" spans="1:23" x14ac:dyDescent="0.2">
      <c r="A314" s="15" t="s">
        <v>35</v>
      </c>
      <c r="B314" s="16" t="s">
        <v>552</v>
      </c>
      <c r="C314" s="17" t="s">
        <v>553</v>
      </c>
      <c r="D314" s="26">
        <v>68838011</v>
      </c>
      <c r="E314" s="27">
        <v>15506979</v>
      </c>
      <c r="F314" s="27">
        <v>2774792</v>
      </c>
      <c r="G314" s="36">
        <f t="shared" si="60"/>
        <v>0.17893827031041959</v>
      </c>
      <c r="H314" s="26">
        <v>0</v>
      </c>
      <c r="I314" s="27">
        <v>0</v>
      </c>
      <c r="J314" s="27">
        <v>0</v>
      </c>
      <c r="K314" s="26">
        <v>0</v>
      </c>
      <c r="L314" s="26">
        <v>2475</v>
      </c>
      <c r="M314" s="27">
        <v>129830</v>
      </c>
      <c r="N314" s="27">
        <v>52425</v>
      </c>
      <c r="O314" s="26">
        <v>184730</v>
      </c>
      <c r="P314" s="26">
        <v>50633</v>
      </c>
      <c r="Q314" s="27">
        <v>198979</v>
      </c>
      <c r="R314" s="27">
        <v>136216</v>
      </c>
      <c r="S314" s="26">
        <v>385828</v>
      </c>
      <c r="T314" s="26">
        <v>957446</v>
      </c>
      <c r="U314" s="27">
        <v>125666</v>
      </c>
      <c r="V314" s="27">
        <v>1121122</v>
      </c>
      <c r="W314" s="42">
        <v>2204234</v>
      </c>
    </row>
    <row r="315" spans="1:23" ht="16.5" x14ac:dyDescent="0.3">
      <c r="A315" s="18" t="s">
        <v>0</v>
      </c>
      <c r="B315" s="19" t="s">
        <v>554</v>
      </c>
      <c r="C315" s="20" t="s">
        <v>0</v>
      </c>
      <c r="D315" s="28">
        <f>SUM(D309:D314)</f>
        <v>945077946</v>
      </c>
      <c r="E315" s="29">
        <f>SUM(E309:E314)</f>
        <v>934785030</v>
      </c>
      <c r="F315" s="29">
        <f>SUM(F309:F314)</f>
        <v>723854361</v>
      </c>
      <c r="G315" s="37">
        <f t="shared" si="60"/>
        <v>0.77435382229002958</v>
      </c>
      <c r="H315" s="28">
        <f t="shared" ref="H315:W315" si="63">SUM(H309:H314)</f>
        <v>7849242</v>
      </c>
      <c r="I315" s="29">
        <f t="shared" si="63"/>
        <v>18532191</v>
      </c>
      <c r="J315" s="29">
        <f t="shared" si="63"/>
        <v>42721850</v>
      </c>
      <c r="K315" s="28">
        <f t="shared" si="63"/>
        <v>69103283</v>
      </c>
      <c r="L315" s="28">
        <f t="shared" si="63"/>
        <v>50915131</v>
      </c>
      <c r="M315" s="29">
        <f t="shared" si="63"/>
        <v>52283518</v>
      </c>
      <c r="N315" s="29">
        <f t="shared" si="63"/>
        <v>61926378</v>
      </c>
      <c r="O315" s="28">
        <f t="shared" si="63"/>
        <v>165125027</v>
      </c>
      <c r="P315" s="28">
        <f t="shared" si="63"/>
        <v>40262302</v>
      </c>
      <c r="Q315" s="29">
        <f t="shared" si="63"/>
        <v>54105590</v>
      </c>
      <c r="R315" s="29">
        <f t="shared" si="63"/>
        <v>49743065</v>
      </c>
      <c r="S315" s="28">
        <f t="shared" si="63"/>
        <v>144110957</v>
      </c>
      <c r="T315" s="28">
        <f t="shared" si="63"/>
        <v>81734563</v>
      </c>
      <c r="U315" s="29">
        <f t="shared" si="63"/>
        <v>105949088</v>
      </c>
      <c r="V315" s="29">
        <f t="shared" si="63"/>
        <v>157831443</v>
      </c>
      <c r="W315" s="43">
        <f t="shared" si="63"/>
        <v>345515094</v>
      </c>
    </row>
    <row r="316" spans="1:23" x14ac:dyDescent="0.2">
      <c r="A316" s="15" t="s">
        <v>20</v>
      </c>
      <c r="B316" s="16" t="s">
        <v>555</v>
      </c>
      <c r="C316" s="17" t="s">
        <v>556</v>
      </c>
      <c r="D316" s="26">
        <v>181136164</v>
      </c>
      <c r="E316" s="27">
        <v>144362483</v>
      </c>
      <c r="F316" s="27">
        <v>91713683</v>
      </c>
      <c r="G316" s="36">
        <f t="shared" si="60"/>
        <v>0.63530136843102092</v>
      </c>
      <c r="H316" s="26">
        <v>651982</v>
      </c>
      <c r="I316" s="27">
        <v>5157114</v>
      </c>
      <c r="J316" s="27">
        <v>9455443</v>
      </c>
      <c r="K316" s="26">
        <v>15264539</v>
      </c>
      <c r="L316" s="26">
        <v>8069925</v>
      </c>
      <c r="M316" s="27">
        <v>3204221</v>
      </c>
      <c r="N316" s="27">
        <v>12314363</v>
      </c>
      <c r="O316" s="26">
        <v>23588509</v>
      </c>
      <c r="P316" s="26">
        <v>3332991</v>
      </c>
      <c r="Q316" s="27">
        <v>4295464</v>
      </c>
      <c r="R316" s="27">
        <v>10034068</v>
      </c>
      <c r="S316" s="26">
        <v>17662523</v>
      </c>
      <c r="T316" s="26">
        <v>8542345</v>
      </c>
      <c r="U316" s="27">
        <v>6592109</v>
      </c>
      <c r="V316" s="27">
        <v>20063658</v>
      </c>
      <c r="W316" s="42">
        <v>35198112</v>
      </c>
    </row>
    <row r="317" spans="1:23" x14ac:dyDescent="0.2">
      <c r="A317" s="15" t="s">
        <v>20</v>
      </c>
      <c r="B317" s="16" t="s">
        <v>557</v>
      </c>
      <c r="C317" s="17" t="s">
        <v>558</v>
      </c>
      <c r="D317" s="26">
        <v>274774547</v>
      </c>
      <c r="E317" s="27">
        <v>237837025</v>
      </c>
      <c r="F317" s="27">
        <v>160318564</v>
      </c>
      <c r="G317" s="36">
        <f t="shared" si="60"/>
        <v>0.67406899325283776</v>
      </c>
      <c r="H317" s="26">
        <v>0</v>
      </c>
      <c r="I317" s="27">
        <v>4004615</v>
      </c>
      <c r="J317" s="27">
        <v>5507529</v>
      </c>
      <c r="K317" s="26">
        <v>9512144</v>
      </c>
      <c r="L317" s="26">
        <v>10043797</v>
      </c>
      <c r="M317" s="27">
        <v>17073027</v>
      </c>
      <c r="N317" s="27">
        <v>20531506</v>
      </c>
      <c r="O317" s="26">
        <v>47648330</v>
      </c>
      <c r="P317" s="26">
        <v>4486966</v>
      </c>
      <c r="Q317" s="27">
        <v>16158927</v>
      </c>
      <c r="R317" s="27">
        <v>16953627</v>
      </c>
      <c r="S317" s="26">
        <v>37599520</v>
      </c>
      <c r="T317" s="26">
        <v>15241819</v>
      </c>
      <c r="U317" s="27">
        <v>19110914</v>
      </c>
      <c r="V317" s="27">
        <v>31205837</v>
      </c>
      <c r="W317" s="42">
        <v>65558570</v>
      </c>
    </row>
    <row r="318" spans="1:23" x14ac:dyDescent="0.2">
      <c r="A318" s="15" t="s">
        <v>20</v>
      </c>
      <c r="B318" s="16" t="s">
        <v>559</v>
      </c>
      <c r="C318" s="17" t="s">
        <v>560</v>
      </c>
      <c r="D318" s="26">
        <v>53873187</v>
      </c>
      <c r="E318" s="27">
        <v>56655350</v>
      </c>
      <c r="F318" s="27">
        <v>55015546</v>
      </c>
      <c r="G318" s="36">
        <f t="shared" si="60"/>
        <v>0.9710565021661679</v>
      </c>
      <c r="H318" s="26">
        <v>364537</v>
      </c>
      <c r="I318" s="27">
        <v>893920</v>
      </c>
      <c r="J318" s="27">
        <v>802764</v>
      </c>
      <c r="K318" s="26">
        <v>2061221</v>
      </c>
      <c r="L318" s="26">
        <v>397904</v>
      </c>
      <c r="M318" s="27">
        <v>1659641</v>
      </c>
      <c r="N318" s="27">
        <v>4170753</v>
      </c>
      <c r="O318" s="26">
        <v>6228298</v>
      </c>
      <c r="P318" s="26">
        <v>1211695</v>
      </c>
      <c r="Q318" s="27">
        <v>3498169</v>
      </c>
      <c r="R318" s="27">
        <v>5448822</v>
      </c>
      <c r="S318" s="26">
        <v>10158686</v>
      </c>
      <c r="T318" s="26">
        <v>2476371</v>
      </c>
      <c r="U318" s="27">
        <v>7369987</v>
      </c>
      <c r="V318" s="27">
        <v>26720983</v>
      </c>
      <c r="W318" s="42">
        <v>36567341</v>
      </c>
    </row>
    <row r="319" spans="1:23" x14ac:dyDescent="0.2">
      <c r="A319" s="15" t="s">
        <v>20</v>
      </c>
      <c r="B319" s="16" t="s">
        <v>561</v>
      </c>
      <c r="C319" s="17" t="s">
        <v>562</v>
      </c>
      <c r="D319" s="26">
        <v>49990427</v>
      </c>
      <c r="E319" s="27">
        <v>108775002</v>
      </c>
      <c r="F319" s="27">
        <v>94689113</v>
      </c>
      <c r="G319" s="36">
        <f t="shared" si="60"/>
        <v>0.87050435540327542</v>
      </c>
      <c r="H319" s="26">
        <v>0</v>
      </c>
      <c r="I319" s="27">
        <v>2530627</v>
      </c>
      <c r="J319" s="27">
        <v>3873511</v>
      </c>
      <c r="K319" s="26">
        <v>6404138</v>
      </c>
      <c r="L319" s="26">
        <v>7354990</v>
      </c>
      <c r="M319" s="27">
        <v>10006063</v>
      </c>
      <c r="N319" s="27">
        <v>12154924</v>
      </c>
      <c r="O319" s="26">
        <v>29515977</v>
      </c>
      <c r="P319" s="26">
        <v>2678813</v>
      </c>
      <c r="Q319" s="27">
        <v>12776156</v>
      </c>
      <c r="R319" s="27">
        <v>7502815</v>
      </c>
      <c r="S319" s="26">
        <v>22957784</v>
      </c>
      <c r="T319" s="26">
        <v>9002439</v>
      </c>
      <c r="U319" s="27">
        <v>6298027</v>
      </c>
      <c r="V319" s="27">
        <v>20510748</v>
      </c>
      <c r="W319" s="42">
        <v>35811214</v>
      </c>
    </row>
    <row r="320" spans="1:23" x14ac:dyDescent="0.2">
      <c r="A320" s="15" t="s">
        <v>35</v>
      </c>
      <c r="B320" s="16" t="s">
        <v>563</v>
      </c>
      <c r="C320" s="17" t="s">
        <v>564</v>
      </c>
      <c r="D320" s="26">
        <v>4988500</v>
      </c>
      <c r="E320" s="27">
        <v>7177400</v>
      </c>
      <c r="F320" s="27">
        <v>5065374</v>
      </c>
      <c r="G320" s="36">
        <f t="shared" si="60"/>
        <v>0.70573940424109005</v>
      </c>
      <c r="H320" s="26">
        <v>0</v>
      </c>
      <c r="I320" s="27">
        <v>268634</v>
      </c>
      <c r="J320" s="27">
        <v>248736</v>
      </c>
      <c r="K320" s="26">
        <v>517370</v>
      </c>
      <c r="L320" s="26">
        <v>226806</v>
      </c>
      <c r="M320" s="27">
        <v>523999</v>
      </c>
      <c r="N320" s="27">
        <v>244409</v>
      </c>
      <c r="O320" s="26">
        <v>995214</v>
      </c>
      <c r="P320" s="26">
        <v>36850</v>
      </c>
      <c r="Q320" s="27">
        <v>371804</v>
      </c>
      <c r="R320" s="27">
        <v>637271</v>
      </c>
      <c r="S320" s="26">
        <v>1045925</v>
      </c>
      <c r="T320" s="26">
        <v>2066879</v>
      </c>
      <c r="U320" s="27">
        <v>15341</v>
      </c>
      <c r="V320" s="27">
        <v>424645</v>
      </c>
      <c r="W320" s="42">
        <v>2506865</v>
      </c>
    </row>
    <row r="321" spans="1:23" ht="16.5" x14ac:dyDescent="0.3">
      <c r="A321" s="18" t="s">
        <v>0</v>
      </c>
      <c r="B321" s="19" t="s">
        <v>565</v>
      </c>
      <c r="C321" s="20" t="s">
        <v>0</v>
      </c>
      <c r="D321" s="28">
        <f>SUM(D316:D320)</f>
        <v>564762825</v>
      </c>
      <c r="E321" s="29">
        <f>SUM(E316:E320)</f>
        <v>554807260</v>
      </c>
      <c r="F321" s="29">
        <f>SUM(F316:F320)</f>
        <v>406802280</v>
      </c>
      <c r="G321" s="37">
        <f t="shared" si="60"/>
        <v>0.73323171726339698</v>
      </c>
      <c r="H321" s="28">
        <f t="shared" ref="H321:W321" si="64">SUM(H316:H320)</f>
        <v>1016519</v>
      </c>
      <c r="I321" s="29">
        <f t="shared" si="64"/>
        <v>12854910</v>
      </c>
      <c r="J321" s="29">
        <f t="shared" si="64"/>
        <v>19887983</v>
      </c>
      <c r="K321" s="28">
        <f t="shared" si="64"/>
        <v>33759412</v>
      </c>
      <c r="L321" s="28">
        <f t="shared" si="64"/>
        <v>26093422</v>
      </c>
      <c r="M321" s="29">
        <f t="shared" si="64"/>
        <v>32466951</v>
      </c>
      <c r="N321" s="29">
        <f t="shared" si="64"/>
        <v>49415955</v>
      </c>
      <c r="O321" s="28">
        <f t="shared" si="64"/>
        <v>107976328</v>
      </c>
      <c r="P321" s="28">
        <f t="shared" si="64"/>
        <v>11747315</v>
      </c>
      <c r="Q321" s="29">
        <f t="shared" si="64"/>
        <v>37100520</v>
      </c>
      <c r="R321" s="29">
        <f t="shared" si="64"/>
        <v>40576603</v>
      </c>
      <c r="S321" s="28">
        <f t="shared" si="64"/>
        <v>89424438</v>
      </c>
      <c r="T321" s="28">
        <f t="shared" si="64"/>
        <v>37329853</v>
      </c>
      <c r="U321" s="29">
        <f t="shared" si="64"/>
        <v>39386378</v>
      </c>
      <c r="V321" s="29">
        <f t="shared" si="64"/>
        <v>98925871</v>
      </c>
      <c r="W321" s="43">
        <f t="shared" si="64"/>
        <v>175642102</v>
      </c>
    </row>
    <row r="322" spans="1:23" x14ac:dyDescent="0.2">
      <c r="A322" s="15" t="s">
        <v>20</v>
      </c>
      <c r="B322" s="16" t="s">
        <v>566</v>
      </c>
      <c r="C322" s="17" t="s">
        <v>567</v>
      </c>
      <c r="D322" s="26">
        <v>23767300</v>
      </c>
      <c r="E322" s="27">
        <v>26626472</v>
      </c>
      <c r="F322" s="27">
        <v>16280480</v>
      </c>
      <c r="G322" s="36">
        <f t="shared" si="60"/>
        <v>0.61143962294366294</v>
      </c>
      <c r="H322" s="26">
        <v>0</v>
      </c>
      <c r="I322" s="27">
        <v>1453014</v>
      </c>
      <c r="J322" s="27">
        <v>801544</v>
      </c>
      <c r="K322" s="26">
        <v>2254558</v>
      </c>
      <c r="L322" s="26">
        <v>2337776</v>
      </c>
      <c r="M322" s="27">
        <v>695611</v>
      </c>
      <c r="N322" s="27">
        <v>4229968</v>
      </c>
      <c r="O322" s="26">
        <v>7263355</v>
      </c>
      <c r="P322" s="26">
        <v>174702</v>
      </c>
      <c r="Q322" s="27">
        <v>185494</v>
      </c>
      <c r="R322" s="27">
        <v>1190128</v>
      </c>
      <c r="S322" s="26">
        <v>1550324</v>
      </c>
      <c r="T322" s="26">
        <v>71655</v>
      </c>
      <c r="U322" s="27">
        <v>588749</v>
      </c>
      <c r="V322" s="27">
        <v>4551839</v>
      </c>
      <c r="W322" s="42">
        <v>5212243</v>
      </c>
    </row>
    <row r="323" spans="1:23" x14ac:dyDescent="0.2">
      <c r="A323" s="15" t="s">
        <v>20</v>
      </c>
      <c r="B323" s="16" t="s">
        <v>568</v>
      </c>
      <c r="C323" s="17" t="s">
        <v>569</v>
      </c>
      <c r="D323" s="26">
        <v>107297217</v>
      </c>
      <c r="E323" s="27">
        <v>123918781</v>
      </c>
      <c r="F323" s="27">
        <v>105947113</v>
      </c>
      <c r="G323" s="36">
        <f t="shared" si="60"/>
        <v>0.85497220150995512</v>
      </c>
      <c r="H323" s="26">
        <v>1452332</v>
      </c>
      <c r="I323" s="27">
        <v>919811</v>
      </c>
      <c r="J323" s="27">
        <v>2712469</v>
      </c>
      <c r="K323" s="26">
        <v>5084612</v>
      </c>
      <c r="L323" s="26">
        <v>15835075</v>
      </c>
      <c r="M323" s="27">
        <v>2836975</v>
      </c>
      <c r="N323" s="27">
        <v>20360866</v>
      </c>
      <c r="O323" s="26">
        <v>39032916</v>
      </c>
      <c r="P323" s="26">
        <v>4005886</v>
      </c>
      <c r="Q323" s="27">
        <v>6439294</v>
      </c>
      <c r="R323" s="27">
        <v>8724627</v>
      </c>
      <c r="S323" s="26">
        <v>19169807</v>
      </c>
      <c r="T323" s="26">
        <v>10801000</v>
      </c>
      <c r="U323" s="27">
        <v>15267775</v>
      </c>
      <c r="V323" s="27">
        <v>16591003</v>
      </c>
      <c r="W323" s="42">
        <v>42659778</v>
      </c>
    </row>
    <row r="324" spans="1:23" x14ac:dyDescent="0.2">
      <c r="A324" s="15" t="s">
        <v>20</v>
      </c>
      <c r="B324" s="16" t="s">
        <v>570</v>
      </c>
      <c r="C324" s="17" t="s">
        <v>571</v>
      </c>
      <c r="D324" s="26">
        <v>241589372</v>
      </c>
      <c r="E324" s="27">
        <v>275212178</v>
      </c>
      <c r="F324" s="27">
        <v>164844062</v>
      </c>
      <c r="G324" s="36">
        <f t="shared" si="60"/>
        <v>0.59897081298488175</v>
      </c>
      <c r="H324" s="26">
        <v>3364244</v>
      </c>
      <c r="I324" s="27">
        <v>19963409</v>
      </c>
      <c r="J324" s="27">
        <v>9741577</v>
      </c>
      <c r="K324" s="26">
        <v>33069230</v>
      </c>
      <c r="L324" s="26">
        <v>12320715</v>
      </c>
      <c r="M324" s="27">
        <v>7926435</v>
      </c>
      <c r="N324" s="27">
        <v>15605093</v>
      </c>
      <c r="O324" s="26">
        <v>35852243</v>
      </c>
      <c r="P324" s="26">
        <v>5900873</v>
      </c>
      <c r="Q324" s="27">
        <v>10319544</v>
      </c>
      <c r="R324" s="27">
        <v>13838699</v>
      </c>
      <c r="S324" s="26">
        <v>30059116</v>
      </c>
      <c r="T324" s="26">
        <v>12392757</v>
      </c>
      <c r="U324" s="27">
        <v>12491865</v>
      </c>
      <c r="V324" s="27">
        <v>40978851</v>
      </c>
      <c r="W324" s="42">
        <v>65863473</v>
      </c>
    </row>
    <row r="325" spans="1:23" x14ac:dyDescent="0.2">
      <c r="A325" s="15" t="s">
        <v>20</v>
      </c>
      <c r="B325" s="16" t="s">
        <v>572</v>
      </c>
      <c r="C325" s="17" t="s">
        <v>573</v>
      </c>
      <c r="D325" s="26">
        <v>370443246</v>
      </c>
      <c r="E325" s="27">
        <v>463450356</v>
      </c>
      <c r="F325" s="27">
        <v>431213262</v>
      </c>
      <c r="G325" s="36">
        <f t="shared" si="60"/>
        <v>0.93044110640406974</v>
      </c>
      <c r="H325" s="26">
        <v>5508910</v>
      </c>
      <c r="I325" s="27">
        <v>6518888</v>
      </c>
      <c r="J325" s="27">
        <v>45472778</v>
      </c>
      <c r="K325" s="26">
        <v>57500576</v>
      </c>
      <c r="L325" s="26">
        <v>23987431</v>
      </c>
      <c r="M325" s="27">
        <v>30947458</v>
      </c>
      <c r="N325" s="27">
        <v>35387976</v>
      </c>
      <c r="O325" s="26">
        <v>90322865</v>
      </c>
      <c r="P325" s="26">
        <v>10153961</v>
      </c>
      <c r="Q325" s="27">
        <v>27990471</v>
      </c>
      <c r="R325" s="27">
        <v>29762431</v>
      </c>
      <c r="S325" s="26">
        <v>67906863</v>
      </c>
      <c r="T325" s="26">
        <v>32508611</v>
      </c>
      <c r="U325" s="27">
        <v>39458385</v>
      </c>
      <c r="V325" s="27">
        <v>143515962</v>
      </c>
      <c r="W325" s="42">
        <v>215482958</v>
      </c>
    </row>
    <row r="326" spans="1:23" x14ac:dyDescent="0.2">
      <c r="A326" s="15" t="s">
        <v>20</v>
      </c>
      <c r="B326" s="16" t="s">
        <v>574</v>
      </c>
      <c r="C326" s="17" t="s">
        <v>575</v>
      </c>
      <c r="D326" s="26">
        <v>51386800</v>
      </c>
      <c r="E326" s="27">
        <v>121895300</v>
      </c>
      <c r="F326" s="27">
        <v>77496177</v>
      </c>
      <c r="G326" s="36">
        <f t="shared" si="60"/>
        <v>0.63576017286966768</v>
      </c>
      <c r="H326" s="26">
        <v>29891</v>
      </c>
      <c r="I326" s="27">
        <v>662649</v>
      </c>
      <c r="J326" s="27">
        <v>3384169</v>
      </c>
      <c r="K326" s="26">
        <v>4076709</v>
      </c>
      <c r="L326" s="26">
        <v>3590443</v>
      </c>
      <c r="M326" s="27">
        <v>3939679</v>
      </c>
      <c r="N326" s="27">
        <v>9350929</v>
      </c>
      <c r="O326" s="26">
        <v>16881051</v>
      </c>
      <c r="P326" s="26">
        <v>2663214</v>
      </c>
      <c r="Q326" s="27">
        <v>6469457</v>
      </c>
      <c r="R326" s="27">
        <v>6195834</v>
      </c>
      <c r="S326" s="26">
        <v>15328505</v>
      </c>
      <c r="T326" s="26">
        <v>3652969</v>
      </c>
      <c r="U326" s="27">
        <v>11386945</v>
      </c>
      <c r="V326" s="27">
        <v>26169998</v>
      </c>
      <c r="W326" s="42">
        <v>41209912</v>
      </c>
    </row>
    <row r="327" spans="1:23" x14ac:dyDescent="0.2">
      <c r="A327" s="15" t="s">
        <v>20</v>
      </c>
      <c r="B327" s="16" t="s">
        <v>576</v>
      </c>
      <c r="C327" s="17" t="s">
        <v>577</v>
      </c>
      <c r="D327" s="26">
        <v>90316324</v>
      </c>
      <c r="E327" s="27">
        <v>90072312</v>
      </c>
      <c r="F327" s="27">
        <v>71129520</v>
      </c>
      <c r="G327" s="36">
        <f t="shared" si="60"/>
        <v>0.78969350758976853</v>
      </c>
      <c r="H327" s="26">
        <v>7876845</v>
      </c>
      <c r="I327" s="27">
        <v>5269533</v>
      </c>
      <c r="J327" s="27">
        <v>4028714</v>
      </c>
      <c r="K327" s="26">
        <v>17175092</v>
      </c>
      <c r="L327" s="26">
        <v>5103619</v>
      </c>
      <c r="M327" s="27">
        <v>2884512</v>
      </c>
      <c r="N327" s="27">
        <v>1607073</v>
      </c>
      <c r="O327" s="26">
        <v>9595204</v>
      </c>
      <c r="P327" s="26">
        <v>2924271</v>
      </c>
      <c r="Q327" s="27">
        <v>2417943</v>
      </c>
      <c r="R327" s="27">
        <v>6140979</v>
      </c>
      <c r="S327" s="26">
        <v>11483193</v>
      </c>
      <c r="T327" s="26">
        <v>1192637</v>
      </c>
      <c r="U327" s="27">
        <v>12495353</v>
      </c>
      <c r="V327" s="27">
        <v>19188041</v>
      </c>
      <c r="W327" s="42">
        <v>32876031</v>
      </c>
    </row>
    <row r="328" spans="1:23" x14ac:dyDescent="0.2">
      <c r="A328" s="15" t="s">
        <v>20</v>
      </c>
      <c r="B328" s="16" t="s">
        <v>578</v>
      </c>
      <c r="C328" s="17" t="s">
        <v>579</v>
      </c>
      <c r="D328" s="26">
        <v>143644166</v>
      </c>
      <c r="E328" s="27">
        <v>156402277</v>
      </c>
      <c r="F328" s="27">
        <v>124907007</v>
      </c>
      <c r="G328" s="36">
        <f t="shared" si="60"/>
        <v>0.79862652511126808</v>
      </c>
      <c r="H328" s="26">
        <v>1959930</v>
      </c>
      <c r="I328" s="27">
        <v>5773497</v>
      </c>
      <c r="J328" s="27">
        <v>6383545</v>
      </c>
      <c r="K328" s="26">
        <v>14116972</v>
      </c>
      <c r="L328" s="26">
        <v>6625151</v>
      </c>
      <c r="M328" s="27">
        <v>12372957</v>
      </c>
      <c r="N328" s="27">
        <v>8301069</v>
      </c>
      <c r="O328" s="26">
        <v>27299177</v>
      </c>
      <c r="P328" s="26">
        <v>4761706</v>
      </c>
      <c r="Q328" s="27">
        <v>5150329</v>
      </c>
      <c r="R328" s="27">
        <v>8075794</v>
      </c>
      <c r="S328" s="26">
        <v>17987829</v>
      </c>
      <c r="T328" s="26">
        <v>12801044</v>
      </c>
      <c r="U328" s="27">
        <v>14295087</v>
      </c>
      <c r="V328" s="27">
        <v>38406898</v>
      </c>
      <c r="W328" s="42">
        <v>65503029</v>
      </c>
    </row>
    <row r="329" spans="1:23" x14ac:dyDescent="0.2">
      <c r="A329" s="15" t="s">
        <v>35</v>
      </c>
      <c r="B329" s="16" t="s">
        <v>580</v>
      </c>
      <c r="C329" s="17" t="s">
        <v>581</v>
      </c>
      <c r="D329" s="26">
        <v>76172524</v>
      </c>
      <c r="E329" s="27">
        <v>15863912</v>
      </c>
      <c r="F329" s="27">
        <v>8517702</v>
      </c>
      <c r="G329" s="36">
        <f t="shared" si="60"/>
        <v>0.53692317506551979</v>
      </c>
      <c r="H329" s="26">
        <v>4513</v>
      </c>
      <c r="I329" s="27">
        <v>5881</v>
      </c>
      <c r="J329" s="27">
        <v>106444</v>
      </c>
      <c r="K329" s="26">
        <v>116838</v>
      </c>
      <c r="L329" s="26">
        <v>599699</v>
      </c>
      <c r="M329" s="27">
        <v>77875</v>
      </c>
      <c r="N329" s="27">
        <v>207256</v>
      </c>
      <c r="O329" s="26">
        <v>884830</v>
      </c>
      <c r="P329" s="26">
        <v>1775</v>
      </c>
      <c r="Q329" s="27">
        <v>1520754</v>
      </c>
      <c r="R329" s="27">
        <v>52530</v>
      </c>
      <c r="S329" s="26">
        <v>1575059</v>
      </c>
      <c r="T329" s="26">
        <v>888712</v>
      </c>
      <c r="U329" s="27">
        <v>930202</v>
      </c>
      <c r="V329" s="27">
        <v>4122061</v>
      </c>
      <c r="W329" s="42">
        <v>5940975</v>
      </c>
    </row>
    <row r="330" spans="1:23" ht="16.5" x14ac:dyDescent="0.3">
      <c r="A330" s="18" t="s">
        <v>0</v>
      </c>
      <c r="B330" s="19" t="s">
        <v>582</v>
      </c>
      <c r="C330" s="20" t="s">
        <v>0</v>
      </c>
      <c r="D330" s="28">
        <f>SUM(D322:D329)</f>
        <v>1104616949</v>
      </c>
      <c r="E330" s="29">
        <f>SUM(E322:E329)</f>
        <v>1273441588</v>
      </c>
      <c r="F330" s="29">
        <f>SUM(F322:F329)</f>
        <v>1000335323</v>
      </c>
      <c r="G330" s="37">
        <f t="shared" si="60"/>
        <v>0.78553687301124953</v>
      </c>
      <c r="H330" s="28">
        <f t="shared" ref="H330:W330" si="65">SUM(H322:H329)</f>
        <v>20196665</v>
      </c>
      <c r="I330" s="29">
        <f t="shared" si="65"/>
        <v>40566682</v>
      </c>
      <c r="J330" s="29">
        <f t="shared" si="65"/>
        <v>72631240</v>
      </c>
      <c r="K330" s="28">
        <f t="shared" si="65"/>
        <v>133394587</v>
      </c>
      <c r="L330" s="28">
        <f t="shared" si="65"/>
        <v>70399909</v>
      </c>
      <c r="M330" s="29">
        <f t="shared" si="65"/>
        <v>61681502</v>
      </c>
      <c r="N330" s="29">
        <f t="shared" si="65"/>
        <v>95050230</v>
      </c>
      <c r="O330" s="28">
        <f t="shared" si="65"/>
        <v>227131641</v>
      </c>
      <c r="P330" s="28">
        <f t="shared" si="65"/>
        <v>30586388</v>
      </c>
      <c r="Q330" s="29">
        <f t="shared" si="65"/>
        <v>60493286</v>
      </c>
      <c r="R330" s="29">
        <f t="shared" si="65"/>
        <v>73981022</v>
      </c>
      <c r="S330" s="28">
        <f t="shared" si="65"/>
        <v>165060696</v>
      </c>
      <c r="T330" s="28">
        <f t="shared" si="65"/>
        <v>74309385</v>
      </c>
      <c r="U330" s="29">
        <f t="shared" si="65"/>
        <v>106914361</v>
      </c>
      <c r="V330" s="29">
        <f t="shared" si="65"/>
        <v>293524653</v>
      </c>
      <c r="W330" s="43">
        <f t="shared" si="65"/>
        <v>474748399</v>
      </c>
    </row>
    <row r="331" spans="1:23" x14ac:dyDescent="0.2">
      <c r="A331" s="15" t="s">
        <v>20</v>
      </c>
      <c r="B331" s="16" t="s">
        <v>583</v>
      </c>
      <c r="C331" s="17" t="s">
        <v>584</v>
      </c>
      <c r="D331" s="26">
        <v>14461457</v>
      </c>
      <c r="E331" s="27">
        <v>26838689</v>
      </c>
      <c r="F331" s="27">
        <v>9705565</v>
      </c>
      <c r="G331" s="36">
        <f t="shared" si="60"/>
        <v>0.36162589759879848</v>
      </c>
      <c r="H331" s="26">
        <v>0</v>
      </c>
      <c r="I331" s="27">
        <v>504320</v>
      </c>
      <c r="J331" s="27">
        <v>0</v>
      </c>
      <c r="K331" s="26">
        <v>504320</v>
      </c>
      <c r="L331" s="26">
        <v>11140</v>
      </c>
      <c r="M331" s="27">
        <v>191449</v>
      </c>
      <c r="N331" s="27">
        <v>418336</v>
      </c>
      <c r="O331" s="26">
        <v>620925</v>
      </c>
      <c r="P331" s="26">
        <v>204329</v>
      </c>
      <c r="Q331" s="27">
        <v>541576</v>
      </c>
      <c r="R331" s="27">
        <v>246962</v>
      </c>
      <c r="S331" s="26">
        <v>992867</v>
      </c>
      <c r="T331" s="26">
        <v>1716365</v>
      </c>
      <c r="U331" s="27">
        <v>1033004</v>
      </c>
      <c r="V331" s="27">
        <v>4838084</v>
      </c>
      <c r="W331" s="42">
        <v>7587453</v>
      </c>
    </row>
    <row r="332" spans="1:23" x14ac:dyDescent="0.2">
      <c r="A332" s="15" t="s">
        <v>20</v>
      </c>
      <c r="B332" s="16" t="s">
        <v>585</v>
      </c>
      <c r="C332" s="17" t="s">
        <v>586</v>
      </c>
      <c r="D332" s="26">
        <v>10292100</v>
      </c>
      <c r="E332" s="27">
        <v>19350008</v>
      </c>
      <c r="F332" s="27">
        <v>13170970</v>
      </c>
      <c r="G332" s="36">
        <f t="shared" si="60"/>
        <v>0.68067000282377144</v>
      </c>
      <c r="H332" s="26">
        <v>1088441</v>
      </c>
      <c r="I332" s="27">
        <v>1092145</v>
      </c>
      <c r="J332" s="27">
        <v>155221</v>
      </c>
      <c r="K332" s="26">
        <v>2335807</v>
      </c>
      <c r="L332" s="26">
        <v>1913294</v>
      </c>
      <c r="M332" s="27">
        <v>3244112</v>
      </c>
      <c r="N332" s="27">
        <v>457584</v>
      </c>
      <c r="O332" s="26">
        <v>5614990</v>
      </c>
      <c r="P332" s="26">
        <v>116936</v>
      </c>
      <c r="Q332" s="27">
        <v>209844</v>
      </c>
      <c r="R332" s="27">
        <v>233054</v>
      </c>
      <c r="S332" s="26">
        <v>559834</v>
      </c>
      <c r="T332" s="26">
        <v>0</v>
      </c>
      <c r="U332" s="27">
        <v>637257</v>
      </c>
      <c r="V332" s="27">
        <v>4023082</v>
      </c>
      <c r="W332" s="42">
        <v>4660339</v>
      </c>
    </row>
    <row r="333" spans="1:23" x14ac:dyDescent="0.2">
      <c r="A333" s="15" t="s">
        <v>20</v>
      </c>
      <c r="B333" s="16" t="s">
        <v>587</v>
      </c>
      <c r="C333" s="17" t="s">
        <v>588</v>
      </c>
      <c r="D333" s="26">
        <v>23465061</v>
      </c>
      <c r="E333" s="27">
        <v>24121346</v>
      </c>
      <c r="F333" s="27">
        <v>14624778</v>
      </c>
      <c r="G333" s="36">
        <f t="shared" si="60"/>
        <v>0.60630024543406491</v>
      </c>
      <c r="H333" s="26">
        <v>340680</v>
      </c>
      <c r="I333" s="27">
        <v>2135996</v>
      </c>
      <c r="J333" s="27">
        <v>2502482</v>
      </c>
      <c r="K333" s="26">
        <v>4979158</v>
      </c>
      <c r="L333" s="26">
        <v>1622796</v>
      </c>
      <c r="M333" s="27">
        <v>1055166</v>
      </c>
      <c r="N333" s="27">
        <v>374986</v>
      </c>
      <c r="O333" s="26">
        <v>3052948</v>
      </c>
      <c r="P333" s="26">
        <v>806791</v>
      </c>
      <c r="Q333" s="27">
        <v>29490</v>
      </c>
      <c r="R333" s="27">
        <v>55323</v>
      </c>
      <c r="S333" s="26">
        <v>891604</v>
      </c>
      <c r="T333" s="26">
        <v>126683</v>
      </c>
      <c r="U333" s="27">
        <v>1328519</v>
      </c>
      <c r="V333" s="27">
        <v>4245866</v>
      </c>
      <c r="W333" s="42">
        <v>5701068</v>
      </c>
    </row>
    <row r="334" spans="1:23" x14ac:dyDescent="0.2">
      <c r="A334" s="15" t="s">
        <v>35</v>
      </c>
      <c r="B334" s="16" t="s">
        <v>589</v>
      </c>
      <c r="C334" s="17" t="s">
        <v>590</v>
      </c>
      <c r="D334" s="26">
        <v>2715500</v>
      </c>
      <c r="E334" s="27">
        <v>2715503</v>
      </c>
      <c r="F334" s="27">
        <v>2131044</v>
      </c>
      <c r="G334" s="36">
        <f t="shared" si="60"/>
        <v>0.78476952520398613</v>
      </c>
      <c r="H334" s="26">
        <v>0</v>
      </c>
      <c r="I334" s="27">
        <v>0</v>
      </c>
      <c r="J334" s="27">
        <v>0</v>
      </c>
      <c r="K334" s="26">
        <v>0</v>
      </c>
      <c r="L334" s="26">
        <v>0</v>
      </c>
      <c r="M334" s="27">
        <v>0</v>
      </c>
      <c r="N334" s="27">
        <v>0</v>
      </c>
      <c r="O334" s="26">
        <v>0</v>
      </c>
      <c r="P334" s="26">
        <v>19600</v>
      </c>
      <c r="Q334" s="27">
        <v>10766</v>
      </c>
      <c r="R334" s="27">
        <v>7179</v>
      </c>
      <c r="S334" s="26">
        <v>37545</v>
      </c>
      <c r="T334" s="26">
        <v>0</v>
      </c>
      <c r="U334" s="27">
        <v>0</v>
      </c>
      <c r="V334" s="27">
        <v>2093499</v>
      </c>
      <c r="W334" s="42">
        <v>2093499</v>
      </c>
    </row>
    <row r="335" spans="1:23" ht="16.5" x14ac:dyDescent="0.3">
      <c r="A335" s="18" t="s">
        <v>0</v>
      </c>
      <c r="B335" s="19" t="s">
        <v>591</v>
      </c>
      <c r="C335" s="20" t="s">
        <v>0</v>
      </c>
      <c r="D335" s="28">
        <f>SUM(D331:D334)</f>
        <v>50934118</v>
      </c>
      <c r="E335" s="29">
        <f>SUM(E331:E334)</f>
        <v>73025546</v>
      </c>
      <c r="F335" s="29">
        <f>SUM(F331:F334)</f>
        <v>39632357</v>
      </c>
      <c r="G335" s="37">
        <f t="shared" si="60"/>
        <v>0.5427190780607104</v>
      </c>
      <c r="H335" s="28">
        <f t="shared" ref="H335:W335" si="66">SUM(H331:H334)</f>
        <v>1429121</v>
      </c>
      <c r="I335" s="29">
        <f t="shared" si="66"/>
        <v>3732461</v>
      </c>
      <c r="J335" s="29">
        <f t="shared" si="66"/>
        <v>2657703</v>
      </c>
      <c r="K335" s="28">
        <f t="shared" si="66"/>
        <v>7819285</v>
      </c>
      <c r="L335" s="28">
        <f t="shared" si="66"/>
        <v>3547230</v>
      </c>
      <c r="M335" s="29">
        <f t="shared" si="66"/>
        <v>4490727</v>
      </c>
      <c r="N335" s="29">
        <f t="shared" si="66"/>
        <v>1250906</v>
      </c>
      <c r="O335" s="28">
        <f t="shared" si="66"/>
        <v>9288863</v>
      </c>
      <c r="P335" s="28">
        <f t="shared" si="66"/>
        <v>1147656</v>
      </c>
      <c r="Q335" s="29">
        <f t="shared" si="66"/>
        <v>791676</v>
      </c>
      <c r="R335" s="29">
        <f t="shared" si="66"/>
        <v>542518</v>
      </c>
      <c r="S335" s="28">
        <f t="shared" si="66"/>
        <v>2481850</v>
      </c>
      <c r="T335" s="28">
        <f t="shared" si="66"/>
        <v>1843048</v>
      </c>
      <c r="U335" s="29">
        <f t="shared" si="66"/>
        <v>2998780</v>
      </c>
      <c r="V335" s="29">
        <f t="shared" si="66"/>
        <v>15200531</v>
      </c>
      <c r="W335" s="43">
        <f t="shared" si="66"/>
        <v>20042359</v>
      </c>
    </row>
    <row r="336" spans="1:23" ht="16.5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11619848243</v>
      </c>
      <c r="E336" s="29">
        <f>SUM(E300,E302:E307,E309:E314,E316:E320,E322:E329,E331:E334)</f>
        <v>9578123051</v>
      </c>
      <c r="F336" s="29">
        <f>SUM(F300,F302:F307,F309:F314,F316:F320,F322:F329,F331:F334)</f>
        <v>7047597811</v>
      </c>
      <c r="G336" s="37">
        <f t="shared" si="60"/>
        <v>0.73580155250398438</v>
      </c>
      <c r="H336" s="28">
        <f t="shared" ref="H336:W336" si="67">SUM(H300,H302:H307,H309:H314,H316:H320,H322:H329,H331:H334)</f>
        <v>68099003</v>
      </c>
      <c r="I336" s="29">
        <f t="shared" si="67"/>
        <v>305490692</v>
      </c>
      <c r="J336" s="29">
        <f t="shared" si="67"/>
        <v>462443440</v>
      </c>
      <c r="K336" s="28">
        <f t="shared" si="67"/>
        <v>836033135</v>
      </c>
      <c r="L336" s="28">
        <f t="shared" si="67"/>
        <v>583922617</v>
      </c>
      <c r="M336" s="29">
        <f t="shared" si="67"/>
        <v>577805235</v>
      </c>
      <c r="N336" s="29">
        <f t="shared" si="67"/>
        <v>718189778</v>
      </c>
      <c r="O336" s="28">
        <f t="shared" si="67"/>
        <v>1879917630</v>
      </c>
      <c r="P336" s="28">
        <f t="shared" si="67"/>
        <v>285871462</v>
      </c>
      <c r="Q336" s="29">
        <f t="shared" si="67"/>
        <v>441079015</v>
      </c>
      <c r="R336" s="29">
        <f t="shared" si="67"/>
        <v>760508857</v>
      </c>
      <c r="S336" s="28">
        <f t="shared" si="67"/>
        <v>1487459334</v>
      </c>
      <c r="T336" s="28">
        <f t="shared" si="67"/>
        <v>477174947</v>
      </c>
      <c r="U336" s="29">
        <f t="shared" si="67"/>
        <v>784904588</v>
      </c>
      <c r="V336" s="29">
        <f t="shared" si="67"/>
        <v>1582108177</v>
      </c>
      <c r="W336" s="43">
        <f t="shared" si="67"/>
        <v>2844187712</v>
      </c>
    </row>
    <row r="337" spans="1:23" ht="16.5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68858541114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66945667854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46438676088</v>
      </c>
      <c r="G337" s="39">
        <f t="shared" si="60"/>
        <v>0.69367709034252756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1611923348</v>
      </c>
      <c r="I337" s="33">
        <f t="shared" si="68"/>
        <v>2635093632</v>
      </c>
      <c r="J337" s="33">
        <f t="shared" si="68"/>
        <v>3243003806</v>
      </c>
      <c r="K337" s="32">
        <f t="shared" si="68"/>
        <v>7490020786</v>
      </c>
      <c r="L337" s="32">
        <f t="shared" si="68"/>
        <v>3806195761</v>
      </c>
      <c r="M337" s="33">
        <f t="shared" si="68"/>
        <v>3676208399</v>
      </c>
      <c r="N337" s="33">
        <f t="shared" si="68"/>
        <v>4325142234</v>
      </c>
      <c r="O337" s="32">
        <f t="shared" si="68"/>
        <v>11807546394</v>
      </c>
      <c r="P337" s="32">
        <f t="shared" si="68"/>
        <v>1971311572</v>
      </c>
      <c r="Q337" s="33">
        <f t="shared" si="68"/>
        <v>8784791586</v>
      </c>
      <c r="R337" s="33">
        <f t="shared" si="68"/>
        <v>4228181824</v>
      </c>
      <c r="S337" s="32">
        <f t="shared" si="68"/>
        <v>14984284982</v>
      </c>
      <c r="T337" s="32">
        <f t="shared" si="68"/>
        <v>3069081703</v>
      </c>
      <c r="U337" s="33">
        <f t="shared" si="68"/>
        <v>4895422474</v>
      </c>
      <c r="V337" s="33">
        <f t="shared" si="68"/>
        <v>4192319749</v>
      </c>
      <c r="W337" s="45">
        <f t="shared" si="68"/>
        <v>12156823926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BFFE51-6503-4187-BBFF-1563260B8139}"/>
</file>

<file path=customXml/itemProps2.xml><?xml version="1.0" encoding="utf-8"?>
<ds:datastoreItem xmlns:ds="http://schemas.openxmlformats.org/officeDocument/2006/customXml" ds:itemID="{95747868-EB00-4CDE-B9A4-0554841F145C}"/>
</file>

<file path=customXml/itemProps3.xml><?xml version="1.0" encoding="utf-8"?>
<ds:datastoreItem xmlns:ds="http://schemas.openxmlformats.org/officeDocument/2006/customXml" ds:itemID="{06C5345B-0BF2-4A7D-9F9F-8681A854D3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Operating</vt:lpstr>
      <vt:lpstr>Capital</vt:lpstr>
      <vt:lpstr>Capital!Print_Area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2022-08-12T13:34:31Z</dcterms:created>
  <dcterms:modified xsi:type="dcterms:W3CDTF">2022-08-12T13:41:21Z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