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4. Q4\04. Final\"/>
    </mc:Choice>
  </mc:AlternateContent>
  <xr:revisionPtr revIDLastSave="0" documentId="8_{6E56E738-9B8E-43C6-B004-3DCB855EDA4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Operating" sheetId="1" r:id="rId1"/>
    <sheet name="Capital" sheetId="2" state="hidden" r:id="rId2"/>
  </sheets>
  <definedNames>
    <definedName name="_xlnm.Print_Area" localSheetId="1">Capital!$A$1:$W$358</definedName>
    <definedName name="_xlnm.Print_Area" localSheetId="0">Operating!$A$1:$W$358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37" i="2" l="1"/>
  <c r="V337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F337" i="2"/>
  <c r="G337" i="2" s="1"/>
  <c r="E337" i="2"/>
  <c r="D337" i="2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F336" i="2"/>
  <c r="E336" i="2"/>
  <c r="D336" i="2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F335" i="2"/>
  <c r="E335" i="2"/>
  <c r="D335" i="2"/>
  <c r="G334" i="2"/>
  <c r="G333" i="2"/>
  <c r="G332" i="2"/>
  <c r="G331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F330" i="2"/>
  <c r="E330" i="2"/>
  <c r="D330" i="2"/>
  <c r="G329" i="2"/>
  <c r="G328" i="2"/>
  <c r="G327" i="2"/>
  <c r="G326" i="2"/>
  <c r="G325" i="2"/>
  <c r="G324" i="2"/>
  <c r="G323" i="2"/>
  <c r="G322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F321" i="2"/>
  <c r="G321" i="2" s="1"/>
  <c r="E321" i="2"/>
  <c r="D321" i="2"/>
  <c r="G320" i="2"/>
  <c r="G319" i="2"/>
  <c r="G318" i="2"/>
  <c r="G317" i="2"/>
  <c r="G316" i="2"/>
  <c r="W315" i="2"/>
  <c r="V315" i="2"/>
  <c r="U315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F315" i="2"/>
  <c r="E315" i="2"/>
  <c r="G315" i="2" s="1"/>
  <c r="D315" i="2"/>
  <c r="G314" i="2"/>
  <c r="G313" i="2"/>
  <c r="G312" i="2"/>
  <c r="G311" i="2"/>
  <c r="G310" i="2"/>
  <c r="G309" i="2"/>
  <c r="W308" i="2"/>
  <c r="V308" i="2"/>
  <c r="U308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F308" i="2"/>
  <c r="E308" i="2"/>
  <c r="G308" i="2" s="1"/>
  <c r="D308" i="2"/>
  <c r="G307" i="2"/>
  <c r="G306" i="2"/>
  <c r="G305" i="2"/>
  <c r="G304" i="2"/>
  <c r="G303" i="2"/>
  <c r="G302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F301" i="2"/>
  <c r="E301" i="2"/>
  <c r="G301" i="2" s="1"/>
  <c r="D301" i="2"/>
  <c r="G300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F297" i="2"/>
  <c r="E297" i="2"/>
  <c r="D297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F296" i="2"/>
  <c r="E296" i="2"/>
  <c r="G296" i="2" s="1"/>
  <c r="D296" i="2"/>
  <c r="G295" i="2"/>
  <c r="G294" i="2"/>
  <c r="G293" i="2"/>
  <c r="G292" i="2"/>
  <c r="G291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F290" i="2"/>
  <c r="E290" i="2"/>
  <c r="G290" i="2" s="1"/>
  <c r="D290" i="2"/>
  <c r="G289" i="2"/>
  <c r="G288" i="2"/>
  <c r="G287" i="2"/>
  <c r="G286" i="2"/>
  <c r="G285" i="2"/>
  <c r="G284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F283" i="2"/>
  <c r="E283" i="2"/>
  <c r="D283" i="2"/>
  <c r="G282" i="2"/>
  <c r="G281" i="2"/>
  <c r="G280" i="2"/>
  <c r="G279" i="2"/>
  <c r="G278" i="2"/>
  <c r="G277" i="2"/>
  <c r="G276" i="2"/>
  <c r="G275" i="2"/>
  <c r="G274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F273" i="2"/>
  <c r="E273" i="2"/>
  <c r="G273" i="2" s="1"/>
  <c r="D273" i="2"/>
  <c r="G272" i="2"/>
  <c r="G271" i="2"/>
  <c r="G270" i="2"/>
  <c r="G269" i="2"/>
  <c r="G268" i="2"/>
  <c r="G267" i="2"/>
  <c r="G266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F265" i="2"/>
  <c r="E265" i="2"/>
  <c r="G265" i="2" s="1"/>
  <c r="D265" i="2"/>
  <c r="G264" i="2"/>
  <c r="G263" i="2"/>
  <c r="G262" i="2"/>
  <c r="G261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F258" i="2"/>
  <c r="E258" i="2"/>
  <c r="D258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F257" i="2"/>
  <c r="E257" i="2"/>
  <c r="D257" i="2"/>
  <c r="G256" i="2"/>
  <c r="G255" i="2"/>
  <c r="G254" i="2"/>
  <c r="G253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F252" i="2"/>
  <c r="E252" i="2"/>
  <c r="G252" i="2" s="1"/>
  <c r="D252" i="2"/>
  <c r="G251" i="2"/>
  <c r="G250" i="2"/>
  <c r="G249" i="2"/>
  <c r="G248" i="2"/>
  <c r="G247" i="2"/>
  <c r="G246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F245" i="2"/>
  <c r="E245" i="2"/>
  <c r="D245" i="2"/>
  <c r="G244" i="2"/>
  <c r="G243" i="2"/>
  <c r="G242" i="2"/>
  <c r="G241" i="2"/>
  <c r="G240" i="2"/>
  <c r="G239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F238" i="2"/>
  <c r="E238" i="2"/>
  <c r="G238" i="2" s="1"/>
  <c r="D238" i="2"/>
  <c r="G237" i="2"/>
  <c r="G236" i="2"/>
  <c r="G235" i="2"/>
  <c r="G234" i="2"/>
  <c r="G233" i="2"/>
  <c r="G232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D229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F228" i="2"/>
  <c r="G228" i="2" s="1"/>
  <c r="E228" i="2"/>
  <c r="D228" i="2"/>
  <c r="G227" i="2"/>
  <c r="G226" i="2"/>
  <c r="G225" i="2"/>
  <c r="G224" i="2"/>
  <c r="G223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F222" i="2"/>
  <c r="G222" i="2" s="1"/>
  <c r="E222" i="2"/>
  <c r="D222" i="2"/>
  <c r="G221" i="2"/>
  <c r="G220" i="2"/>
  <c r="G219" i="2"/>
  <c r="G218" i="2"/>
  <c r="G217" i="2"/>
  <c r="G216" i="2"/>
  <c r="G215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F214" i="2"/>
  <c r="G214" i="2" s="1"/>
  <c r="E214" i="2"/>
  <c r="D214" i="2"/>
  <c r="G213" i="2"/>
  <c r="G212" i="2"/>
  <c r="G211" i="2"/>
  <c r="G210" i="2"/>
  <c r="G209" i="2"/>
  <c r="G208" i="2"/>
  <c r="G207" i="2"/>
  <c r="G206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F203" i="2"/>
  <c r="E203" i="2"/>
  <c r="G203" i="2" s="1"/>
  <c r="D203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F202" i="2"/>
  <c r="G202" i="2" s="1"/>
  <c r="E202" i="2"/>
  <c r="D202" i="2"/>
  <c r="G201" i="2"/>
  <c r="G200" i="2"/>
  <c r="G199" i="2"/>
  <c r="G198" i="2"/>
  <c r="G197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F196" i="2"/>
  <c r="G196" i="2" s="1"/>
  <c r="E196" i="2"/>
  <c r="D196" i="2"/>
  <c r="G195" i="2"/>
  <c r="G194" i="2"/>
  <c r="G193" i="2"/>
  <c r="G192" i="2"/>
  <c r="G191" i="2"/>
  <c r="G190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F189" i="2"/>
  <c r="E189" i="2"/>
  <c r="G189" i="2" s="1"/>
  <c r="D189" i="2"/>
  <c r="G188" i="2"/>
  <c r="G187" i="2"/>
  <c r="G186" i="2"/>
  <c r="G185" i="2"/>
  <c r="G184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F183" i="2"/>
  <c r="G183" i="2" s="1"/>
  <c r="E183" i="2"/>
  <c r="D183" i="2"/>
  <c r="G182" i="2"/>
  <c r="G181" i="2"/>
  <c r="G180" i="2"/>
  <c r="G179" i="2"/>
  <c r="G178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F177" i="2"/>
  <c r="G177" i="2" s="1"/>
  <c r="E177" i="2"/>
  <c r="D177" i="2"/>
  <c r="G176" i="2"/>
  <c r="G175" i="2"/>
  <c r="G174" i="2"/>
  <c r="G173" i="2"/>
  <c r="G172" i="2"/>
  <c r="G171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F168" i="2"/>
  <c r="E168" i="2"/>
  <c r="G168" i="2" s="1"/>
  <c r="D168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F167" i="2"/>
  <c r="E167" i="2"/>
  <c r="G167" i="2" s="1"/>
  <c r="D167" i="2"/>
  <c r="G166" i="2"/>
  <c r="G165" i="2"/>
  <c r="G164" i="2"/>
  <c r="G163" i="2"/>
  <c r="G162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F161" i="2"/>
  <c r="E161" i="2"/>
  <c r="G161" i="2" s="1"/>
  <c r="D161" i="2"/>
  <c r="G160" i="2"/>
  <c r="G159" i="2"/>
  <c r="G158" i="2"/>
  <c r="G157" i="2"/>
  <c r="G156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F155" i="2"/>
  <c r="E155" i="2"/>
  <c r="D155" i="2"/>
  <c r="G154" i="2"/>
  <c r="G153" i="2"/>
  <c r="G152" i="2"/>
  <c r="G151" i="2"/>
  <c r="G150" i="2"/>
  <c r="G149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F148" i="2"/>
  <c r="E148" i="2"/>
  <c r="D148" i="2"/>
  <c r="G147" i="2"/>
  <c r="G146" i="2"/>
  <c r="G145" i="2"/>
  <c r="G144" i="2"/>
  <c r="G143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G141" i="2"/>
  <c r="G140" i="2"/>
  <c r="G139" i="2"/>
  <c r="G138" i="2"/>
  <c r="G137" i="2"/>
  <c r="G136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F135" i="2"/>
  <c r="E135" i="2"/>
  <c r="D135" i="2"/>
  <c r="G134" i="2"/>
  <c r="G133" i="2"/>
  <c r="G132" i="2"/>
  <c r="G131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F130" i="2"/>
  <c r="E130" i="2"/>
  <c r="G130" i="2" s="1"/>
  <c r="D130" i="2"/>
  <c r="G129" i="2"/>
  <c r="G128" i="2"/>
  <c r="G127" i="2"/>
  <c r="G126" i="2"/>
  <c r="G125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F124" i="2"/>
  <c r="E124" i="2"/>
  <c r="G124" i="2" s="1"/>
  <c r="D124" i="2"/>
  <c r="G123" i="2"/>
  <c r="G122" i="2"/>
  <c r="G121" i="2"/>
  <c r="G120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F119" i="2"/>
  <c r="E119" i="2"/>
  <c r="D119" i="2"/>
  <c r="G118" i="2"/>
  <c r="G117" i="2"/>
  <c r="G116" i="2"/>
  <c r="G115" i="2"/>
  <c r="G114" i="2"/>
  <c r="G113" i="2"/>
  <c r="G112" i="2"/>
  <c r="G111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F110" i="2"/>
  <c r="E110" i="2"/>
  <c r="G110" i="2" s="1"/>
  <c r="D110" i="2"/>
  <c r="G109" i="2"/>
  <c r="G108" i="2"/>
  <c r="G107" i="2"/>
  <c r="G106" i="2"/>
  <c r="G105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F104" i="2"/>
  <c r="E104" i="2"/>
  <c r="G104" i="2" s="1"/>
  <c r="D104" i="2"/>
  <c r="G103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F100" i="2"/>
  <c r="G100" i="2" s="1"/>
  <c r="E100" i="2"/>
  <c r="D100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F99" i="2"/>
  <c r="E99" i="2"/>
  <c r="D99" i="2"/>
  <c r="G98" i="2"/>
  <c r="G97" i="2"/>
  <c r="G96" i="2"/>
  <c r="G95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F94" i="2"/>
  <c r="G94" i="2" s="1"/>
  <c r="E94" i="2"/>
  <c r="D94" i="2"/>
  <c r="G93" i="2"/>
  <c r="G92" i="2"/>
  <c r="G91" i="2"/>
  <c r="G90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F89" i="2"/>
  <c r="E89" i="2"/>
  <c r="D89" i="2"/>
  <c r="G88" i="2"/>
  <c r="G87" i="2"/>
  <c r="G86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F83" i="2"/>
  <c r="G83" i="2" s="1"/>
  <c r="E83" i="2"/>
  <c r="D83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F82" i="2"/>
  <c r="E82" i="2"/>
  <c r="G82" i="2" s="1"/>
  <c r="D82" i="2"/>
  <c r="G81" i="2"/>
  <c r="G80" i="2"/>
  <c r="G79" i="2"/>
  <c r="G78" i="2"/>
  <c r="G77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F76" i="2"/>
  <c r="E76" i="2"/>
  <c r="D76" i="2"/>
  <c r="G75" i="2"/>
  <c r="G74" i="2"/>
  <c r="G73" i="2"/>
  <c r="G72" i="2"/>
  <c r="G71" i="2"/>
  <c r="G70" i="2"/>
  <c r="G69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F68" i="2"/>
  <c r="E68" i="2"/>
  <c r="G68" i="2" s="1"/>
  <c r="D68" i="2"/>
  <c r="G67" i="2"/>
  <c r="G66" i="2"/>
  <c r="G65" i="2"/>
  <c r="G64" i="2"/>
  <c r="G63" i="2"/>
  <c r="G62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F61" i="2"/>
  <c r="E61" i="2"/>
  <c r="D61" i="2"/>
  <c r="G60" i="2"/>
  <c r="G59" i="2"/>
  <c r="G58" i="2"/>
  <c r="G57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F56" i="2"/>
  <c r="E56" i="2"/>
  <c r="G56" i="2" s="1"/>
  <c r="D56" i="2"/>
  <c r="G55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F52" i="2"/>
  <c r="E52" i="2"/>
  <c r="G52" i="2" s="1"/>
  <c r="D52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F51" i="2"/>
  <c r="E51" i="2"/>
  <c r="G51" i="2" s="1"/>
  <c r="D51" i="2"/>
  <c r="G50" i="2"/>
  <c r="G49" i="2"/>
  <c r="G48" i="2"/>
  <c r="G47" i="2"/>
  <c r="G46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F45" i="2"/>
  <c r="E45" i="2"/>
  <c r="G45" i="2" s="1"/>
  <c r="D45" i="2"/>
  <c r="G44" i="2"/>
  <c r="G43" i="2"/>
  <c r="G42" i="2"/>
  <c r="G41" i="2"/>
  <c r="G40" i="2"/>
  <c r="G39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F38" i="2"/>
  <c r="E38" i="2"/>
  <c r="D38" i="2"/>
  <c r="G37" i="2"/>
  <c r="G36" i="2"/>
  <c r="G35" i="2"/>
  <c r="G34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F33" i="2"/>
  <c r="E33" i="2"/>
  <c r="G33" i="2" s="1"/>
  <c r="D33" i="2"/>
  <c r="G32" i="2"/>
  <c r="G31" i="2"/>
  <c r="G30" i="2"/>
  <c r="G29" i="2"/>
  <c r="G28" i="2"/>
  <c r="G27" i="2"/>
  <c r="G26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F25" i="2"/>
  <c r="E25" i="2"/>
  <c r="D25" i="2"/>
  <c r="G24" i="2"/>
  <c r="G23" i="2"/>
  <c r="G22" i="2"/>
  <c r="G21" i="2"/>
  <c r="G20" i="2"/>
  <c r="G19" i="2"/>
  <c r="G18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F17" i="2"/>
  <c r="E17" i="2"/>
  <c r="G17" i="2" s="1"/>
  <c r="D17" i="2"/>
  <c r="G16" i="2"/>
  <c r="G15" i="2"/>
  <c r="G14" i="2"/>
  <c r="G13" i="2"/>
  <c r="G12" i="2"/>
  <c r="G11" i="2"/>
  <c r="G10" i="2"/>
  <c r="G9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F8" i="2"/>
  <c r="G8" i="2" s="1"/>
  <c r="E8" i="2"/>
  <c r="D8" i="2"/>
  <c r="G7" i="2"/>
  <c r="G6" i="2"/>
  <c r="W337" i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F337" i="1"/>
  <c r="E337" i="1"/>
  <c r="D337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F336" i="1"/>
  <c r="E336" i="1"/>
  <c r="D336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F335" i="1"/>
  <c r="E335" i="1"/>
  <c r="G335" i="1" s="1"/>
  <c r="D335" i="1"/>
  <c r="G334" i="1"/>
  <c r="G333" i="1"/>
  <c r="G332" i="1"/>
  <c r="G331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F330" i="1"/>
  <c r="E330" i="1"/>
  <c r="G330" i="1" s="1"/>
  <c r="D330" i="1"/>
  <c r="G329" i="1"/>
  <c r="G328" i="1"/>
  <c r="G327" i="1"/>
  <c r="G326" i="1"/>
  <c r="G325" i="1"/>
  <c r="G324" i="1"/>
  <c r="G323" i="1"/>
  <c r="G322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F321" i="1"/>
  <c r="E321" i="1"/>
  <c r="D321" i="1"/>
  <c r="G320" i="1"/>
  <c r="G319" i="1"/>
  <c r="G318" i="1"/>
  <c r="G317" i="1"/>
  <c r="G316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F315" i="1"/>
  <c r="G315" i="1" s="1"/>
  <c r="E315" i="1"/>
  <c r="D315" i="1"/>
  <c r="G314" i="1"/>
  <c r="G313" i="1"/>
  <c r="G312" i="1"/>
  <c r="G311" i="1"/>
  <c r="G310" i="1"/>
  <c r="G309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F308" i="1"/>
  <c r="E308" i="1"/>
  <c r="G308" i="1" s="1"/>
  <c r="D308" i="1"/>
  <c r="G307" i="1"/>
  <c r="G306" i="1"/>
  <c r="G305" i="1"/>
  <c r="G304" i="1"/>
  <c r="G303" i="1"/>
  <c r="G302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F301" i="1"/>
  <c r="E301" i="1"/>
  <c r="D301" i="1"/>
  <c r="G300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F297" i="1"/>
  <c r="E297" i="1"/>
  <c r="G297" i="1" s="1"/>
  <c r="D297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F296" i="1"/>
  <c r="G296" i="1" s="1"/>
  <c r="E296" i="1"/>
  <c r="D296" i="1"/>
  <c r="G295" i="1"/>
  <c r="G294" i="1"/>
  <c r="G293" i="1"/>
  <c r="G292" i="1"/>
  <c r="G291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F290" i="1"/>
  <c r="E290" i="1"/>
  <c r="D290" i="1"/>
  <c r="G289" i="1"/>
  <c r="G288" i="1"/>
  <c r="G287" i="1"/>
  <c r="G286" i="1"/>
  <c r="G285" i="1"/>
  <c r="G284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F283" i="1"/>
  <c r="G283" i="1" s="1"/>
  <c r="E283" i="1"/>
  <c r="D283" i="1"/>
  <c r="G282" i="1"/>
  <c r="G281" i="1"/>
  <c r="G280" i="1"/>
  <c r="G279" i="1"/>
  <c r="G278" i="1"/>
  <c r="G277" i="1"/>
  <c r="G276" i="1"/>
  <c r="G275" i="1"/>
  <c r="G274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G272" i="1"/>
  <c r="G271" i="1"/>
  <c r="G270" i="1"/>
  <c r="G269" i="1"/>
  <c r="G268" i="1"/>
  <c r="G267" i="1"/>
  <c r="G266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F265" i="1"/>
  <c r="G265" i="1" s="1"/>
  <c r="E265" i="1"/>
  <c r="D265" i="1"/>
  <c r="G264" i="1"/>
  <c r="G263" i="1"/>
  <c r="G262" i="1"/>
  <c r="G261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F258" i="1"/>
  <c r="E258" i="1"/>
  <c r="D258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F257" i="1"/>
  <c r="G257" i="1" s="1"/>
  <c r="E257" i="1"/>
  <c r="D257" i="1"/>
  <c r="G256" i="1"/>
  <c r="G255" i="1"/>
  <c r="G254" i="1"/>
  <c r="G253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F252" i="1"/>
  <c r="G252" i="1" s="1"/>
  <c r="E252" i="1"/>
  <c r="D252" i="1"/>
  <c r="G251" i="1"/>
  <c r="G250" i="1"/>
  <c r="G249" i="1"/>
  <c r="G248" i="1"/>
  <c r="G247" i="1"/>
  <c r="G246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F245" i="1"/>
  <c r="E245" i="1"/>
  <c r="D245" i="1"/>
  <c r="G244" i="1"/>
  <c r="G243" i="1"/>
  <c r="G242" i="1"/>
  <c r="G241" i="1"/>
  <c r="G240" i="1"/>
  <c r="G239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F238" i="1"/>
  <c r="E238" i="1"/>
  <c r="D238" i="1"/>
  <c r="G237" i="1"/>
  <c r="G236" i="1"/>
  <c r="G235" i="1"/>
  <c r="G234" i="1"/>
  <c r="G233" i="1"/>
  <c r="G232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F229" i="1"/>
  <c r="E229" i="1"/>
  <c r="G229" i="1" s="1"/>
  <c r="D229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F228" i="1"/>
  <c r="E228" i="1"/>
  <c r="G228" i="1" s="1"/>
  <c r="D228" i="1"/>
  <c r="G227" i="1"/>
  <c r="G226" i="1"/>
  <c r="G225" i="1"/>
  <c r="G224" i="1"/>
  <c r="G223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F222" i="1"/>
  <c r="E222" i="1"/>
  <c r="G222" i="1" s="1"/>
  <c r="D222" i="1"/>
  <c r="G221" i="1"/>
  <c r="G220" i="1"/>
  <c r="G219" i="1"/>
  <c r="G218" i="1"/>
  <c r="G217" i="1"/>
  <c r="G216" i="1"/>
  <c r="G215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F214" i="1"/>
  <c r="E214" i="1"/>
  <c r="G214" i="1" s="1"/>
  <c r="D214" i="1"/>
  <c r="G213" i="1"/>
  <c r="G212" i="1"/>
  <c r="G211" i="1"/>
  <c r="G210" i="1"/>
  <c r="G209" i="1"/>
  <c r="G208" i="1"/>
  <c r="G207" i="1"/>
  <c r="G206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F203" i="1"/>
  <c r="E203" i="1"/>
  <c r="G203" i="1" s="1"/>
  <c r="D203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F202" i="1"/>
  <c r="E202" i="1"/>
  <c r="G202" i="1" s="1"/>
  <c r="D202" i="1"/>
  <c r="G201" i="1"/>
  <c r="G200" i="1"/>
  <c r="G199" i="1"/>
  <c r="G198" i="1"/>
  <c r="G197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F196" i="1"/>
  <c r="E196" i="1"/>
  <c r="G196" i="1" s="1"/>
  <c r="D196" i="1"/>
  <c r="G195" i="1"/>
  <c r="G194" i="1"/>
  <c r="G193" i="1"/>
  <c r="G192" i="1"/>
  <c r="G191" i="1"/>
  <c r="G190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G188" i="1"/>
  <c r="G187" i="1"/>
  <c r="G186" i="1"/>
  <c r="G185" i="1"/>
  <c r="G184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F183" i="1"/>
  <c r="E183" i="1"/>
  <c r="G183" i="1" s="1"/>
  <c r="D183" i="1"/>
  <c r="G182" i="1"/>
  <c r="G181" i="1"/>
  <c r="G180" i="1"/>
  <c r="G179" i="1"/>
  <c r="G178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F177" i="1"/>
  <c r="E177" i="1"/>
  <c r="G177" i="1" s="1"/>
  <c r="D177" i="1"/>
  <c r="G176" i="1"/>
  <c r="G175" i="1"/>
  <c r="G174" i="1"/>
  <c r="G173" i="1"/>
  <c r="G172" i="1"/>
  <c r="G171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F168" i="1"/>
  <c r="E168" i="1"/>
  <c r="G168" i="1" s="1"/>
  <c r="D168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F167" i="1"/>
  <c r="E167" i="1"/>
  <c r="G167" i="1" s="1"/>
  <c r="D167" i="1"/>
  <c r="G166" i="1"/>
  <c r="G165" i="1"/>
  <c r="G164" i="1"/>
  <c r="G163" i="1"/>
  <c r="G162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F161" i="1"/>
  <c r="E161" i="1"/>
  <c r="G161" i="1" s="1"/>
  <c r="D161" i="1"/>
  <c r="G160" i="1"/>
  <c r="G159" i="1"/>
  <c r="G158" i="1"/>
  <c r="G157" i="1"/>
  <c r="G156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F155" i="1"/>
  <c r="E155" i="1"/>
  <c r="G155" i="1" s="1"/>
  <c r="D155" i="1"/>
  <c r="G154" i="1"/>
  <c r="G153" i="1"/>
  <c r="G152" i="1"/>
  <c r="G151" i="1"/>
  <c r="G150" i="1"/>
  <c r="G149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G147" i="1"/>
  <c r="G146" i="1"/>
  <c r="G145" i="1"/>
  <c r="G144" i="1"/>
  <c r="G143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F142" i="1"/>
  <c r="E142" i="1"/>
  <c r="G142" i="1" s="1"/>
  <c r="D142" i="1"/>
  <c r="G141" i="1"/>
  <c r="G140" i="1"/>
  <c r="G139" i="1"/>
  <c r="G138" i="1"/>
  <c r="G137" i="1"/>
  <c r="G136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F135" i="1"/>
  <c r="G135" i="1" s="1"/>
  <c r="E135" i="1"/>
  <c r="D135" i="1"/>
  <c r="G134" i="1"/>
  <c r="G133" i="1"/>
  <c r="G132" i="1"/>
  <c r="G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F130" i="1"/>
  <c r="E130" i="1"/>
  <c r="D130" i="1"/>
  <c r="G129" i="1"/>
  <c r="G128" i="1"/>
  <c r="G127" i="1"/>
  <c r="G126" i="1"/>
  <c r="G125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F124" i="1"/>
  <c r="G124" i="1" s="1"/>
  <c r="E124" i="1"/>
  <c r="D124" i="1"/>
  <c r="G123" i="1"/>
  <c r="G122" i="1"/>
  <c r="G121" i="1"/>
  <c r="G120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F119" i="1"/>
  <c r="G119" i="1" s="1"/>
  <c r="E119" i="1"/>
  <c r="D119" i="1"/>
  <c r="G118" i="1"/>
  <c r="G117" i="1"/>
  <c r="G116" i="1"/>
  <c r="G115" i="1"/>
  <c r="G114" i="1"/>
  <c r="G113" i="1"/>
  <c r="G112" i="1"/>
  <c r="G111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G109" i="1"/>
  <c r="G108" i="1"/>
  <c r="G107" i="1"/>
  <c r="G106" i="1"/>
  <c r="G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F104" i="1"/>
  <c r="E104" i="1"/>
  <c r="G104" i="1" s="1"/>
  <c r="D104" i="1"/>
  <c r="G103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F100" i="1"/>
  <c r="E100" i="1"/>
  <c r="D100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F99" i="1"/>
  <c r="E99" i="1"/>
  <c r="D99" i="1"/>
  <c r="G98" i="1"/>
  <c r="G97" i="1"/>
  <c r="G96" i="1"/>
  <c r="G95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F94" i="1"/>
  <c r="E94" i="1"/>
  <c r="G94" i="1" s="1"/>
  <c r="D94" i="1"/>
  <c r="G93" i="1"/>
  <c r="G92" i="1"/>
  <c r="G91" i="1"/>
  <c r="G90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F89" i="1"/>
  <c r="E89" i="1"/>
  <c r="G89" i="1" s="1"/>
  <c r="D89" i="1"/>
  <c r="G88" i="1"/>
  <c r="G87" i="1"/>
  <c r="G86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F83" i="1"/>
  <c r="E83" i="1"/>
  <c r="G83" i="1" s="1"/>
  <c r="D83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F82" i="1"/>
  <c r="E82" i="1"/>
  <c r="G82" i="1" s="1"/>
  <c r="D82" i="1"/>
  <c r="G81" i="1"/>
  <c r="G80" i="1"/>
  <c r="G79" i="1"/>
  <c r="G78" i="1"/>
  <c r="G77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F76" i="1"/>
  <c r="E76" i="1"/>
  <c r="G76" i="1" s="1"/>
  <c r="D76" i="1"/>
  <c r="G75" i="1"/>
  <c r="G74" i="1"/>
  <c r="G73" i="1"/>
  <c r="G72" i="1"/>
  <c r="G71" i="1"/>
  <c r="G70" i="1"/>
  <c r="G69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F68" i="1"/>
  <c r="E68" i="1"/>
  <c r="G68" i="1" s="1"/>
  <c r="D68" i="1"/>
  <c r="G67" i="1"/>
  <c r="G66" i="1"/>
  <c r="G65" i="1"/>
  <c r="G64" i="1"/>
  <c r="G63" i="1"/>
  <c r="G62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F61" i="1"/>
  <c r="E61" i="1"/>
  <c r="D61" i="1"/>
  <c r="G60" i="1"/>
  <c r="G59" i="1"/>
  <c r="G58" i="1"/>
  <c r="G57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F56" i="1"/>
  <c r="E56" i="1"/>
  <c r="D56" i="1"/>
  <c r="G55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F52" i="1"/>
  <c r="E52" i="1"/>
  <c r="G52" i="1" s="1"/>
  <c r="D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F51" i="1"/>
  <c r="E51" i="1"/>
  <c r="G51" i="1" s="1"/>
  <c r="D51" i="1"/>
  <c r="G50" i="1"/>
  <c r="G49" i="1"/>
  <c r="G48" i="1"/>
  <c r="G47" i="1"/>
  <c r="G46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F45" i="1"/>
  <c r="E45" i="1"/>
  <c r="G45" i="1" s="1"/>
  <c r="D45" i="1"/>
  <c r="G44" i="1"/>
  <c r="G43" i="1"/>
  <c r="G42" i="1"/>
  <c r="G41" i="1"/>
  <c r="G40" i="1"/>
  <c r="G39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F38" i="1"/>
  <c r="G38" i="1" s="1"/>
  <c r="E38" i="1"/>
  <c r="D38" i="1"/>
  <c r="G37" i="1"/>
  <c r="G36" i="1"/>
  <c r="G35" i="1"/>
  <c r="G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F33" i="1"/>
  <c r="E33" i="1"/>
  <c r="D33" i="1"/>
  <c r="G32" i="1"/>
  <c r="G31" i="1"/>
  <c r="G30" i="1"/>
  <c r="G29" i="1"/>
  <c r="G28" i="1"/>
  <c r="G27" i="1"/>
  <c r="G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F25" i="1"/>
  <c r="E25" i="1"/>
  <c r="G25" i="1" s="1"/>
  <c r="D25" i="1"/>
  <c r="G24" i="1"/>
  <c r="G23" i="1"/>
  <c r="G22" i="1"/>
  <c r="G21" i="1"/>
  <c r="G20" i="1"/>
  <c r="G19" i="1"/>
  <c r="G18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F17" i="1"/>
  <c r="E17" i="1"/>
  <c r="G17" i="1" s="1"/>
  <c r="D17" i="1"/>
  <c r="G16" i="1"/>
  <c r="G15" i="1"/>
  <c r="G14" i="1"/>
  <c r="G13" i="1"/>
  <c r="G12" i="1"/>
  <c r="G11" i="1"/>
  <c r="G10" i="1"/>
  <c r="G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F8" i="1"/>
  <c r="E8" i="1"/>
  <c r="G8" i="1" s="1"/>
  <c r="D8" i="1"/>
  <c r="G7" i="1"/>
  <c r="G6" i="1"/>
  <c r="G33" i="1" l="1"/>
  <c r="G61" i="1"/>
  <c r="G258" i="1"/>
  <c r="G301" i="1"/>
  <c r="G155" i="2"/>
  <c r="G335" i="2"/>
  <c r="G56" i="1"/>
  <c r="G99" i="1"/>
  <c r="G321" i="1"/>
  <c r="G337" i="1"/>
  <c r="G257" i="2"/>
  <c r="G283" i="2"/>
  <c r="G330" i="2"/>
  <c r="G100" i="1"/>
  <c r="G238" i="1"/>
  <c r="G245" i="1"/>
  <c r="G99" i="2"/>
  <c r="G135" i="2"/>
  <c r="G258" i="2"/>
  <c r="G76" i="2"/>
  <c r="G336" i="2"/>
  <c r="G130" i="1"/>
  <c r="G290" i="1"/>
  <c r="G336" i="1"/>
  <c r="G25" i="2"/>
  <c r="G38" i="2"/>
  <c r="G61" i="2"/>
  <c r="G89" i="2"/>
  <c r="G119" i="2"/>
  <c r="G148" i="2"/>
  <c r="G297" i="2"/>
</calcChain>
</file>

<file path=xl/sharedStrings.xml><?xml version="1.0" encoding="utf-8"?>
<sst xmlns="http://schemas.openxmlformats.org/spreadsheetml/2006/main" count="2002" uniqueCount="608">
  <si>
    <t/>
  </si>
  <si>
    <t/>
  </si>
  <si>
    <t>MONTHLY OPERATING EXPENDITURE FOR THE 4th Quarter Ended 30 June 2022 (Preliminary results)</t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</si>
  <si>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</si>
  <si>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</si>
  <si>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</si>
  <si>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</si>
  <si>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</si>
  <si>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</si>
  <si>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</si>
  <si>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</si>
  <si>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</si>
  <si>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</si>
  <si>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</si>
  <si>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</si>
  <si>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</si>
  <si>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</si>
  <si>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</si>
  <si>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</si>
  <si>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</si>
  <si>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</si>
  <si>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</si>
  <si>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</si>
  <si>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</si>
  <si>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</si>
  <si>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</si>
  <si>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</si>
  <si>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</si>
  <si>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</si>
  <si>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</si>
  <si>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</si>
  <si>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</si>
  <si>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</si>
  <si>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</si>
  <si>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</si>
  <si>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</si>
  <si>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</si>
  <si>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</si>
  <si>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</si>
  <si>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</si>
  <si>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</si>
  <si>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</si>
  <si>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</si>
  <si>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</si>
  <si>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</si>
  <si>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</si>
  <si>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</si>
  <si>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</si>
  <si>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</si>
  <si>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</si>
  <si>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</si>
  <si>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</si>
  <si>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</si>
  <si>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</si>
  <si>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</si>
  <si>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</si>
  <si>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</si>
  <si>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</si>
  <si>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</si>
  <si>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</si>
  <si>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Engcobo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</si>
  <si>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</si>
  <si>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</si>
  <si>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</si>
  <si>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</si>
  <si>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</si>
  <si>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</si>
  <si>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</si>
  <si>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</si>
  <si>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</si>
  <si>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</si>
  <si>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</si>
  <si>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</si>
  <si>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</si>
  <si>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</si>
  <si>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</si>
  <si>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</si>
  <si>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</si>
  <si>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</si>
  <si>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</si>
  <si>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</si>
  <si>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</si>
  <si>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</si>
  <si>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</si>
  <si>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</si>
  <si>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</si>
  <si>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</si>
  <si>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</si>
  <si>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</si>
  <si>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</si>
  <si>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</si>
  <si>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</si>
  <si>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</si>
  <si>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</si>
  <si>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</si>
  <si>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</si>
  <si>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</si>
  <si>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</si>
  <si>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</si>
  <si>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</si>
  <si>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</si>
  <si>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</si>
  <si>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</si>
  <si>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</si>
  <si>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</si>
  <si>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</si>
  <si>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</si>
  <si>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</si>
  <si>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</si>
  <si>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</si>
  <si>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</si>
  <si>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</si>
  <si>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</si>
  <si>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</si>
  <si>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</si>
  <si>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</si>
  <si>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</si>
  <si>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</si>
  <si>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</si>
  <si>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</si>
  <si>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</si>
  <si>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</si>
  <si>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</si>
  <si>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</si>
  <si>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</si>
  <si>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</si>
  <si>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</si>
  <si>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</si>
  <si>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</si>
  <si>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</si>
  <si>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</si>
  <si>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</si>
  <si>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</si>
  <si>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</si>
  <si>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</si>
  <si>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</si>
  <si>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</si>
  <si>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</si>
  <si>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</si>
  <si>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</si>
  <si>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</si>
  <si>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</si>
  <si>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</si>
  <si>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</si>
  <si>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</si>
  <si>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</si>
  <si>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</si>
  <si>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</si>
  <si>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</si>
  <si>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</si>
  <si>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</si>
  <si>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</si>
  <si>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</si>
  <si>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</si>
  <si>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</si>
  <si>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</si>
  <si>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</si>
  <si>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</si>
  <si>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</si>
  <si>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</si>
  <si>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</si>
  <si>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</si>
  <si>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</si>
  <si>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</si>
  <si>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</si>
  <si>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</si>
  <si>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</si>
  <si>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</si>
  <si>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</si>
  <si>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</si>
  <si>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</si>
  <si>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</si>
  <si>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</si>
  <si>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</si>
  <si>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</si>
  <si>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</si>
  <si>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</si>
  <si>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</si>
  <si>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</si>
  <si>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</si>
  <si>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</si>
  <si>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</si>
  <si>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</si>
  <si>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</si>
  <si>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</si>
  <si>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</si>
  <si>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</si>
  <si>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</si>
  <si>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</si>
  <si>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</si>
  <si>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</si>
  <si>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</si>
  <si>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</si>
  <si>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</si>
  <si>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</si>
  <si>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</si>
  <si>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</si>
  <si>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</si>
  <si>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</si>
  <si>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</si>
  <si>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</si>
  <si>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</si>
  <si>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</si>
  <si>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</si>
  <si>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</si>
  <si>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</si>
  <si>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</si>
  <si>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</si>
  <si>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</si>
  <si>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</si>
  <si>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</si>
  <si>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</si>
  <si>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</si>
  <si>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</si>
  <si>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</si>
  <si>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</si>
  <si>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</si>
  <si>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</si>
  <si>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</si>
  <si>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</si>
  <si>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</si>
  <si>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</si>
  <si>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</si>
  <si>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</si>
  <si>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</si>
  <si>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</si>
  <si>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</si>
  <si>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</si>
  <si>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</si>
  <si>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</si>
  <si>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</si>
  <si>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</si>
  <si>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</si>
  <si>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</si>
  <si>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</si>
  <si>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</si>
  <si>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</si>
  <si>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</si>
  <si>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</si>
  <si>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</si>
  <si>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</si>
  <si>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</si>
  <si>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</si>
  <si>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</si>
  <si>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</si>
  <si>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</si>
  <si>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</si>
  <si>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</si>
  <si>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</si>
  <si>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</si>
  <si>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</si>
  <si>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</si>
  <si>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</si>
  <si>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</si>
  <si>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</si>
  <si>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</si>
  <si>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</si>
  <si>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</si>
  <si>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</si>
  <si>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</si>
  <si>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</si>
  <si>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</si>
  <si>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</si>
  <si>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</si>
  <si>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</si>
  <si>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</si>
  <si>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</si>
  <si>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</si>
  <si>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</si>
  <si>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</si>
  <si>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</si>
  <si>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</si>
  <si>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</si>
  <si>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</si>
  <si>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</si>
  <si>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</si>
  <si>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</si>
  <si>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</si>
  <si>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</si>
  <si>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</si>
  <si>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</si>
  <si>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</si>
  <si>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</si>
  <si>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</si>
  <si>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</si>
  <si>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</si>
  <si>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</si>
  <si>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</si>
  <si>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</si>
  <si>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</si>
  <si>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</si>
  <si>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Ubuhlebezwe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</si>
  <si>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</si>
  <si>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</si>
  <si>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</si>
  <si>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</si>
  <si>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</si>
  <si>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</si>
  <si>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</si>
  <si>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</si>
  <si>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</si>
  <si>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</si>
  <si>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</si>
  <si>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</si>
  <si>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</si>
  <si>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</si>
  <si>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</si>
  <si>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</si>
  <si>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</si>
  <si>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</si>
  <si>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</si>
  <si>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</si>
  <si>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</si>
  <si>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</si>
  <si>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</si>
  <si>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</si>
  <si>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</si>
  <si>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</si>
  <si>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</si>
  <si>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</si>
  <si>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</si>
  <si>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</si>
  <si>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</si>
  <si>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</si>
  <si>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</si>
  <si>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</si>
  <si>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</si>
  <si>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</si>
  <si>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</si>
  <si>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</si>
  <si>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</si>
  <si>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</si>
  <si>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</si>
  <si>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</si>
  <si>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</si>
  <si>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</si>
  <si>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</si>
  <si>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</si>
  <si>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</si>
  <si>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</si>
  <si>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</si>
  <si>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</si>
  <si>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</si>
  <si>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</si>
  <si>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</si>
  <si>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</si>
  <si>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</si>
  <si>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</si>
  <si>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</si>
  <si>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</si>
  <si>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</si>
  <si>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</si>
  <si>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</si>
  <si>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</si>
  <si>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</si>
  <si>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</si>
  <si>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</si>
  <si>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</si>
  <si>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</si>
  <si>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</si>
  <si>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</si>
  <si>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</si>
  <si>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</si>
  <si>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</si>
  <si>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</si>
  <si>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</si>
  <si>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</si>
  <si>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</si>
  <si>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</si>
  <si>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</si>
  <si>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</si>
  <si>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</si>
  <si>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</si>
  <si>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</si>
  <si>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</si>
  <si>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</si>
  <si>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</si>
  <si>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</si>
  <si>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</si>
  <si>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</si>
  <si>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</si>
  <si>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</si>
  <si>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</si>
  <si>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</si>
  <si>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</si>
  <si>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</si>
  <si>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</si>
  <si>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</si>
  <si>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</si>
  <si>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</si>
  <si>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</si>
  <si>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</si>
  <si>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</si>
  <si>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</si>
  <si>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</si>
  <si>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</si>
  <si>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</si>
  <si>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</si>
  <si>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</si>
  <si>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</si>
  <si>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</si>
  <si>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</si>
  <si>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</si>
  <si>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</si>
  <si>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</si>
  <si>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</si>
  <si>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</si>
  <si>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</si>
  <si>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</si>
  <si>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</si>
  <si>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</si>
  <si>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</si>
  <si>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</si>
  <si>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</si>
  <si>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</si>
  <si>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</si>
  <si>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</si>
  <si>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</si>
  <si>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</si>
  <si>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</si>
  <si>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</si>
  <si>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</si>
  <si>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</si>
  <si>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</si>
  <si>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</si>
  <si>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</si>
  <si>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</si>
  <si>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</si>
  <si>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</si>
  <si>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</si>
  <si>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</si>
  <si>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</si>
  <si>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</si>
  <si>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</si>
  <si>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</si>
  <si>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</si>
  <si>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</si>
  <si>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</si>
  <si>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</si>
  <si>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</si>
  <si>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</si>
  <si>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</si>
  <si>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</si>
  <si>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</si>
  <si>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</si>
  <si>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</si>
  <si>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</si>
  <si>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</si>
  <si>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</si>
  <si>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</si>
  <si>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</si>
  <si>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</si>
  <si>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</si>
  <si>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</si>
  <si>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</si>
  <si>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</si>
  <si>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</si>
  <si>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</si>
  <si>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</si>
  <si>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</si>
  <si>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</si>
  <si>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</si>
  <si>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</si>
  <si>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</si>
  <si>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</si>
  <si>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</si>
  <si>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</si>
  <si>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</si>
  <si>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</si>
  <si>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</si>
  <si>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</si>
  <si>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</si>
  <si>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</si>
  <si>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</si>
  <si>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</si>
  <si>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</si>
  <si>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</si>
  <si>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</si>
  <si>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</si>
  <si>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</si>
  <si>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</si>
  <si>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</si>
  <si>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</si>
  <si>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</si>
  <si>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</si>
  <si>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</si>
  <si>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</si>
  <si>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</si>
  <si>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</si>
  <si>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</si>
  <si>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</si>
  <si>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</si>
  <si>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</si>
  <si>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</si>
  <si>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</si>
  <si>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</si>
  <si>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</si>
  <si>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</si>
  <si>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</si>
  <si>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</si>
  <si>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</si>
  <si>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</si>
  <si>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</si>
  <si>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</si>
  <si>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</si>
  <si>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</si>
  <si>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</si>
  <si>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</si>
  <si>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</si>
  <si>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</si>
  <si>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</si>
  <si>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</si>
  <si>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</si>
  <si>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</si>
  <si>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</si>
  <si>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</si>
  <si>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</si>
  <si>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</si>
  <si>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</si>
  <si>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</si>
  <si>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</si>
  <si>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</si>
  <si>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</si>
  <si>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</si>
  <si>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</si>
  <si>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</si>
  <si>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</si>
  <si>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</si>
  <si>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</si>
  <si>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</si>
  <si>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</si>
  <si>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</si>
  <si>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</si>
  <si>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</si>
  <si>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</si>
  <si>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</si>
  <si>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</si>
  <si>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</si>
  <si>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</si>
  <si>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</si>
  <si>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</si>
  <si>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</si>
  <si>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</si>
  <si>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</si>
  <si>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</si>
  <si>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</si>
  <si>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</si>
  <si>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</si>
  <si>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</si>
  <si>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</si>
  <si>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</si>
  <si>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</si>
  <si>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</si>
  <si>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</si>
  <si>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</si>
  <si>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</si>
  <si>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</si>
  <si>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</si>
  <si>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</si>
  <si>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</si>
  <si>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</si>
  <si>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</si>
  <si>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</si>
  <si>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</si>
  <si>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</si>
  <si>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</si>
  <si>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</si>
  <si>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</si>
  <si>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</si>
  <si>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</si>
  <si>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</si>
  <si>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</si>
  <si>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</si>
  <si>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</si>
  <si>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</si>
  <si>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</si>
  <si>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</si>
  <si>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</si>
  <si>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</si>
  <si>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</si>
  <si>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</si>
  <si>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</si>
  <si>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</si>
  <si>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</si>
  <si>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</si>
  <si>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</si>
  <si>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</si>
  <si>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</si>
  <si>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</si>
  <si>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</si>
  <si>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</si>
  <si>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</si>
  <si>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</si>
  <si>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</si>
  <si>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MONTHLY CAPITAL EXPENDITURE FOR THE 4th Quarter Ended 30 June 2022 (Preliminary results)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</si>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</sst>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center" vertical="top" wrapText="1"/>
    </xf>
    <xf numFmtId="0" fontId="4" fillId="0" borderId="7" xfId="0" applyFont="1" applyBorder="1" applyAlignment="1" applyProtection="1">
      <alignment horizontal="center" vertical="top" wrapText="1"/>
    </xf>
    <xf numFmtId="0" fontId="4" fillId="0" borderId="8" xfId="0" applyFont="1" applyBorder="1" applyAlignment="1" applyProtection="1">
      <alignment horizontal="center" vertical="top" wrapText="1"/>
    </xf>
    <xf numFmtId="0" fontId="4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4" fillId="0" borderId="6" xfId="0" applyFont="1" applyBorder="1" applyAlignment="1" applyProtection="1">
      <alignment wrapText="1"/>
    </xf>
    <xf numFmtId="0" fontId="4" fillId="0" borderId="7" xfId="0" applyFont="1" applyBorder="1" applyAlignment="1" applyProtection="1">
      <alignment wrapText="1"/>
    </xf>
    <xf numFmtId="0" fontId="0" fillId="0" borderId="1" xfId="0" applyBorder="1" applyProtection="1"/>
    <xf numFmtId="0" fontId="2" fillId="0" borderId="0" xfId="0" applyNumberFormat="1" applyFont="1" applyFill="1" applyBorder="1" applyAlignment="1" applyProtection="1">
      <alignment horizontal="left" wrapText="1"/>
    </xf>
    <xf numFmtId="0" fontId="0" fillId="0" borderId="0" xfId="0" applyBorder="1" applyProtection="1"/>
    <xf numFmtId="0" fontId="0" fillId="0" borderId="5" xfId="0" applyBorder="1" applyProtection="1"/>
    <xf numFmtId="0" fontId="2" fillId="0" borderId="1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left" wrapText="1" indent="1"/>
    </xf>
    <xf numFmtId="0" fontId="1" fillId="0" borderId="0" xfId="0" applyNumberFormat="1" applyFont="1" applyFill="1" applyBorder="1" applyAlignment="1" applyProtection="1">
      <alignment horizontal="left" wrapText="1"/>
    </xf>
    <xf numFmtId="0" fontId="3" fillId="0" borderId="1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right"/>
    </xf>
    <xf numFmtId="0" fontId="3" fillId="0" borderId="2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/>
    </xf>
    <xf numFmtId="0" fontId="3" fillId="0" borderId="3" xfId="0" applyNumberFormat="1" applyFont="1" applyFill="1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</xf>
    <xf numFmtId="164" fontId="1" fillId="0" borderId="1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right"/>
    </xf>
    <xf numFmtId="164" fontId="3" fillId="0" borderId="1" xfId="0" applyNumberFormat="1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>
      <alignment horizontal="right"/>
    </xf>
    <xf numFmtId="164" fontId="0" fillId="0" borderId="1" xfId="0" applyNumberFormat="1" applyBorder="1" applyProtection="1"/>
    <xf numFmtId="164" fontId="0" fillId="0" borderId="0" xfId="0" applyNumberFormat="1" applyBorder="1" applyProtection="1"/>
    <xf numFmtId="164" fontId="3" fillId="0" borderId="2" xfId="0" applyNumberFormat="1" applyFont="1" applyFill="1" applyBorder="1" applyAlignment="1" applyProtection="1">
      <alignment horizontal="right"/>
    </xf>
    <xf numFmtId="164" fontId="3" fillId="0" borderId="3" xfId="0" applyNumberFormat="1" applyFont="1" applyFill="1" applyBorder="1" applyAlignment="1" applyProtection="1">
      <alignment horizontal="right"/>
    </xf>
    <xf numFmtId="164" fontId="0" fillId="0" borderId="0" xfId="0" applyNumberFormat="1" applyProtection="1"/>
    <xf numFmtId="164" fontId="0" fillId="0" borderId="0" xfId="0" applyNumberFormat="1"/>
    <xf numFmtId="165" fontId="1" fillId="0" borderId="0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65" fontId="0" fillId="0" borderId="0" xfId="0" applyNumberFormat="1" applyBorder="1" applyProtection="1"/>
    <xf numFmtId="165" fontId="3" fillId="0" borderId="3" xfId="0" applyNumberFormat="1" applyFont="1" applyFill="1" applyBorder="1" applyAlignment="1" applyProtection="1">
      <alignment horizontal="right"/>
    </xf>
    <xf numFmtId="165" fontId="0" fillId="0" borderId="0" xfId="0" applyNumberFormat="1" applyProtection="1"/>
    <xf numFmtId="165" fontId="0" fillId="0" borderId="0" xfId="0" applyNumberFormat="1"/>
    <xf numFmtId="164" fontId="1" fillId="0" borderId="5" xfId="0" applyNumberFormat="1" applyFont="1" applyFill="1" applyBorder="1" applyAlignment="1" applyProtection="1">
      <alignment horizontal="right"/>
    </xf>
    <xf numFmtId="164" fontId="3" fillId="0" borderId="5" xfId="0" applyNumberFormat="1" applyFont="1" applyFill="1" applyBorder="1" applyAlignment="1" applyProtection="1">
      <alignment horizontal="right"/>
    </xf>
    <xf numFmtId="164" fontId="0" fillId="0" borderId="5" xfId="0" applyNumberFormat="1" applyBorder="1" applyProtection="1"/>
    <xf numFmtId="164" fontId="3" fillId="0" borderId="4" xfId="0" applyNumberFormat="1" applyFont="1" applyFill="1" applyBorder="1" applyAlignment="1" applyProtection="1">
      <alignment horizontal="right"/>
    </xf>
    <xf numFmtId="0" fontId="5" fillId="0" borderId="0" xfId="0" applyFont="1" applyAlignment="1" applyProtection="1">
      <alignment horizontal="right" wrapText="1"/>
    </xf>
    <xf numFmtId="0" fontId="6" fillId="0" borderId="0" xfId="0" applyFont="1" applyAlignment="1" applyProtection="1">
      <alignment horizontal="right"/>
    </xf>
    <xf numFmtId="0" fontId="7" fillId="0" borderId="3" xfId="0" applyFont="1" applyBorder="1" applyAlignment="1" applyProtection="1">
      <alignment wrapText="1"/>
    </xf>
    <xf numFmtId="0" fontId="0" fillId="0" borderId="3" xfId="0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0"/>
  <sheetViews>
    <sheetView showGridLines="0" tabSelected="1" workbookViewId="0"/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23" width="10.7109375" customWidth="1"/>
  </cols>
  <sheetData>
    <row r="1" spans="1:23" ht="16.5" x14ac:dyDescent="0.3">
      <c r="A1" s="6" t="s">
        <v>0</v>
      </c>
      <c r="B1" s="46" t="s">
        <v>1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ht="15.6" customHeight="1" x14ac:dyDescent="0.25">
      <c r="A2" s="7" t="s">
        <v>0</v>
      </c>
      <c r="B2" s="48" t="s">
        <v>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595</v>
      </c>
      <c r="I3" s="4" t="s">
        <v>596</v>
      </c>
      <c r="J3" s="5" t="s">
        <v>597</v>
      </c>
      <c r="K3" s="5" t="s">
        <v>9</v>
      </c>
      <c r="L3" s="3" t="s">
        <v>598</v>
      </c>
      <c r="M3" s="4" t="s">
        <v>599</v>
      </c>
      <c r="N3" s="5" t="s">
        <v>600</v>
      </c>
      <c r="O3" s="5" t="s">
        <v>10</v>
      </c>
      <c r="P3" s="3" t="s">
        <v>601</v>
      </c>
      <c r="Q3" s="4" t="s">
        <v>602</v>
      </c>
      <c r="R3" s="5" t="s">
        <v>603</v>
      </c>
      <c r="S3" s="5" t="s">
        <v>11</v>
      </c>
      <c r="T3" s="3" t="s">
        <v>604</v>
      </c>
      <c r="U3" s="4" t="s">
        <v>605</v>
      </c>
      <c r="V3" s="5" t="s">
        <v>606</v>
      </c>
      <c r="W3" s="5" t="s">
        <v>12</v>
      </c>
    </row>
    <row r="4" spans="1:23" ht="14.45" customHeight="1" x14ac:dyDescent="0.3">
      <c r="A4" s="10"/>
      <c r="B4" s="11" t="s">
        <v>607</v>
      </c>
      <c r="C4" s="12"/>
      <c r="D4" s="10"/>
      <c r="E4" s="12"/>
      <c r="F4" s="12"/>
      <c r="G4" s="12"/>
      <c r="H4" s="10"/>
      <c r="I4" s="12"/>
      <c r="J4" s="12"/>
      <c r="K4" s="10"/>
      <c r="L4" s="10"/>
      <c r="M4" s="12"/>
      <c r="N4" s="12"/>
      <c r="O4" s="10"/>
      <c r="P4" s="10"/>
      <c r="Q4" s="12"/>
      <c r="R4" s="12"/>
      <c r="S4" s="10"/>
      <c r="T4" s="10"/>
      <c r="U4" s="12"/>
      <c r="V4" s="12"/>
      <c r="W4" s="13"/>
    </row>
    <row r="5" spans="1:23" ht="14.45" customHeight="1" x14ac:dyDescent="0.3">
      <c r="A5" s="14" t="s">
        <v>0</v>
      </c>
      <c r="B5" s="11" t="s">
        <v>13</v>
      </c>
      <c r="C5" s="12"/>
      <c r="D5" s="10"/>
      <c r="E5" s="12"/>
      <c r="F5" s="12"/>
      <c r="G5" s="12"/>
      <c r="H5" s="10"/>
      <c r="I5" s="12"/>
      <c r="J5" s="12"/>
      <c r="K5" s="10"/>
      <c r="L5" s="10"/>
      <c r="M5" s="12"/>
      <c r="N5" s="12"/>
      <c r="O5" s="10"/>
      <c r="P5" s="10"/>
      <c r="Q5" s="12"/>
      <c r="R5" s="12"/>
      <c r="S5" s="10"/>
      <c r="T5" s="10"/>
      <c r="U5" s="12"/>
      <c r="V5" s="12"/>
      <c r="W5" s="13"/>
    </row>
    <row r="6" spans="1:23" x14ac:dyDescent="0.2">
      <c r="A6" s="15" t="s">
        <v>14</v>
      </c>
      <c r="B6" s="16" t="s">
        <v>15</v>
      </c>
      <c r="C6" s="17" t="s">
        <v>16</v>
      </c>
      <c r="D6" s="26">
        <v>8231744713</v>
      </c>
      <c r="E6" s="27">
        <v>8322488400</v>
      </c>
      <c r="F6" s="27">
        <v>8697475178</v>
      </c>
      <c r="G6" s="36">
        <f>IF(($E6       =0),0,($F6       /$E6       ))</f>
        <v>1.0450570502447321</v>
      </c>
      <c r="H6" s="26">
        <v>633613551</v>
      </c>
      <c r="I6" s="27">
        <v>904292444</v>
      </c>
      <c r="J6" s="27">
        <v>709666104</v>
      </c>
      <c r="K6" s="26">
        <v>2247572099</v>
      </c>
      <c r="L6" s="26">
        <v>739735172</v>
      </c>
      <c r="M6" s="27">
        <v>717126194</v>
      </c>
      <c r="N6" s="27">
        <v>725140694</v>
      </c>
      <c r="O6" s="26">
        <v>2182002060</v>
      </c>
      <c r="P6" s="26">
        <v>650336650</v>
      </c>
      <c r="Q6" s="27">
        <v>715305759</v>
      </c>
      <c r="R6" s="27">
        <v>686425658</v>
      </c>
      <c r="S6" s="26">
        <v>2052068067</v>
      </c>
      <c r="T6" s="26">
        <v>666645537</v>
      </c>
      <c r="U6" s="27">
        <v>645311614</v>
      </c>
      <c r="V6" s="27">
        <v>903875801</v>
      </c>
      <c r="W6" s="42">
        <v>2215832952</v>
      </c>
    </row>
    <row r="7" spans="1:23" x14ac:dyDescent="0.2">
      <c r="A7" s="15" t="s">
        <v>14</v>
      </c>
      <c r="B7" s="16" t="s">
        <v>17</v>
      </c>
      <c r="C7" s="17" t="s">
        <v>18</v>
      </c>
      <c r="D7" s="26">
        <v>13284135180</v>
      </c>
      <c r="E7" s="27">
        <v>14311207770</v>
      </c>
      <c r="F7" s="27">
        <v>10056507948</v>
      </c>
      <c r="G7" s="36">
        <f>IF(($E7       =0),0,($F7       /$E7       ))</f>
        <v>0.70270155458724082</v>
      </c>
      <c r="H7" s="26">
        <v>1973646</v>
      </c>
      <c r="I7" s="27">
        <v>2676803874</v>
      </c>
      <c r="J7" s="27">
        <v>265864294</v>
      </c>
      <c r="K7" s="26">
        <v>2944641814</v>
      </c>
      <c r="L7" s="26">
        <v>776000346</v>
      </c>
      <c r="M7" s="27">
        <v>869030745</v>
      </c>
      <c r="N7" s="27">
        <v>795527560</v>
      </c>
      <c r="O7" s="26">
        <v>2440558651</v>
      </c>
      <c r="P7" s="26">
        <v>776058253</v>
      </c>
      <c r="Q7" s="27">
        <v>738640886</v>
      </c>
      <c r="R7" s="27">
        <v>974669240</v>
      </c>
      <c r="S7" s="26">
        <v>2489368379</v>
      </c>
      <c r="T7" s="26">
        <v>763935411</v>
      </c>
      <c r="U7" s="27">
        <v>781474318</v>
      </c>
      <c r="V7" s="27">
        <v>636529375</v>
      </c>
      <c r="W7" s="42">
        <v>2181939104</v>
      </c>
    </row>
    <row r="8" spans="1:23" ht="16.5" x14ac:dyDescent="0.3">
      <c r="A8" s="18" t="s">
        <v>0</v>
      </c>
      <c r="B8" s="19" t="s">
        <v>19</v>
      </c>
      <c r="C8" s="20" t="s">
        <v>0</v>
      </c>
      <c r="D8" s="28">
        <f>SUM(D6:D7)</f>
        <v>21515879893</v>
      </c>
      <c r="E8" s="29">
        <f>SUM(E6:E7)</f>
        <v>22633696170</v>
      </c>
      <c r="F8" s="29">
        <f>SUM(F6:F7)</f>
        <v>18753983126</v>
      </c>
      <c r="G8" s="37">
        <f>IF(($E8       =0),0,($F8       /$E8       ))</f>
        <v>0.8285868549767671</v>
      </c>
      <c r="H8" s="28">
        <f t="shared" ref="H8:W8" si="0">SUM(H6:H7)</f>
        <v>635587197</v>
      </c>
      <c r="I8" s="29">
        <f t="shared" si="0"/>
        <v>3581096318</v>
      </c>
      <c r="J8" s="29">
        <f t="shared" si="0"/>
        <v>975530398</v>
      </c>
      <c r="K8" s="28">
        <f t="shared" si="0"/>
        <v>5192213913</v>
      </c>
      <c r="L8" s="28">
        <f t="shared" si="0"/>
        <v>1515735518</v>
      </c>
      <c r="M8" s="29">
        <f t="shared" si="0"/>
        <v>1586156939</v>
      </c>
      <c r="N8" s="29">
        <f t="shared" si="0"/>
        <v>1520668254</v>
      </c>
      <c r="O8" s="28">
        <f t="shared" si="0"/>
        <v>4622560711</v>
      </c>
      <c r="P8" s="28">
        <f t="shared" si="0"/>
        <v>1426394903</v>
      </c>
      <c r="Q8" s="29">
        <f t="shared" si="0"/>
        <v>1453946645</v>
      </c>
      <c r="R8" s="29">
        <f t="shared" si="0"/>
        <v>1661094898</v>
      </c>
      <c r="S8" s="28">
        <f t="shared" si="0"/>
        <v>4541436446</v>
      </c>
      <c r="T8" s="28">
        <f t="shared" si="0"/>
        <v>1430580948</v>
      </c>
      <c r="U8" s="29">
        <f t="shared" si="0"/>
        <v>1426785932</v>
      </c>
      <c r="V8" s="29">
        <f t="shared" si="0"/>
        <v>1540405176</v>
      </c>
      <c r="W8" s="43">
        <f t="shared" si="0"/>
        <v>4397772056</v>
      </c>
    </row>
    <row r="9" spans="1:23" x14ac:dyDescent="0.2">
      <c r="A9" s="15" t="s">
        <v>20</v>
      </c>
      <c r="B9" s="16" t="s">
        <v>21</v>
      </c>
      <c r="C9" s="17" t="s">
        <v>22</v>
      </c>
      <c r="D9" s="26">
        <v>484004243</v>
      </c>
      <c r="E9" s="27">
        <v>532866981</v>
      </c>
      <c r="F9" s="27">
        <v>482959581</v>
      </c>
      <c r="G9" s="36">
        <f>IF(($E9       =0),0,($F9       /$E9       ))</f>
        <v>0.90634172921290468</v>
      </c>
      <c r="H9" s="26">
        <v>23323736</v>
      </c>
      <c r="I9" s="27">
        <v>41573005</v>
      </c>
      <c r="J9" s="27">
        <v>37282927</v>
      </c>
      <c r="K9" s="26">
        <v>102179668</v>
      </c>
      <c r="L9" s="26">
        <v>32170361</v>
      </c>
      <c r="M9" s="27">
        <v>44707449</v>
      </c>
      <c r="N9" s="27">
        <v>67723098</v>
      </c>
      <c r="O9" s="26">
        <v>144600908</v>
      </c>
      <c r="P9" s="26">
        <v>42009798</v>
      </c>
      <c r="Q9" s="27">
        <v>43183021</v>
      </c>
      <c r="R9" s="27">
        <v>37522866</v>
      </c>
      <c r="S9" s="26">
        <v>122715685</v>
      </c>
      <c r="T9" s="26">
        <v>35153263</v>
      </c>
      <c r="U9" s="27">
        <v>36704340</v>
      </c>
      <c r="V9" s="27">
        <v>41605717</v>
      </c>
      <c r="W9" s="42">
        <v>113463320</v>
      </c>
    </row>
    <row r="10" spans="1:23" x14ac:dyDescent="0.2">
      <c r="A10" s="15" t="s">
        <v>20</v>
      </c>
      <c r="B10" s="16" t="s">
        <v>23</v>
      </c>
      <c r="C10" s="17" t="s">
        <v>24</v>
      </c>
      <c r="D10" s="26">
        <v>344862664</v>
      </c>
      <c r="E10" s="27">
        <v>344006305</v>
      </c>
      <c r="F10" s="27">
        <v>318686067</v>
      </c>
      <c r="G10" s="36">
        <f t="shared" ref="G10:G52" si="1">IF(($E10      =0),0,($F10      /$E10      ))</f>
        <v>0.92639600602669192</v>
      </c>
      <c r="H10" s="26">
        <v>17011007</v>
      </c>
      <c r="I10" s="27">
        <v>8945908</v>
      </c>
      <c r="J10" s="27">
        <v>61890301</v>
      </c>
      <c r="K10" s="26">
        <v>87847216</v>
      </c>
      <c r="L10" s="26">
        <v>28701967</v>
      </c>
      <c r="M10" s="27">
        <v>30340717</v>
      </c>
      <c r="N10" s="27">
        <v>19416488</v>
      </c>
      <c r="O10" s="26">
        <v>78459172</v>
      </c>
      <c r="P10" s="26">
        <v>25189132</v>
      </c>
      <c r="Q10" s="27">
        <v>25217682</v>
      </c>
      <c r="R10" s="27">
        <v>24569153</v>
      </c>
      <c r="S10" s="26">
        <v>74975967</v>
      </c>
      <c r="T10" s="26">
        <v>24186301</v>
      </c>
      <c r="U10" s="27">
        <v>23065217</v>
      </c>
      <c r="V10" s="27">
        <v>30152194</v>
      </c>
      <c r="W10" s="42">
        <v>77403712</v>
      </c>
    </row>
    <row r="11" spans="1:23" x14ac:dyDescent="0.2">
      <c r="A11" s="15" t="s">
        <v>20</v>
      </c>
      <c r="B11" s="16" t="s">
        <v>25</v>
      </c>
      <c r="C11" s="17" t="s">
        <v>26</v>
      </c>
      <c r="D11" s="26">
        <v>528281784</v>
      </c>
      <c r="E11" s="27">
        <v>524465284</v>
      </c>
      <c r="F11" s="27">
        <v>581029203</v>
      </c>
      <c r="G11" s="36">
        <f t="shared" si="1"/>
        <v>1.1078506446958651</v>
      </c>
      <c r="H11" s="26">
        <v>5759727</v>
      </c>
      <c r="I11" s="27">
        <v>100437370</v>
      </c>
      <c r="J11" s="27">
        <v>19598725</v>
      </c>
      <c r="K11" s="26">
        <v>125795822</v>
      </c>
      <c r="L11" s="26">
        <v>92867010</v>
      </c>
      <c r="M11" s="27">
        <v>19052200</v>
      </c>
      <c r="N11" s="27">
        <v>12139848</v>
      </c>
      <c r="O11" s="26">
        <v>124059058</v>
      </c>
      <c r="P11" s="26">
        <v>13882175</v>
      </c>
      <c r="Q11" s="27">
        <v>6318706</v>
      </c>
      <c r="R11" s="27">
        <v>51047133</v>
      </c>
      <c r="S11" s="26">
        <v>71248014</v>
      </c>
      <c r="T11" s="26">
        <v>4416909</v>
      </c>
      <c r="U11" s="27">
        <v>165712918</v>
      </c>
      <c r="V11" s="27">
        <v>89796482</v>
      </c>
      <c r="W11" s="42">
        <v>259926309</v>
      </c>
    </row>
    <row r="12" spans="1:23" x14ac:dyDescent="0.2">
      <c r="A12" s="15" t="s">
        <v>20</v>
      </c>
      <c r="B12" s="16" t="s">
        <v>27</v>
      </c>
      <c r="C12" s="17" t="s">
        <v>28</v>
      </c>
      <c r="D12" s="26">
        <v>451212262</v>
      </c>
      <c r="E12" s="27">
        <v>454435004</v>
      </c>
      <c r="F12" s="27">
        <v>465131070</v>
      </c>
      <c r="G12" s="36">
        <f t="shared" si="1"/>
        <v>1.0235370644995472</v>
      </c>
      <c r="H12" s="26">
        <v>19670538</v>
      </c>
      <c r="I12" s="27">
        <v>32196788</v>
      </c>
      <c r="J12" s="27">
        <v>37538161</v>
      </c>
      <c r="K12" s="26">
        <v>89405487</v>
      </c>
      <c r="L12" s="26">
        <v>33590280</v>
      </c>
      <c r="M12" s="27">
        <v>32095396</v>
      </c>
      <c r="N12" s="27">
        <v>46647086</v>
      </c>
      <c r="O12" s="26">
        <v>112332762</v>
      </c>
      <c r="P12" s="26">
        <v>53844509</v>
      </c>
      <c r="Q12" s="27">
        <v>35210315</v>
      </c>
      <c r="R12" s="27">
        <v>35084575</v>
      </c>
      <c r="S12" s="26">
        <v>124139399</v>
      </c>
      <c r="T12" s="26">
        <v>38652572</v>
      </c>
      <c r="U12" s="27">
        <v>40278634</v>
      </c>
      <c r="V12" s="27">
        <v>60322216</v>
      </c>
      <c r="W12" s="42">
        <v>139253422</v>
      </c>
    </row>
    <row r="13" spans="1:23" x14ac:dyDescent="0.2">
      <c r="A13" s="15" t="s">
        <v>20</v>
      </c>
      <c r="B13" s="16" t="s">
        <v>29</v>
      </c>
      <c r="C13" s="17" t="s">
        <v>30</v>
      </c>
      <c r="D13" s="26">
        <v>234418685</v>
      </c>
      <c r="E13" s="27">
        <v>268011384</v>
      </c>
      <c r="F13" s="27">
        <v>160395095</v>
      </c>
      <c r="G13" s="36">
        <f t="shared" si="1"/>
        <v>0.59846373913728979</v>
      </c>
      <c r="H13" s="26">
        <v>520235</v>
      </c>
      <c r="I13" s="27">
        <v>18555365</v>
      </c>
      <c r="J13" s="27">
        <v>20405383</v>
      </c>
      <c r="K13" s="26">
        <v>39480983</v>
      </c>
      <c r="L13" s="26">
        <v>5883597</v>
      </c>
      <c r="M13" s="27">
        <v>14223056</v>
      </c>
      <c r="N13" s="27">
        <v>11843893</v>
      </c>
      <c r="O13" s="26">
        <v>31950546</v>
      </c>
      <c r="P13" s="26">
        <v>19766875</v>
      </c>
      <c r="Q13" s="27">
        <v>11334820</v>
      </c>
      <c r="R13" s="27">
        <v>17965350</v>
      </c>
      <c r="S13" s="26">
        <v>49067045</v>
      </c>
      <c r="T13" s="26">
        <v>8125897</v>
      </c>
      <c r="U13" s="27">
        <v>20234843</v>
      </c>
      <c r="V13" s="27">
        <v>11535781</v>
      </c>
      <c r="W13" s="42">
        <v>39896521</v>
      </c>
    </row>
    <row r="14" spans="1:23" x14ac:dyDescent="0.2">
      <c r="A14" s="15" t="s">
        <v>20</v>
      </c>
      <c r="B14" s="16" t="s">
        <v>31</v>
      </c>
      <c r="C14" s="17" t="s">
        <v>32</v>
      </c>
      <c r="D14" s="26">
        <v>1074449077</v>
      </c>
      <c r="E14" s="27">
        <v>1113186937</v>
      </c>
      <c r="F14" s="27">
        <v>964848825</v>
      </c>
      <c r="G14" s="36">
        <f t="shared" si="1"/>
        <v>0.86674465260995059</v>
      </c>
      <c r="H14" s="26">
        <v>73609768</v>
      </c>
      <c r="I14" s="27">
        <v>89576129</v>
      </c>
      <c r="J14" s="27">
        <v>77950498</v>
      </c>
      <c r="K14" s="26">
        <v>241136395</v>
      </c>
      <c r="L14" s="26">
        <v>97128284</v>
      </c>
      <c r="M14" s="27">
        <v>88548304</v>
      </c>
      <c r="N14" s="27">
        <v>78098567</v>
      </c>
      <c r="O14" s="26">
        <v>263775155</v>
      </c>
      <c r="P14" s="26">
        <v>78993602</v>
      </c>
      <c r="Q14" s="27">
        <v>73550646</v>
      </c>
      <c r="R14" s="27">
        <v>82562183</v>
      </c>
      <c r="S14" s="26">
        <v>235106431</v>
      </c>
      <c r="T14" s="26">
        <v>78722377</v>
      </c>
      <c r="U14" s="27">
        <v>45842068</v>
      </c>
      <c r="V14" s="27">
        <v>100266399</v>
      </c>
      <c r="W14" s="42">
        <v>224830844</v>
      </c>
    </row>
    <row r="15" spans="1:23" x14ac:dyDescent="0.2">
      <c r="A15" s="15" t="s">
        <v>20</v>
      </c>
      <c r="B15" s="16" t="s">
        <v>33</v>
      </c>
      <c r="C15" s="17" t="s">
        <v>34</v>
      </c>
      <c r="D15" s="26">
        <v>169105460</v>
      </c>
      <c r="E15" s="27">
        <v>158999457</v>
      </c>
      <c r="F15" s="27">
        <v>126311921</v>
      </c>
      <c r="G15" s="36">
        <f t="shared" si="1"/>
        <v>0.79441731049433706</v>
      </c>
      <c r="H15" s="26">
        <v>6530720</v>
      </c>
      <c r="I15" s="27">
        <v>7707851</v>
      </c>
      <c r="J15" s="27">
        <v>6843467</v>
      </c>
      <c r="K15" s="26">
        <v>21082038</v>
      </c>
      <c r="L15" s="26">
        <v>8676521</v>
      </c>
      <c r="M15" s="27">
        <v>7160192</v>
      </c>
      <c r="N15" s="27">
        <v>22394396</v>
      </c>
      <c r="O15" s="26">
        <v>38231109</v>
      </c>
      <c r="P15" s="26">
        <v>7828128</v>
      </c>
      <c r="Q15" s="27">
        <v>7934026</v>
      </c>
      <c r="R15" s="27">
        <v>11008579</v>
      </c>
      <c r="S15" s="26">
        <v>26770733</v>
      </c>
      <c r="T15" s="26">
        <v>8186778</v>
      </c>
      <c r="U15" s="27">
        <v>18513349</v>
      </c>
      <c r="V15" s="27">
        <v>13527914</v>
      </c>
      <c r="W15" s="42">
        <v>40228041</v>
      </c>
    </row>
    <row r="16" spans="1:23" x14ac:dyDescent="0.2">
      <c r="A16" s="15" t="s">
        <v>35</v>
      </c>
      <c r="B16" s="16" t="s">
        <v>36</v>
      </c>
      <c r="C16" s="17" t="s">
        <v>37</v>
      </c>
      <c r="D16" s="26">
        <v>148005552</v>
      </c>
      <c r="E16" s="27">
        <v>165673552</v>
      </c>
      <c r="F16" s="27">
        <v>112571902</v>
      </c>
      <c r="G16" s="36">
        <f t="shared" si="1"/>
        <v>0.67948022264893559</v>
      </c>
      <c r="H16" s="26">
        <v>6335688</v>
      </c>
      <c r="I16" s="27">
        <v>6586197</v>
      </c>
      <c r="J16" s="27">
        <v>8044150</v>
      </c>
      <c r="K16" s="26">
        <v>20966035</v>
      </c>
      <c r="L16" s="26">
        <v>9442444</v>
      </c>
      <c r="M16" s="27">
        <v>10037008</v>
      </c>
      <c r="N16" s="27">
        <v>9694839</v>
      </c>
      <c r="O16" s="26">
        <v>29174291</v>
      </c>
      <c r="P16" s="26">
        <v>7477016</v>
      </c>
      <c r="Q16" s="27">
        <v>11777110</v>
      </c>
      <c r="R16" s="27">
        <v>9601814</v>
      </c>
      <c r="S16" s="26">
        <v>28855940</v>
      </c>
      <c r="T16" s="26">
        <v>7964203</v>
      </c>
      <c r="U16" s="27">
        <v>12499965</v>
      </c>
      <c r="V16" s="27">
        <v>13111468</v>
      </c>
      <c r="W16" s="42">
        <v>33575636</v>
      </c>
    </row>
    <row r="17" spans="1:23" ht="16.5" x14ac:dyDescent="0.3">
      <c r="A17" s="18" t="s">
        <v>0</v>
      </c>
      <c r="B17" s="19" t="s">
        <v>38</v>
      </c>
      <c r="C17" s="20" t="s">
        <v>0</v>
      </c>
      <c r="D17" s="28">
        <f>SUM(D9:D16)</f>
        <v>3434339727</v>
      </c>
      <c r="E17" s="29">
        <f>SUM(E9:E16)</f>
        <v>3561644904</v>
      </c>
      <c r="F17" s="29">
        <f>SUM(F9:F16)</f>
        <v>3211933664</v>
      </c>
      <c r="G17" s="37">
        <f t="shared" si="1"/>
        <v>0.90181187360726289</v>
      </c>
      <c r="H17" s="28">
        <f t="shared" ref="H17:W17" si="2">SUM(H9:H16)</f>
        <v>152761419</v>
      </c>
      <c r="I17" s="29">
        <f t="shared" si="2"/>
        <v>305578613</v>
      </c>
      <c r="J17" s="29">
        <f t="shared" si="2"/>
        <v>269553612</v>
      </c>
      <c r="K17" s="28">
        <f t="shared" si="2"/>
        <v>727893644</v>
      </c>
      <c r="L17" s="28">
        <f t="shared" si="2"/>
        <v>308460464</v>
      </c>
      <c r="M17" s="29">
        <f t="shared" si="2"/>
        <v>246164322</v>
      </c>
      <c r="N17" s="29">
        <f t="shared" si="2"/>
        <v>267958215</v>
      </c>
      <c r="O17" s="28">
        <f t="shared" si="2"/>
        <v>822583001</v>
      </c>
      <c r="P17" s="28">
        <f t="shared" si="2"/>
        <v>248991235</v>
      </c>
      <c r="Q17" s="29">
        <f t="shared" si="2"/>
        <v>214526326</v>
      </c>
      <c r="R17" s="29">
        <f t="shared" si="2"/>
        <v>269361653</v>
      </c>
      <c r="S17" s="28">
        <f t="shared" si="2"/>
        <v>732879214</v>
      </c>
      <c r="T17" s="28">
        <f t="shared" si="2"/>
        <v>205408300</v>
      </c>
      <c r="U17" s="29">
        <f t="shared" si="2"/>
        <v>362851334</v>
      </c>
      <c r="V17" s="29">
        <f t="shared" si="2"/>
        <v>360318171</v>
      </c>
      <c r="W17" s="43">
        <f t="shared" si="2"/>
        <v>928577805</v>
      </c>
    </row>
    <row r="18" spans="1:23" x14ac:dyDescent="0.2">
      <c r="A18" s="15" t="s">
        <v>20</v>
      </c>
      <c r="B18" s="16" t="s">
        <v>39</v>
      </c>
      <c r="C18" s="17" t="s">
        <v>40</v>
      </c>
      <c r="D18" s="26">
        <v>317589439</v>
      </c>
      <c r="E18" s="27">
        <v>330890065</v>
      </c>
      <c r="F18" s="27">
        <v>225386435</v>
      </c>
      <c r="G18" s="36">
        <f t="shared" si="1"/>
        <v>0.68115201645597911</v>
      </c>
      <c r="H18" s="26">
        <v>1182690</v>
      </c>
      <c r="I18" s="27">
        <v>17274006</v>
      </c>
      <c r="J18" s="27">
        <v>16306566</v>
      </c>
      <c r="K18" s="26">
        <v>34763262</v>
      </c>
      <c r="L18" s="26">
        <v>8855399</v>
      </c>
      <c r="M18" s="27">
        <v>33107185</v>
      </c>
      <c r="N18" s="27">
        <v>22798845</v>
      </c>
      <c r="O18" s="26">
        <v>64761429</v>
      </c>
      <c r="P18" s="26">
        <v>15275572</v>
      </c>
      <c r="Q18" s="27">
        <v>15775646</v>
      </c>
      <c r="R18" s="27">
        <v>24872842</v>
      </c>
      <c r="S18" s="26">
        <v>55924060</v>
      </c>
      <c r="T18" s="26">
        <v>21190961</v>
      </c>
      <c r="U18" s="27">
        <v>21765064</v>
      </c>
      <c r="V18" s="27">
        <v>26981659</v>
      </c>
      <c r="W18" s="42">
        <v>69937684</v>
      </c>
    </row>
    <row r="19" spans="1:23" x14ac:dyDescent="0.2">
      <c r="A19" s="15" t="s">
        <v>20</v>
      </c>
      <c r="B19" s="16" t="s">
        <v>41</v>
      </c>
      <c r="C19" s="17" t="s">
        <v>42</v>
      </c>
      <c r="D19" s="26">
        <v>494998757</v>
      </c>
      <c r="E19" s="27">
        <v>598435443</v>
      </c>
      <c r="F19" s="27">
        <v>357969732</v>
      </c>
      <c r="G19" s="36">
        <f t="shared" si="1"/>
        <v>0.59817602080096044</v>
      </c>
      <c r="H19" s="26">
        <v>27546300</v>
      </c>
      <c r="I19" s="27">
        <v>22569893</v>
      </c>
      <c r="J19" s="27">
        <v>21374089</v>
      </c>
      <c r="K19" s="26">
        <v>71490282</v>
      </c>
      <c r="L19" s="26">
        <v>25516297</v>
      </c>
      <c r="M19" s="27">
        <v>22232980</v>
      </c>
      <c r="N19" s="27">
        <v>24616048</v>
      </c>
      <c r="O19" s="26">
        <v>72365325</v>
      </c>
      <c r="P19" s="26">
        <v>23524485</v>
      </c>
      <c r="Q19" s="27">
        <v>22452248</v>
      </c>
      <c r="R19" s="27">
        <v>24524602</v>
      </c>
      <c r="S19" s="26">
        <v>70501335</v>
      </c>
      <c r="T19" s="26">
        <v>21720433</v>
      </c>
      <c r="U19" s="27">
        <v>18966301</v>
      </c>
      <c r="V19" s="27">
        <v>102926056</v>
      </c>
      <c r="W19" s="42">
        <v>143612790</v>
      </c>
    </row>
    <row r="20" spans="1:23" x14ac:dyDescent="0.2">
      <c r="A20" s="15" t="s">
        <v>20</v>
      </c>
      <c r="B20" s="16" t="s">
        <v>43</v>
      </c>
      <c r="C20" s="17" t="s">
        <v>44</v>
      </c>
      <c r="D20" s="26">
        <v>110143238</v>
      </c>
      <c r="E20" s="27">
        <v>180425303</v>
      </c>
      <c r="F20" s="27">
        <v>127533080</v>
      </c>
      <c r="G20" s="36">
        <f t="shared" si="1"/>
        <v>0.70684697700078136</v>
      </c>
      <c r="H20" s="26">
        <v>4870939</v>
      </c>
      <c r="I20" s="27">
        <v>6421421</v>
      </c>
      <c r="J20" s="27">
        <v>12322149</v>
      </c>
      <c r="K20" s="26">
        <v>23614509</v>
      </c>
      <c r="L20" s="26">
        <v>6805850</v>
      </c>
      <c r="M20" s="27">
        <v>7451108</v>
      </c>
      <c r="N20" s="27">
        <v>8829574</v>
      </c>
      <c r="O20" s="26">
        <v>23086532</v>
      </c>
      <c r="P20" s="26">
        <v>6634524</v>
      </c>
      <c r="Q20" s="27">
        <v>7724289</v>
      </c>
      <c r="R20" s="27">
        <v>10751636</v>
      </c>
      <c r="S20" s="26">
        <v>25110449</v>
      </c>
      <c r="T20" s="26">
        <v>7036795</v>
      </c>
      <c r="U20" s="27">
        <v>4172131</v>
      </c>
      <c r="V20" s="27">
        <v>44512664</v>
      </c>
      <c r="W20" s="42">
        <v>55721590</v>
      </c>
    </row>
    <row r="21" spans="1:23" x14ac:dyDescent="0.2">
      <c r="A21" s="15" t="s">
        <v>20</v>
      </c>
      <c r="B21" s="16" t="s">
        <v>45</v>
      </c>
      <c r="C21" s="17" t="s">
        <v>46</v>
      </c>
      <c r="D21" s="26">
        <v>265782189</v>
      </c>
      <c r="E21" s="27">
        <v>264293858</v>
      </c>
      <c r="F21" s="27">
        <v>177270617</v>
      </c>
      <c r="G21" s="36">
        <f t="shared" si="1"/>
        <v>0.6707330179424752</v>
      </c>
      <c r="H21" s="26">
        <v>12333354</v>
      </c>
      <c r="I21" s="27">
        <v>17503713</v>
      </c>
      <c r="J21" s="27">
        <v>26520855</v>
      </c>
      <c r="K21" s="26">
        <v>56357922</v>
      </c>
      <c r="L21" s="26">
        <v>11243496</v>
      </c>
      <c r="M21" s="27">
        <v>8300303</v>
      </c>
      <c r="N21" s="27">
        <v>20891988</v>
      </c>
      <c r="O21" s="26">
        <v>40435787</v>
      </c>
      <c r="P21" s="26">
        <v>384830</v>
      </c>
      <c r="Q21" s="27">
        <v>15757214</v>
      </c>
      <c r="R21" s="27">
        <v>20634250</v>
      </c>
      <c r="S21" s="26">
        <v>36776294</v>
      </c>
      <c r="T21" s="26">
        <v>10916979</v>
      </c>
      <c r="U21" s="27">
        <v>14858641</v>
      </c>
      <c r="V21" s="27">
        <v>17924994</v>
      </c>
      <c r="W21" s="42">
        <v>43700614</v>
      </c>
    </row>
    <row r="22" spans="1:23" x14ac:dyDescent="0.2">
      <c r="A22" s="15" t="s">
        <v>20</v>
      </c>
      <c r="B22" s="16" t="s">
        <v>47</v>
      </c>
      <c r="C22" s="17" t="s">
        <v>48</v>
      </c>
      <c r="D22" s="26">
        <v>156558295</v>
      </c>
      <c r="E22" s="27">
        <v>180652773</v>
      </c>
      <c r="F22" s="27">
        <v>154668898</v>
      </c>
      <c r="G22" s="36">
        <f t="shared" si="1"/>
        <v>0.85616675255795827</v>
      </c>
      <c r="H22" s="26">
        <v>7630919</v>
      </c>
      <c r="I22" s="27">
        <v>9458984</v>
      </c>
      <c r="J22" s="27">
        <v>20239134</v>
      </c>
      <c r="K22" s="26">
        <v>37329037</v>
      </c>
      <c r="L22" s="26">
        <v>9536054</v>
      </c>
      <c r="M22" s="27">
        <v>9583715</v>
      </c>
      <c r="N22" s="27">
        <v>21428325</v>
      </c>
      <c r="O22" s="26">
        <v>40548094</v>
      </c>
      <c r="P22" s="26">
        <v>12539096</v>
      </c>
      <c r="Q22" s="27">
        <v>10684344</v>
      </c>
      <c r="R22" s="27">
        <v>8874591</v>
      </c>
      <c r="S22" s="26">
        <v>32098031</v>
      </c>
      <c r="T22" s="26">
        <v>10871464</v>
      </c>
      <c r="U22" s="27">
        <v>10382941</v>
      </c>
      <c r="V22" s="27">
        <v>23439331</v>
      </c>
      <c r="W22" s="42">
        <v>44693736</v>
      </c>
    </row>
    <row r="23" spans="1:23" x14ac:dyDescent="0.2">
      <c r="A23" s="15" t="s">
        <v>20</v>
      </c>
      <c r="B23" s="16" t="s">
        <v>49</v>
      </c>
      <c r="C23" s="17" t="s">
        <v>50</v>
      </c>
      <c r="D23" s="26">
        <v>414739992</v>
      </c>
      <c r="E23" s="27">
        <v>414739992</v>
      </c>
      <c r="F23" s="27">
        <v>395707413</v>
      </c>
      <c r="G23" s="36">
        <f t="shared" si="1"/>
        <v>0.95410961236648717</v>
      </c>
      <c r="H23" s="26">
        <v>242398</v>
      </c>
      <c r="I23" s="27">
        <v>19417894</v>
      </c>
      <c r="J23" s="27">
        <v>21914325</v>
      </c>
      <c r="K23" s="26">
        <v>41574617</v>
      </c>
      <c r="L23" s="26">
        <v>38257195</v>
      </c>
      <c r="M23" s="27">
        <v>26709096</v>
      </c>
      <c r="N23" s="27">
        <v>48095238</v>
      </c>
      <c r="O23" s="26">
        <v>113061529</v>
      </c>
      <c r="P23" s="26">
        <v>36930666</v>
      </c>
      <c r="Q23" s="27">
        <v>31525338</v>
      </c>
      <c r="R23" s="27">
        <v>30052827</v>
      </c>
      <c r="S23" s="26">
        <v>98508831</v>
      </c>
      <c r="T23" s="26">
        <v>33211598</v>
      </c>
      <c r="U23" s="27">
        <v>18423239</v>
      </c>
      <c r="V23" s="27">
        <v>90927599</v>
      </c>
      <c r="W23" s="42">
        <v>142562436</v>
      </c>
    </row>
    <row r="24" spans="1:23" x14ac:dyDescent="0.2">
      <c r="A24" s="15" t="s">
        <v>35</v>
      </c>
      <c r="B24" s="16" t="s">
        <v>51</v>
      </c>
      <c r="C24" s="17" t="s">
        <v>52</v>
      </c>
      <c r="D24" s="26">
        <v>1890339512</v>
      </c>
      <c r="E24" s="27">
        <v>1753540206</v>
      </c>
      <c r="F24" s="27">
        <v>1175147450</v>
      </c>
      <c r="G24" s="36">
        <f t="shared" si="1"/>
        <v>0.67015711757224461</v>
      </c>
      <c r="H24" s="26">
        <v>61944463</v>
      </c>
      <c r="I24" s="27">
        <v>76887315</v>
      </c>
      <c r="J24" s="27">
        <v>96166934</v>
      </c>
      <c r="K24" s="26">
        <v>234998712</v>
      </c>
      <c r="L24" s="26">
        <v>75028083</v>
      </c>
      <c r="M24" s="27">
        <v>82220511</v>
      </c>
      <c r="N24" s="27">
        <v>71169530</v>
      </c>
      <c r="O24" s="26">
        <v>228418124</v>
      </c>
      <c r="P24" s="26">
        <v>33754216</v>
      </c>
      <c r="Q24" s="27">
        <v>216085754</v>
      </c>
      <c r="R24" s="27">
        <v>99911334</v>
      </c>
      <c r="S24" s="26">
        <v>349751304</v>
      </c>
      <c r="T24" s="26">
        <v>76776768</v>
      </c>
      <c r="U24" s="27">
        <v>86889791</v>
      </c>
      <c r="V24" s="27">
        <v>198312751</v>
      </c>
      <c r="W24" s="42">
        <v>361979310</v>
      </c>
    </row>
    <row r="25" spans="1:23" ht="16.5" x14ac:dyDescent="0.3">
      <c r="A25" s="18" t="s">
        <v>0</v>
      </c>
      <c r="B25" s="19" t="s">
        <v>53</v>
      </c>
      <c r="C25" s="20" t="s">
        <v>0</v>
      </c>
      <c r="D25" s="28">
        <f>SUM(D18:D24)</f>
        <v>3650151422</v>
      </c>
      <c r="E25" s="29">
        <f>SUM(E18:E24)</f>
        <v>3722977640</v>
      </c>
      <c r="F25" s="29">
        <f>SUM(F18:F24)</f>
        <v>2613683625</v>
      </c>
      <c r="G25" s="37">
        <f t="shared" si="1"/>
        <v>0.70204118255193171</v>
      </c>
      <c r="H25" s="28">
        <f t="shared" ref="H25:W25" si="3">SUM(H18:H24)</f>
        <v>115751063</v>
      </c>
      <c r="I25" s="29">
        <f t="shared" si="3"/>
        <v>169533226</v>
      </c>
      <c r="J25" s="29">
        <f t="shared" si="3"/>
        <v>214844052</v>
      </c>
      <c r="K25" s="28">
        <f t="shared" si="3"/>
        <v>500128341</v>
      </c>
      <c r="L25" s="28">
        <f t="shared" si="3"/>
        <v>175242374</v>
      </c>
      <c r="M25" s="29">
        <f t="shared" si="3"/>
        <v>189604898</v>
      </c>
      <c r="N25" s="29">
        <f t="shared" si="3"/>
        <v>217829548</v>
      </c>
      <c r="O25" s="28">
        <f t="shared" si="3"/>
        <v>582676820</v>
      </c>
      <c r="P25" s="28">
        <f t="shared" si="3"/>
        <v>129043389</v>
      </c>
      <c r="Q25" s="29">
        <f t="shared" si="3"/>
        <v>320004833</v>
      </c>
      <c r="R25" s="29">
        <f t="shared" si="3"/>
        <v>219622082</v>
      </c>
      <c r="S25" s="28">
        <f t="shared" si="3"/>
        <v>668670304</v>
      </c>
      <c r="T25" s="28">
        <f t="shared" si="3"/>
        <v>181724998</v>
      </c>
      <c r="U25" s="29">
        <f t="shared" si="3"/>
        <v>175458108</v>
      </c>
      <c r="V25" s="29">
        <f t="shared" si="3"/>
        <v>505025054</v>
      </c>
      <c r="W25" s="43">
        <f t="shared" si="3"/>
        <v>862208160</v>
      </c>
    </row>
    <row r="26" spans="1:23" x14ac:dyDescent="0.2">
      <c r="A26" s="15" t="s">
        <v>20</v>
      </c>
      <c r="B26" s="16" t="s">
        <v>54</v>
      </c>
      <c r="C26" s="17" t="s">
        <v>55</v>
      </c>
      <c r="D26" s="26">
        <v>328703257</v>
      </c>
      <c r="E26" s="27">
        <v>301567757</v>
      </c>
      <c r="F26" s="27">
        <v>182669445</v>
      </c>
      <c r="G26" s="36">
        <f t="shared" si="1"/>
        <v>0.60573267784725404</v>
      </c>
      <c r="H26" s="26">
        <v>12261338</v>
      </c>
      <c r="I26" s="27">
        <v>9901867</v>
      </c>
      <c r="J26" s="27">
        <v>14180249</v>
      </c>
      <c r="K26" s="26">
        <v>36343454</v>
      </c>
      <c r="L26" s="26">
        <v>12413036</v>
      </c>
      <c r="M26" s="27">
        <v>13935551</v>
      </c>
      <c r="N26" s="27">
        <v>24123696</v>
      </c>
      <c r="O26" s="26">
        <v>50472283</v>
      </c>
      <c r="P26" s="26">
        <v>21082396</v>
      </c>
      <c r="Q26" s="27">
        <v>17548480</v>
      </c>
      <c r="R26" s="27">
        <v>12858229</v>
      </c>
      <c r="S26" s="26">
        <v>51489105</v>
      </c>
      <c r="T26" s="26">
        <v>22838065</v>
      </c>
      <c r="U26" s="27">
        <v>21526538</v>
      </c>
      <c r="V26" s="27">
        <v>0</v>
      </c>
      <c r="W26" s="42">
        <v>44364603</v>
      </c>
    </row>
    <row r="27" spans="1:23" x14ac:dyDescent="0.2">
      <c r="A27" s="15" t="s">
        <v>20</v>
      </c>
      <c r="B27" s="16" t="s">
        <v>56</v>
      </c>
      <c r="C27" s="17" t="s">
        <v>57</v>
      </c>
      <c r="D27" s="26">
        <v>235000630</v>
      </c>
      <c r="E27" s="27">
        <v>244860604</v>
      </c>
      <c r="F27" s="27">
        <v>143845138</v>
      </c>
      <c r="G27" s="36">
        <f t="shared" si="1"/>
        <v>0.58745725384227188</v>
      </c>
      <c r="H27" s="26">
        <v>2285395</v>
      </c>
      <c r="I27" s="27">
        <v>3099398</v>
      </c>
      <c r="J27" s="27">
        <v>15776250</v>
      </c>
      <c r="K27" s="26">
        <v>21161043</v>
      </c>
      <c r="L27" s="26">
        <v>20860997</v>
      </c>
      <c r="M27" s="27">
        <v>3397785</v>
      </c>
      <c r="N27" s="27">
        <v>17261640</v>
      </c>
      <c r="O27" s="26">
        <v>41520422</v>
      </c>
      <c r="P27" s="26">
        <v>14322471</v>
      </c>
      <c r="Q27" s="27">
        <v>1959602</v>
      </c>
      <c r="R27" s="27">
        <v>16990396</v>
      </c>
      <c r="S27" s="26">
        <v>33272469</v>
      </c>
      <c r="T27" s="26">
        <v>15653106</v>
      </c>
      <c r="U27" s="27">
        <v>14908138</v>
      </c>
      <c r="V27" s="27">
        <v>17329960</v>
      </c>
      <c r="W27" s="42">
        <v>47891204</v>
      </c>
    </row>
    <row r="28" spans="1:23" x14ac:dyDescent="0.2">
      <c r="A28" s="15" t="s">
        <v>20</v>
      </c>
      <c r="B28" s="16" t="s">
        <v>58</v>
      </c>
      <c r="C28" s="17" t="s">
        <v>59</v>
      </c>
      <c r="D28" s="26">
        <v>187795486</v>
      </c>
      <c r="E28" s="27">
        <v>190771374</v>
      </c>
      <c r="F28" s="27">
        <v>241105482</v>
      </c>
      <c r="G28" s="36">
        <f t="shared" si="1"/>
        <v>1.2638451825586789</v>
      </c>
      <c r="H28" s="26">
        <v>5199390</v>
      </c>
      <c r="I28" s="27">
        <v>14697355</v>
      </c>
      <c r="J28" s="27">
        <v>14919756</v>
      </c>
      <c r="K28" s="26">
        <v>34816501</v>
      </c>
      <c r="L28" s="26">
        <v>17124277</v>
      </c>
      <c r="M28" s="27">
        <v>23428803</v>
      </c>
      <c r="N28" s="27">
        <v>16179407</v>
      </c>
      <c r="O28" s="26">
        <v>56732487</v>
      </c>
      <c r="P28" s="26">
        <v>14182144</v>
      </c>
      <c r="Q28" s="27">
        <v>16915848</v>
      </c>
      <c r="R28" s="27">
        <v>16153903</v>
      </c>
      <c r="S28" s="26">
        <v>47251895</v>
      </c>
      <c r="T28" s="26">
        <v>26618257</v>
      </c>
      <c r="U28" s="27">
        <v>58487936</v>
      </c>
      <c r="V28" s="27">
        <v>17198406</v>
      </c>
      <c r="W28" s="42">
        <v>102304599</v>
      </c>
    </row>
    <row r="29" spans="1:23" x14ac:dyDescent="0.2">
      <c r="A29" s="15" t="s">
        <v>20</v>
      </c>
      <c r="B29" s="16" t="s">
        <v>60</v>
      </c>
      <c r="C29" s="17" t="s">
        <v>61</v>
      </c>
      <c r="D29" s="26">
        <v>249618619</v>
      </c>
      <c r="E29" s="27">
        <v>255940955</v>
      </c>
      <c r="F29" s="27">
        <v>179765254</v>
      </c>
      <c r="G29" s="36">
        <f t="shared" si="1"/>
        <v>0.70237002124181336</v>
      </c>
      <c r="H29" s="26">
        <v>13444787</v>
      </c>
      <c r="I29" s="27">
        <v>13456350</v>
      </c>
      <c r="J29" s="27">
        <v>13077047</v>
      </c>
      <c r="K29" s="26">
        <v>39978184</v>
      </c>
      <c r="L29" s="26">
        <v>17536097</v>
      </c>
      <c r="M29" s="27">
        <v>14732193</v>
      </c>
      <c r="N29" s="27">
        <v>13671617</v>
      </c>
      <c r="O29" s="26">
        <v>45939907</v>
      </c>
      <c r="P29" s="26">
        <v>14962426</v>
      </c>
      <c r="Q29" s="27">
        <v>14308946</v>
      </c>
      <c r="R29" s="27">
        <v>15498152</v>
      </c>
      <c r="S29" s="26">
        <v>44769524</v>
      </c>
      <c r="T29" s="26">
        <v>13031068</v>
      </c>
      <c r="U29" s="27">
        <v>15408641</v>
      </c>
      <c r="V29" s="27">
        <v>20637930</v>
      </c>
      <c r="W29" s="42">
        <v>49077639</v>
      </c>
    </row>
    <row r="30" spans="1:23" x14ac:dyDescent="0.2">
      <c r="A30" s="15" t="s">
        <v>20</v>
      </c>
      <c r="B30" s="16" t="s">
        <v>62</v>
      </c>
      <c r="C30" s="17" t="s">
        <v>63</v>
      </c>
      <c r="D30" s="26">
        <v>109741852</v>
      </c>
      <c r="E30" s="27">
        <v>102186284</v>
      </c>
      <c r="F30" s="27">
        <v>69062672</v>
      </c>
      <c r="G30" s="36">
        <f t="shared" si="1"/>
        <v>0.67585070419039794</v>
      </c>
      <c r="H30" s="26">
        <v>8777629</v>
      </c>
      <c r="I30" s="27">
        <v>10413639</v>
      </c>
      <c r="J30" s="27">
        <v>8192890</v>
      </c>
      <c r="K30" s="26">
        <v>27384158</v>
      </c>
      <c r="L30" s="26">
        <v>1003537</v>
      </c>
      <c r="M30" s="27">
        <v>8164029</v>
      </c>
      <c r="N30" s="27">
        <v>6834759</v>
      </c>
      <c r="O30" s="26">
        <v>16002325</v>
      </c>
      <c r="P30" s="26">
        <v>5399561</v>
      </c>
      <c r="Q30" s="27">
        <v>2356776</v>
      </c>
      <c r="R30" s="27">
        <v>4569932</v>
      </c>
      <c r="S30" s="26">
        <v>12326269</v>
      </c>
      <c r="T30" s="26">
        <v>2367131</v>
      </c>
      <c r="U30" s="27">
        <v>2700446</v>
      </c>
      <c r="V30" s="27">
        <v>8282343</v>
      </c>
      <c r="W30" s="42">
        <v>13349920</v>
      </c>
    </row>
    <row r="31" spans="1:23" x14ac:dyDescent="0.2">
      <c r="A31" s="15" t="s">
        <v>20</v>
      </c>
      <c r="B31" s="16" t="s">
        <v>64</v>
      </c>
      <c r="C31" s="17" t="s">
        <v>65</v>
      </c>
      <c r="D31" s="26">
        <v>864955275</v>
      </c>
      <c r="E31" s="27">
        <v>870596435</v>
      </c>
      <c r="F31" s="27">
        <v>809958251</v>
      </c>
      <c r="G31" s="36">
        <f t="shared" si="1"/>
        <v>0.93034868790842218</v>
      </c>
      <c r="H31" s="26">
        <v>74030665</v>
      </c>
      <c r="I31" s="27">
        <v>31096997</v>
      </c>
      <c r="J31" s="27">
        <v>32262111</v>
      </c>
      <c r="K31" s="26">
        <v>137389773</v>
      </c>
      <c r="L31" s="26">
        <v>148221368</v>
      </c>
      <c r="M31" s="27">
        <v>40901943</v>
      </c>
      <c r="N31" s="27">
        <v>91660570</v>
      </c>
      <c r="O31" s="26">
        <v>280783881</v>
      </c>
      <c r="P31" s="26">
        <v>81416180</v>
      </c>
      <c r="Q31" s="27">
        <v>34476273</v>
      </c>
      <c r="R31" s="27">
        <v>86092183</v>
      </c>
      <c r="S31" s="26">
        <v>201984636</v>
      </c>
      <c r="T31" s="26">
        <v>67294679</v>
      </c>
      <c r="U31" s="27">
        <v>26565660</v>
      </c>
      <c r="V31" s="27">
        <v>95939622</v>
      </c>
      <c r="W31" s="42">
        <v>189799961</v>
      </c>
    </row>
    <row r="32" spans="1:23" x14ac:dyDescent="0.2">
      <c r="A32" s="15" t="s">
        <v>35</v>
      </c>
      <c r="B32" s="16" t="s">
        <v>66</v>
      </c>
      <c r="C32" s="17" t="s">
        <v>67</v>
      </c>
      <c r="D32" s="26">
        <v>1141082621</v>
      </c>
      <c r="E32" s="27">
        <v>1212554023</v>
      </c>
      <c r="F32" s="27">
        <v>834832778</v>
      </c>
      <c r="G32" s="36">
        <f t="shared" si="1"/>
        <v>0.68849120300184763</v>
      </c>
      <c r="H32" s="26">
        <v>47573773</v>
      </c>
      <c r="I32" s="27">
        <v>51618923</v>
      </c>
      <c r="J32" s="27">
        <v>75877326</v>
      </c>
      <c r="K32" s="26">
        <v>175070022</v>
      </c>
      <c r="L32" s="26">
        <v>62101542</v>
      </c>
      <c r="M32" s="27">
        <v>71750447</v>
      </c>
      <c r="N32" s="27">
        <v>92533101</v>
      </c>
      <c r="O32" s="26">
        <v>226385090</v>
      </c>
      <c r="P32" s="26">
        <v>79410613</v>
      </c>
      <c r="Q32" s="27">
        <v>61855275</v>
      </c>
      <c r="R32" s="27">
        <v>72980617</v>
      </c>
      <c r="S32" s="26">
        <v>214246505</v>
      </c>
      <c r="T32" s="26">
        <v>75395350</v>
      </c>
      <c r="U32" s="27">
        <v>68825403</v>
      </c>
      <c r="V32" s="27">
        <v>74910408</v>
      </c>
      <c r="W32" s="42">
        <v>219131161</v>
      </c>
    </row>
    <row r="33" spans="1:23" ht="16.5" x14ac:dyDescent="0.3">
      <c r="A33" s="18" t="s">
        <v>0</v>
      </c>
      <c r="B33" s="19" t="s">
        <v>68</v>
      </c>
      <c r="C33" s="20" t="s">
        <v>0</v>
      </c>
      <c r="D33" s="28">
        <f>SUM(D26:D32)</f>
        <v>3116897740</v>
      </c>
      <c r="E33" s="29">
        <f>SUM(E26:E32)</f>
        <v>3178477432</v>
      </c>
      <c r="F33" s="29">
        <f>SUM(F26:F32)</f>
        <v>2461239020</v>
      </c>
      <c r="G33" s="37">
        <f t="shared" si="1"/>
        <v>0.77434528721863838</v>
      </c>
      <c r="H33" s="28">
        <f t="shared" ref="H33:W33" si="4">SUM(H26:H32)</f>
        <v>163572977</v>
      </c>
      <c r="I33" s="29">
        <f t="shared" si="4"/>
        <v>134284529</v>
      </c>
      <c r="J33" s="29">
        <f t="shared" si="4"/>
        <v>174285629</v>
      </c>
      <c r="K33" s="28">
        <f t="shared" si="4"/>
        <v>472143135</v>
      </c>
      <c r="L33" s="28">
        <f t="shared" si="4"/>
        <v>279260854</v>
      </c>
      <c r="M33" s="29">
        <f t="shared" si="4"/>
        <v>176310751</v>
      </c>
      <c r="N33" s="29">
        <f t="shared" si="4"/>
        <v>262264790</v>
      </c>
      <c r="O33" s="28">
        <f t="shared" si="4"/>
        <v>717836395</v>
      </c>
      <c r="P33" s="28">
        <f t="shared" si="4"/>
        <v>230775791</v>
      </c>
      <c r="Q33" s="29">
        <f t="shared" si="4"/>
        <v>149421200</v>
      </c>
      <c r="R33" s="29">
        <f t="shared" si="4"/>
        <v>225143412</v>
      </c>
      <c r="S33" s="28">
        <f t="shared" si="4"/>
        <v>605340403</v>
      </c>
      <c r="T33" s="28">
        <f t="shared" si="4"/>
        <v>223197656</v>
      </c>
      <c r="U33" s="29">
        <f t="shared" si="4"/>
        <v>208422762</v>
      </c>
      <c r="V33" s="29">
        <f t="shared" si="4"/>
        <v>234298669</v>
      </c>
      <c r="W33" s="43">
        <f t="shared" si="4"/>
        <v>665919087</v>
      </c>
    </row>
    <row r="34" spans="1:23" x14ac:dyDescent="0.2">
      <c r="A34" s="15" t="s">
        <v>20</v>
      </c>
      <c r="B34" s="16" t="s">
        <v>69</v>
      </c>
      <c r="C34" s="17" t="s">
        <v>70</v>
      </c>
      <c r="D34" s="26">
        <v>336347243</v>
      </c>
      <c r="E34" s="27">
        <v>340820140</v>
      </c>
      <c r="F34" s="27">
        <v>275287082</v>
      </c>
      <c r="G34" s="36">
        <f t="shared" si="1"/>
        <v>0.80771952619936138</v>
      </c>
      <c r="H34" s="26">
        <v>8583164</v>
      </c>
      <c r="I34" s="27">
        <v>9564560</v>
      </c>
      <c r="J34" s="27">
        <v>13123122</v>
      </c>
      <c r="K34" s="26">
        <v>31270846</v>
      </c>
      <c r="L34" s="26">
        <v>40429056</v>
      </c>
      <c r="M34" s="27">
        <v>18899321</v>
      </c>
      <c r="N34" s="27">
        <v>44645613</v>
      </c>
      <c r="O34" s="26">
        <v>103973990</v>
      </c>
      <c r="P34" s="26">
        <v>16020697</v>
      </c>
      <c r="Q34" s="27">
        <v>7921511</v>
      </c>
      <c r="R34" s="27">
        <v>33144991</v>
      </c>
      <c r="S34" s="26">
        <v>57087199</v>
      </c>
      <c r="T34" s="26">
        <v>13884979</v>
      </c>
      <c r="U34" s="27">
        <v>33849920</v>
      </c>
      <c r="V34" s="27">
        <v>35220148</v>
      </c>
      <c r="W34" s="42">
        <v>82955047</v>
      </c>
    </row>
    <row r="35" spans="1:23" x14ac:dyDescent="0.2">
      <c r="A35" s="15" t="s">
        <v>20</v>
      </c>
      <c r="B35" s="16" t="s">
        <v>71</v>
      </c>
      <c r="C35" s="17" t="s">
        <v>72</v>
      </c>
      <c r="D35" s="26">
        <v>308639791</v>
      </c>
      <c r="E35" s="27">
        <v>317461034</v>
      </c>
      <c r="F35" s="27">
        <v>207852915</v>
      </c>
      <c r="G35" s="36">
        <f t="shared" si="1"/>
        <v>0.65473520444717004</v>
      </c>
      <c r="H35" s="26">
        <v>4488577</v>
      </c>
      <c r="I35" s="27">
        <v>11973757</v>
      </c>
      <c r="J35" s="27">
        <v>18701777</v>
      </c>
      <c r="K35" s="26">
        <v>35164111</v>
      </c>
      <c r="L35" s="26">
        <v>21542662</v>
      </c>
      <c r="M35" s="27">
        <v>17791449</v>
      </c>
      <c r="N35" s="27">
        <v>18879408</v>
      </c>
      <c r="O35" s="26">
        <v>58213519</v>
      </c>
      <c r="P35" s="26">
        <v>18605900</v>
      </c>
      <c r="Q35" s="27">
        <v>17218422</v>
      </c>
      <c r="R35" s="27">
        <v>18301199</v>
      </c>
      <c r="S35" s="26">
        <v>54125521</v>
      </c>
      <c r="T35" s="26">
        <v>17760141</v>
      </c>
      <c r="U35" s="27">
        <v>17225125</v>
      </c>
      <c r="V35" s="27">
        <v>25364498</v>
      </c>
      <c r="W35" s="42">
        <v>60349764</v>
      </c>
    </row>
    <row r="36" spans="1:23" x14ac:dyDescent="0.2">
      <c r="A36" s="15" t="s">
        <v>20</v>
      </c>
      <c r="B36" s="16" t="s">
        <v>73</v>
      </c>
      <c r="C36" s="17" t="s">
        <v>74</v>
      </c>
      <c r="D36" s="26">
        <v>263167450</v>
      </c>
      <c r="E36" s="27">
        <v>335791577</v>
      </c>
      <c r="F36" s="27">
        <v>108392439</v>
      </c>
      <c r="G36" s="36">
        <f t="shared" si="1"/>
        <v>0.32279677759755121</v>
      </c>
      <c r="H36" s="26">
        <v>2027379</v>
      </c>
      <c r="I36" s="27">
        <v>15175658</v>
      </c>
      <c r="J36" s="27">
        <v>15380937</v>
      </c>
      <c r="K36" s="26">
        <v>32583974</v>
      </c>
      <c r="L36" s="26">
        <v>12335164</v>
      </c>
      <c r="M36" s="27">
        <v>10856755</v>
      </c>
      <c r="N36" s="27">
        <v>10785546</v>
      </c>
      <c r="O36" s="26">
        <v>33977465</v>
      </c>
      <c r="P36" s="26">
        <v>9484239</v>
      </c>
      <c r="Q36" s="27">
        <v>-34748682</v>
      </c>
      <c r="R36" s="27">
        <v>12186998</v>
      </c>
      <c r="S36" s="26">
        <v>-13077445</v>
      </c>
      <c r="T36" s="26">
        <v>9409849</v>
      </c>
      <c r="U36" s="27">
        <v>12081737</v>
      </c>
      <c r="V36" s="27">
        <v>33416859</v>
      </c>
      <c r="W36" s="42">
        <v>54908445</v>
      </c>
    </row>
    <row r="37" spans="1:23" x14ac:dyDescent="0.2">
      <c r="A37" s="15" t="s">
        <v>35</v>
      </c>
      <c r="B37" s="16" t="s">
        <v>75</v>
      </c>
      <c r="C37" s="17" t="s">
        <v>76</v>
      </c>
      <c r="D37" s="26">
        <v>706513911</v>
      </c>
      <c r="E37" s="27">
        <v>678691809</v>
      </c>
      <c r="F37" s="27">
        <v>410117766</v>
      </c>
      <c r="G37" s="36">
        <f t="shared" si="1"/>
        <v>0.60427687583894207</v>
      </c>
      <c r="H37" s="26">
        <v>26884260</v>
      </c>
      <c r="I37" s="27">
        <v>26973671</v>
      </c>
      <c r="J37" s="27">
        <v>38568426</v>
      </c>
      <c r="K37" s="26">
        <v>92426357</v>
      </c>
      <c r="L37" s="26">
        <v>27438195</v>
      </c>
      <c r="M37" s="27">
        <v>50970783</v>
      </c>
      <c r="N37" s="27">
        <v>35403824</v>
      </c>
      <c r="O37" s="26">
        <v>113812802</v>
      </c>
      <c r="P37" s="26">
        <v>40583222</v>
      </c>
      <c r="Q37" s="27">
        <v>31220990</v>
      </c>
      <c r="R37" s="27">
        <v>28457295</v>
      </c>
      <c r="S37" s="26">
        <v>100261507</v>
      </c>
      <c r="T37" s="26">
        <v>34519984</v>
      </c>
      <c r="U37" s="27">
        <v>42625214</v>
      </c>
      <c r="V37" s="27">
        <v>26471902</v>
      </c>
      <c r="W37" s="42">
        <v>103617100</v>
      </c>
    </row>
    <row r="38" spans="1:23" ht="16.5" x14ac:dyDescent="0.3">
      <c r="A38" s="18" t="s">
        <v>0</v>
      </c>
      <c r="B38" s="19" t="s">
        <v>77</v>
      </c>
      <c r="C38" s="20" t="s">
        <v>0</v>
      </c>
      <c r="D38" s="28">
        <f>SUM(D34:D37)</f>
        <v>1614668395</v>
      </c>
      <c r="E38" s="29">
        <f>SUM(E34:E37)</f>
        <v>1672764560</v>
      </c>
      <c r="F38" s="29">
        <f>SUM(F34:F37)</f>
        <v>1001650202</v>
      </c>
      <c r="G38" s="37">
        <f t="shared" si="1"/>
        <v>0.59879927274403755</v>
      </c>
      <c r="H38" s="28">
        <f t="shared" ref="H38:W38" si="5">SUM(H34:H37)</f>
        <v>41983380</v>
      </c>
      <c r="I38" s="29">
        <f t="shared" si="5"/>
        <v>63687646</v>
      </c>
      <c r="J38" s="29">
        <f t="shared" si="5"/>
        <v>85774262</v>
      </c>
      <c r="K38" s="28">
        <f t="shared" si="5"/>
        <v>191445288</v>
      </c>
      <c r="L38" s="28">
        <f t="shared" si="5"/>
        <v>101745077</v>
      </c>
      <c r="M38" s="29">
        <f t="shared" si="5"/>
        <v>98518308</v>
      </c>
      <c r="N38" s="29">
        <f t="shared" si="5"/>
        <v>109714391</v>
      </c>
      <c r="O38" s="28">
        <f t="shared" si="5"/>
        <v>309977776</v>
      </c>
      <c r="P38" s="28">
        <f t="shared" si="5"/>
        <v>84694058</v>
      </c>
      <c r="Q38" s="29">
        <f t="shared" si="5"/>
        <v>21612241</v>
      </c>
      <c r="R38" s="29">
        <f t="shared" si="5"/>
        <v>92090483</v>
      </c>
      <c r="S38" s="28">
        <f t="shared" si="5"/>
        <v>198396782</v>
      </c>
      <c r="T38" s="28">
        <f t="shared" si="5"/>
        <v>75574953</v>
      </c>
      <c r="U38" s="29">
        <f t="shared" si="5"/>
        <v>105781996</v>
      </c>
      <c r="V38" s="29">
        <f t="shared" si="5"/>
        <v>120473407</v>
      </c>
      <c r="W38" s="43">
        <f t="shared" si="5"/>
        <v>301830356</v>
      </c>
    </row>
    <row r="39" spans="1:23" x14ac:dyDescent="0.2">
      <c r="A39" s="15" t="s">
        <v>20</v>
      </c>
      <c r="B39" s="16" t="s">
        <v>78</v>
      </c>
      <c r="C39" s="17" t="s">
        <v>79</v>
      </c>
      <c r="D39" s="26">
        <v>415621296</v>
      </c>
      <c r="E39" s="27">
        <v>532600680</v>
      </c>
      <c r="F39" s="27">
        <v>387001016</v>
      </c>
      <c r="G39" s="36">
        <f t="shared" si="1"/>
        <v>0.72662508804908021</v>
      </c>
      <c r="H39" s="26">
        <v>14199806</v>
      </c>
      <c r="I39" s="27">
        <v>6403047</v>
      </c>
      <c r="J39" s="27">
        <v>39925492</v>
      </c>
      <c r="K39" s="26">
        <v>60528345</v>
      </c>
      <c r="L39" s="26">
        <v>17265618</v>
      </c>
      <c r="M39" s="27">
        <v>15776364</v>
      </c>
      <c r="N39" s="27">
        <v>73644038</v>
      </c>
      <c r="O39" s="26">
        <v>106686020</v>
      </c>
      <c r="P39" s="26">
        <v>12832603</v>
      </c>
      <c r="Q39" s="27">
        <v>11915228</v>
      </c>
      <c r="R39" s="27">
        <v>17890673</v>
      </c>
      <c r="S39" s="26">
        <v>42638504</v>
      </c>
      <c r="T39" s="26">
        <v>13215018</v>
      </c>
      <c r="U39" s="27">
        <v>76246663</v>
      </c>
      <c r="V39" s="27">
        <v>87686466</v>
      </c>
      <c r="W39" s="42">
        <v>177148147</v>
      </c>
    </row>
    <row r="40" spans="1:23" x14ac:dyDescent="0.2">
      <c r="A40" s="15" t="s">
        <v>20</v>
      </c>
      <c r="B40" s="16" t="s">
        <v>80</v>
      </c>
      <c r="C40" s="17" t="s">
        <v>81</v>
      </c>
      <c r="D40" s="26">
        <v>256555717</v>
      </c>
      <c r="E40" s="27">
        <v>264435660</v>
      </c>
      <c r="F40" s="27">
        <v>195479428</v>
      </c>
      <c r="G40" s="36">
        <f t="shared" si="1"/>
        <v>0.7392324771931289</v>
      </c>
      <c r="H40" s="26">
        <v>15764173</v>
      </c>
      <c r="I40" s="27">
        <v>19202393</v>
      </c>
      <c r="J40" s="27">
        <v>14060124</v>
      </c>
      <c r="K40" s="26">
        <v>49026690</v>
      </c>
      <c r="L40" s="26">
        <v>15209482</v>
      </c>
      <c r="M40" s="27">
        <v>16258468</v>
      </c>
      <c r="N40" s="27">
        <v>0</v>
      </c>
      <c r="O40" s="26">
        <v>31467950</v>
      </c>
      <c r="P40" s="26">
        <v>35639752</v>
      </c>
      <c r="Q40" s="27">
        <v>8762119</v>
      </c>
      <c r="R40" s="27">
        <v>18958519</v>
      </c>
      <c r="S40" s="26">
        <v>63360390</v>
      </c>
      <c r="T40" s="26">
        <v>15469628</v>
      </c>
      <c r="U40" s="27">
        <v>17877919</v>
      </c>
      <c r="V40" s="27">
        <v>18276851</v>
      </c>
      <c r="W40" s="42">
        <v>51624398</v>
      </c>
    </row>
    <row r="41" spans="1:23" x14ac:dyDescent="0.2">
      <c r="A41" s="15" t="s">
        <v>20</v>
      </c>
      <c r="B41" s="16" t="s">
        <v>82</v>
      </c>
      <c r="C41" s="17" t="s">
        <v>83</v>
      </c>
      <c r="D41" s="26">
        <v>431118056</v>
      </c>
      <c r="E41" s="27">
        <v>460404718</v>
      </c>
      <c r="F41" s="27">
        <v>303330168</v>
      </c>
      <c r="G41" s="36">
        <f t="shared" si="1"/>
        <v>0.65883375243778453</v>
      </c>
      <c r="H41" s="26">
        <v>27332021</v>
      </c>
      <c r="I41" s="27">
        <v>20477170</v>
      </c>
      <c r="J41" s="27">
        <v>26968376</v>
      </c>
      <c r="K41" s="26">
        <v>74777567</v>
      </c>
      <c r="L41" s="26">
        <v>27598412</v>
      </c>
      <c r="M41" s="27">
        <v>28896225</v>
      </c>
      <c r="N41" s="27">
        <v>24548952</v>
      </c>
      <c r="O41" s="26">
        <v>81043589</v>
      </c>
      <c r="P41" s="26">
        <v>20178084</v>
      </c>
      <c r="Q41" s="27">
        <v>22590018</v>
      </c>
      <c r="R41" s="27">
        <v>24400392</v>
      </c>
      <c r="S41" s="26">
        <v>67168494</v>
      </c>
      <c r="T41" s="26">
        <v>23317511</v>
      </c>
      <c r="U41" s="27">
        <v>27209672</v>
      </c>
      <c r="V41" s="27">
        <v>29813335</v>
      </c>
      <c r="W41" s="42">
        <v>80340518</v>
      </c>
    </row>
    <row r="42" spans="1:23" x14ac:dyDescent="0.2">
      <c r="A42" s="15" t="s">
        <v>20</v>
      </c>
      <c r="B42" s="16" t="s">
        <v>84</v>
      </c>
      <c r="C42" s="17" t="s">
        <v>85</v>
      </c>
      <c r="D42" s="26">
        <v>294352230</v>
      </c>
      <c r="E42" s="27">
        <v>327767233</v>
      </c>
      <c r="F42" s="27">
        <v>239540691</v>
      </c>
      <c r="G42" s="36">
        <f t="shared" si="1"/>
        <v>0.7308256191673681</v>
      </c>
      <c r="H42" s="26">
        <v>14192157</v>
      </c>
      <c r="I42" s="27">
        <v>21322686</v>
      </c>
      <c r="J42" s="27">
        <v>21671107</v>
      </c>
      <c r="K42" s="26">
        <v>57185950</v>
      </c>
      <c r="L42" s="26">
        <v>22432724</v>
      </c>
      <c r="M42" s="27">
        <v>19579680</v>
      </c>
      <c r="N42" s="27">
        <v>22764002</v>
      </c>
      <c r="O42" s="26">
        <v>64776406</v>
      </c>
      <c r="P42" s="26">
        <v>12583603</v>
      </c>
      <c r="Q42" s="27">
        <v>13630617</v>
      </c>
      <c r="R42" s="27">
        <v>18584592</v>
      </c>
      <c r="S42" s="26">
        <v>44798812</v>
      </c>
      <c r="T42" s="26">
        <v>18047213</v>
      </c>
      <c r="U42" s="27">
        <v>23498097</v>
      </c>
      <c r="V42" s="27">
        <v>31234213</v>
      </c>
      <c r="W42" s="42">
        <v>72779523</v>
      </c>
    </row>
    <row r="43" spans="1:23" x14ac:dyDescent="0.2">
      <c r="A43" s="15" t="s">
        <v>20</v>
      </c>
      <c r="B43" s="16" t="s">
        <v>86</v>
      </c>
      <c r="C43" s="17" t="s">
        <v>87</v>
      </c>
      <c r="D43" s="26">
        <v>1432065628</v>
      </c>
      <c r="E43" s="27">
        <v>1393471015</v>
      </c>
      <c r="F43" s="27">
        <v>1429452109</v>
      </c>
      <c r="G43" s="36">
        <f t="shared" si="1"/>
        <v>1.0258212001632485</v>
      </c>
      <c r="H43" s="26">
        <v>122439906</v>
      </c>
      <c r="I43" s="27">
        <v>104014277</v>
      </c>
      <c r="J43" s="27">
        <v>98372544</v>
      </c>
      <c r="K43" s="26">
        <v>324826727</v>
      </c>
      <c r="L43" s="26">
        <v>153492022</v>
      </c>
      <c r="M43" s="27">
        <v>109731635</v>
      </c>
      <c r="N43" s="27">
        <v>109436373</v>
      </c>
      <c r="O43" s="26">
        <v>372660030</v>
      </c>
      <c r="P43" s="26">
        <v>102202293</v>
      </c>
      <c r="Q43" s="27">
        <v>126007129</v>
      </c>
      <c r="R43" s="27">
        <v>114375077</v>
      </c>
      <c r="S43" s="26">
        <v>342584499</v>
      </c>
      <c r="T43" s="26">
        <v>108819674</v>
      </c>
      <c r="U43" s="27">
        <v>138922770</v>
      </c>
      <c r="V43" s="27">
        <v>141638409</v>
      </c>
      <c r="W43" s="42">
        <v>389380853</v>
      </c>
    </row>
    <row r="44" spans="1:23" x14ac:dyDescent="0.2">
      <c r="A44" s="15" t="s">
        <v>35</v>
      </c>
      <c r="B44" s="16" t="s">
        <v>88</v>
      </c>
      <c r="C44" s="17" t="s">
        <v>89</v>
      </c>
      <c r="D44" s="26">
        <v>1583137297</v>
      </c>
      <c r="E44" s="27">
        <v>1413478483</v>
      </c>
      <c r="F44" s="27">
        <v>1048576149</v>
      </c>
      <c r="G44" s="36">
        <f t="shared" si="1"/>
        <v>0.74184089932128106</v>
      </c>
      <c r="H44" s="26">
        <v>68835084</v>
      </c>
      <c r="I44" s="27">
        <v>66961395</v>
      </c>
      <c r="J44" s="27">
        <v>75626512</v>
      </c>
      <c r="K44" s="26">
        <v>211422991</v>
      </c>
      <c r="L44" s="26">
        <v>93619626</v>
      </c>
      <c r="M44" s="27">
        <v>71851072</v>
      </c>
      <c r="N44" s="27">
        <v>93972342</v>
      </c>
      <c r="O44" s="26">
        <v>259443040</v>
      </c>
      <c r="P44" s="26">
        <v>82882600</v>
      </c>
      <c r="Q44" s="27">
        <v>110598732</v>
      </c>
      <c r="R44" s="27">
        <v>125381862</v>
      </c>
      <c r="S44" s="26">
        <v>318863194</v>
      </c>
      <c r="T44" s="26">
        <v>82790352</v>
      </c>
      <c r="U44" s="27">
        <v>86366294</v>
      </c>
      <c r="V44" s="27">
        <v>89690278</v>
      </c>
      <c r="W44" s="42">
        <v>258846924</v>
      </c>
    </row>
    <row r="45" spans="1:23" ht="16.5" x14ac:dyDescent="0.3">
      <c r="A45" s="18" t="s">
        <v>0</v>
      </c>
      <c r="B45" s="19" t="s">
        <v>90</v>
      </c>
      <c r="C45" s="20" t="s">
        <v>0</v>
      </c>
      <c r="D45" s="28">
        <f>SUM(D39:D44)</f>
        <v>4412850224</v>
      </c>
      <c r="E45" s="29">
        <f>SUM(E39:E44)</f>
        <v>4392157789</v>
      </c>
      <c r="F45" s="29">
        <f>SUM(F39:F44)</f>
        <v>3603379561</v>
      </c>
      <c r="G45" s="37">
        <f t="shared" si="1"/>
        <v>0.8204121377479956</v>
      </c>
      <c r="H45" s="28">
        <f t="shared" ref="H45:W45" si="6">SUM(H39:H44)</f>
        <v>262763147</v>
      </c>
      <c r="I45" s="29">
        <f t="shared" si="6"/>
        <v>238380968</v>
      </c>
      <c r="J45" s="29">
        <f t="shared" si="6"/>
        <v>276624155</v>
      </c>
      <c r="K45" s="28">
        <f t="shared" si="6"/>
        <v>777768270</v>
      </c>
      <c r="L45" s="28">
        <f t="shared" si="6"/>
        <v>329617884</v>
      </c>
      <c r="M45" s="29">
        <f t="shared" si="6"/>
        <v>262093444</v>
      </c>
      <c r="N45" s="29">
        <f t="shared" si="6"/>
        <v>324365707</v>
      </c>
      <c r="O45" s="28">
        <f t="shared" si="6"/>
        <v>916077035</v>
      </c>
      <c r="P45" s="28">
        <f t="shared" si="6"/>
        <v>266318935</v>
      </c>
      <c r="Q45" s="29">
        <f t="shared" si="6"/>
        <v>293503843</v>
      </c>
      <c r="R45" s="29">
        <f t="shared" si="6"/>
        <v>319591115</v>
      </c>
      <c r="S45" s="28">
        <f t="shared" si="6"/>
        <v>879413893</v>
      </c>
      <c r="T45" s="28">
        <f t="shared" si="6"/>
        <v>261659396</v>
      </c>
      <c r="U45" s="29">
        <f t="shared" si="6"/>
        <v>370121415</v>
      </c>
      <c r="V45" s="29">
        <f t="shared" si="6"/>
        <v>398339552</v>
      </c>
      <c r="W45" s="43">
        <f t="shared" si="6"/>
        <v>1030120363</v>
      </c>
    </row>
    <row r="46" spans="1:23" x14ac:dyDescent="0.2">
      <c r="A46" s="15" t="s">
        <v>20</v>
      </c>
      <c r="B46" s="16" t="s">
        <v>91</v>
      </c>
      <c r="C46" s="17" t="s">
        <v>92</v>
      </c>
      <c r="D46" s="26">
        <v>430345896</v>
      </c>
      <c r="E46" s="27">
        <v>467569612</v>
      </c>
      <c r="F46" s="27">
        <v>378222603</v>
      </c>
      <c r="G46" s="36">
        <f t="shared" si="1"/>
        <v>0.80891185674401778</v>
      </c>
      <c r="H46" s="26">
        <v>33431427</v>
      </c>
      <c r="I46" s="27">
        <v>29420001</v>
      </c>
      <c r="J46" s="27">
        <v>27384688</v>
      </c>
      <c r="K46" s="26">
        <v>90236116</v>
      </c>
      <c r="L46" s="26">
        <v>34436934</v>
      </c>
      <c r="M46" s="27">
        <v>32039943</v>
      </c>
      <c r="N46" s="27">
        <v>45780217</v>
      </c>
      <c r="O46" s="26">
        <v>112257094</v>
      </c>
      <c r="P46" s="26">
        <v>31894744</v>
      </c>
      <c r="Q46" s="27">
        <v>22080548</v>
      </c>
      <c r="R46" s="27">
        <v>31912003</v>
      </c>
      <c r="S46" s="26">
        <v>85887295</v>
      </c>
      <c r="T46" s="26">
        <v>27788323</v>
      </c>
      <c r="U46" s="27">
        <v>27846979</v>
      </c>
      <c r="V46" s="27">
        <v>34206796</v>
      </c>
      <c r="W46" s="42">
        <v>89842098</v>
      </c>
    </row>
    <row r="47" spans="1:23" x14ac:dyDescent="0.2">
      <c r="A47" s="15" t="s">
        <v>20</v>
      </c>
      <c r="B47" s="16" t="s">
        <v>93</v>
      </c>
      <c r="C47" s="17" t="s">
        <v>94</v>
      </c>
      <c r="D47" s="26">
        <v>364894607</v>
      </c>
      <c r="E47" s="27">
        <v>368242607</v>
      </c>
      <c r="F47" s="27">
        <v>463532153</v>
      </c>
      <c r="G47" s="36">
        <f t="shared" si="1"/>
        <v>1.2587683885259915</v>
      </c>
      <c r="H47" s="26">
        <v>16927698</v>
      </c>
      <c r="I47" s="27">
        <v>16771094</v>
      </c>
      <c r="J47" s="27">
        <v>22478470</v>
      </c>
      <c r="K47" s="26">
        <v>56177262</v>
      </c>
      <c r="L47" s="26">
        <v>23437561</v>
      </c>
      <c r="M47" s="27">
        <v>22247294</v>
      </c>
      <c r="N47" s="27">
        <v>24926602</v>
      </c>
      <c r="O47" s="26">
        <v>70611457</v>
      </c>
      <c r="P47" s="26">
        <v>18536483</v>
      </c>
      <c r="Q47" s="27">
        <v>55375072</v>
      </c>
      <c r="R47" s="27">
        <v>97679918</v>
      </c>
      <c r="S47" s="26">
        <v>171591473</v>
      </c>
      <c r="T47" s="26">
        <v>23390856</v>
      </c>
      <c r="U47" s="27">
        <v>17047183</v>
      </c>
      <c r="V47" s="27">
        <v>124713922</v>
      </c>
      <c r="W47" s="42">
        <v>165151961</v>
      </c>
    </row>
    <row r="48" spans="1:23" x14ac:dyDescent="0.2">
      <c r="A48" s="15" t="s">
        <v>20</v>
      </c>
      <c r="B48" s="16" t="s">
        <v>95</v>
      </c>
      <c r="C48" s="17" t="s">
        <v>96</v>
      </c>
      <c r="D48" s="26">
        <v>433529368</v>
      </c>
      <c r="E48" s="27">
        <v>485925068</v>
      </c>
      <c r="F48" s="27">
        <v>350648193</v>
      </c>
      <c r="G48" s="36">
        <f t="shared" si="1"/>
        <v>0.72160959804609215</v>
      </c>
      <c r="H48" s="26">
        <v>18426588</v>
      </c>
      <c r="I48" s="27">
        <v>26804942</v>
      </c>
      <c r="J48" s="27">
        <v>29896316</v>
      </c>
      <c r="K48" s="26">
        <v>75127846</v>
      </c>
      <c r="L48" s="26">
        <v>36101672</v>
      </c>
      <c r="M48" s="27">
        <v>34825214</v>
      </c>
      <c r="N48" s="27">
        <v>28211229</v>
      </c>
      <c r="O48" s="26">
        <v>99138115</v>
      </c>
      <c r="P48" s="26">
        <v>46006269</v>
      </c>
      <c r="Q48" s="27">
        <v>5406975</v>
      </c>
      <c r="R48" s="27">
        <v>25602222</v>
      </c>
      <c r="S48" s="26">
        <v>77015466</v>
      </c>
      <c r="T48" s="26">
        <v>24225783</v>
      </c>
      <c r="U48" s="27">
        <v>25664722</v>
      </c>
      <c r="V48" s="27">
        <v>49476261</v>
      </c>
      <c r="W48" s="42">
        <v>99366766</v>
      </c>
    </row>
    <row r="49" spans="1:23" x14ac:dyDescent="0.2">
      <c r="A49" s="15" t="s">
        <v>20</v>
      </c>
      <c r="B49" s="16" t="s">
        <v>97</v>
      </c>
      <c r="C49" s="17" t="s">
        <v>98</v>
      </c>
      <c r="D49" s="26">
        <v>220002931</v>
      </c>
      <c r="E49" s="27">
        <v>194361854</v>
      </c>
      <c r="F49" s="27">
        <v>155916226</v>
      </c>
      <c r="G49" s="36">
        <f t="shared" si="1"/>
        <v>0.80219560984430616</v>
      </c>
      <c r="H49" s="26">
        <v>10334480</v>
      </c>
      <c r="I49" s="27">
        <v>10820033</v>
      </c>
      <c r="J49" s="27">
        <v>13830403</v>
      </c>
      <c r="K49" s="26">
        <v>34984916</v>
      </c>
      <c r="L49" s="26">
        <v>12542569</v>
      </c>
      <c r="M49" s="27">
        <v>11672446</v>
      </c>
      <c r="N49" s="27">
        <v>16019099</v>
      </c>
      <c r="O49" s="26">
        <v>40234114</v>
      </c>
      <c r="P49" s="26">
        <v>12129224</v>
      </c>
      <c r="Q49" s="27">
        <v>11020395</v>
      </c>
      <c r="R49" s="27">
        <v>13186746</v>
      </c>
      <c r="S49" s="26">
        <v>36336365</v>
      </c>
      <c r="T49" s="26">
        <v>14312473</v>
      </c>
      <c r="U49" s="27">
        <v>13269842</v>
      </c>
      <c r="V49" s="27">
        <v>16778516</v>
      </c>
      <c r="W49" s="42">
        <v>44360831</v>
      </c>
    </row>
    <row r="50" spans="1:23" x14ac:dyDescent="0.2">
      <c r="A50" s="15" t="s">
        <v>35</v>
      </c>
      <c r="B50" s="16" t="s">
        <v>99</v>
      </c>
      <c r="C50" s="17" t="s">
        <v>100</v>
      </c>
      <c r="D50" s="26">
        <v>785050875</v>
      </c>
      <c r="E50" s="27">
        <v>792812851</v>
      </c>
      <c r="F50" s="27">
        <v>649557748</v>
      </c>
      <c r="G50" s="36">
        <f t="shared" si="1"/>
        <v>0.81930779399033737</v>
      </c>
      <c r="H50" s="26">
        <v>36763986</v>
      </c>
      <c r="I50" s="27">
        <v>59565052</v>
      </c>
      <c r="J50" s="27">
        <v>61439542</v>
      </c>
      <c r="K50" s="26">
        <v>157768580</v>
      </c>
      <c r="L50" s="26">
        <v>55987522</v>
      </c>
      <c r="M50" s="27">
        <v>60721368</v>
      </c>
      <c r="N50" s="27">
        <v>46680341</v>
      </c>
      <c r="O50" s="26">
        <v>163389231</v>
      </c>
      <c r="P50" s="26">
        <v>47530635</v>
      </c>
      <c r="Q50" s="27">
        <v>47132356</v>
      </c>
      <c r="R50" s="27">
        <v>71591295</v>
      </c>
      <c r="S50" s="26">
        <v>166254286</v>
      </c>
      <c r="T50" s="26">
        <v>54746045</v>
      </c>
      <c r="U50" s="27">
        <v>59447315</v>
      </c>
      <c r="V50" s="27">
        <v>47952291</v>
      </c>
      <c r="W50" s="42">
        <v>162145651</v>
      </c>
    </row>
    <row r="51" spans="1:23" ht="16.5" x14ac:dyDescent="0.3">
      <c r="A51" s="18" t="s">
        <v>0</v>
      </c>
      <c r="B51" s="19" t="s">
        <v>101</v>
      </c>
      <c r="C51" s="20" t="s">
        <v>0</v>
      </c>
      <c r="D51" s="28">
        <f>SUM(D46:D50)</f>
        <v>2233823677</v>
      </c>
      <c r="E51" s="29">
        <f>SUM(E46:E50)</f>
        <v>2308911992</v>
      </c>
      <c r="F51" s="29">
        <f>SUM(F46:F50)</f>
        <v>1997876923</v>
      </c>
      <c r="G51" s="37">
        <f t="shared" si="1"/>
        <v>0.86528933537627883</v>
      </c>
      <c r="H51" s="28">
        <f t="shared" ref="H51:W51" si="7">SUM(H46:H50)</f>
        <v>115884179</v>
      </c>
      <c r="I51" s="29">
        <f t="shared" si="7"/>
        <v>143381122</v>
      </c>
      <c r="J51" s="29">
        <f t="shared" si="7"/>
        <v>155029419</v>
      </c>
      <c r="K51" s="28">
        <f t="shared" si="7"/>
        <v>414294720</v>
      </c>
      <c r="L51" s="28">
        <f t="shared" si="7"/>
        <v>162506258</v>
      </c>
      <c r="M51" s="29">
        <f t="shared" si="7"/>
        <v>161506265</v>
      </c>
      <c r="N51" s="29">
        <f t="shared" si="7"/>
        <v>161617488</v>
      </c>
      <c r="O51" s="28">
        <f t="shared" si="7"/>
        <v>485630011</v>
      </c>
      <c r="P51" s="28">
        <f t="shared" si="7"/>
        <v>156097355</v>
      </c>
      <c r="Q51" s="29">
        <f t="shared" si="7"/>
        <v>141015346</v>
      </c>
      <c r="R51" s="29">
        <f t="shared" si="7"/>
        <v>239972184</v>
      </c>
      <c r="S51" s="28">
        <f t="shared" si="7"/>
        <v>537084885</v>
      </c>
      <c r="T51" s="28">
        <f t="shared" si="7"/>
        <v>144463480</v>
      </c>
      <c r="U51" s="29">
        <f t="shared" si="7"/>
        <v>143276041</v>
      </c>
      <c r="V51" s="29">
        <f t="shared" si="7"/>
        <v>273127786</v>
      </c>
      <c r="W51" s="43">
        <f t="shared" si="7"/>
        <v>560867307</v>
      </c>
    </row>
    <row r="52" spans="1:23" ht="16.5" x14ac:dyDescent="0.3">
      <c r="A52" s="18" t="s">
        <v>0</v>
      </c>
      <c r="B52" s="19" t="s">
        <v>102</v>
      </c>
      <c r="C52" s="20" t="s">
        <v>0</v>
      </c>
      <c r="D52" s="28">
        <f>SUM(D6:D7,D9:D16,D18:D24,D26:D32,D34:D37,D39:D44,D46:D50)</f>
        <v>39978611078</v>
      </c>
      <c r="E52" s="29">
        <f>SUM(E6:E7,E9:E16,E18:E24,E26:E32,E34:E37,E39:E44,E46:E50)</f>
        <v>41470630487</v>
      </c>
      <c r="F52" s="29">
        <f>SUM(F6:F7,F9:F16,F18:F24,F26:F32,F34:F37,F39:F44,F46:F50)</f>
        <v>33643746121</v>
      </c>
      <c r="G52" s="37">
        <f t="shared" si="1"/>
        <v>0.81126681041288895</v>
      </c>
      <c r="H52" s="28">
        <f t="shared" ref="H52:W52" si="8">SUM(H6:H7,H9:H16,H18:H24,H26:H32,H34:H37,H39:H44,H46:H50)</f>
        <v>1488303362</v>
      </c>
      <c r="I52" s="29">
        <f t="shared" si="8"/>
        <v>4635942422</v>
      </c>
      <c r="J52" s="29">
        <f t="shared" si="8"/>
        <v>2151641527</v>
      </c>
      <c r="K52" s="28">
        <f t="shared" si="8"/>
        <v>8275887311</v>
      </c>
      <c r="L52" s="28">
        <f t="shared" si="8"/>
        <v>2872568429</v>
      </c>
      <c r="M52" s="29">
        <f t="shared" si="8"/>
        <v>2720354927</v>
      </c>
      <c r="N52" s="29">
        <f t="shared" si="8"/>
        <v>2864418393</v>
      </c>
      <c r="O52" s="28">
        <f t="shared" si="8"/>
        <v>8457341749</v>
      </c>
      <c r="P52" s="28">
        <f t="shared" si="8"/>
        <v>2542315666</v>
      </c>
      <c r="Q52" s="29">
        <f t="shared" si="8"/>
        <v>2594030434</v>
      </c>
      <c r="R52" s="29">
        <f t="shared" si="8"/>
        <v>3026875827</v>
      </c>
      <c r="S52" s="28">
        <f t="shared" si="8"/>
        <v>8163221927</v>
      </c>
      <c r="T52" s="28">
        <f t="shared" si="8"/>
        <v>2522609731</v>
      </c>
      <c r="U52" s="29">
        <f t="shared" si="8"/>
        <v>2792697588</v>
      </c>
      <c r="V52" s="29">
        <f t="shared" si="8"/>
        <v>3431987815</v>
      </c>
      <c r="W52" s="43">
        <f t="shared" si="8"/>
        <v>8747295134</v>
      </c>
    </row>
    <row r="53" spans="1:23" ht="14.45" customHeight="1" x14ac:dyDescent="0.3">
      <c r="A53" s="10"/>
      <c r="B53" s="11" t="s">
        <v>607</v>
      </c>
      <c r="C53" s="12"/>
      <c r="D53" s="30"/>
      <c r="E53" s="31"/>
      <c r="F53" s="31"/>
      <c r="G53" s="38"/>
      <c r="H53" s="30"/>
      <c r="I53" s="31"/>
      <c r="J53" s="31"/>
      <c r="K53" s="30"/>
      <c r="L53" s="30"/>
      <c r="M53" s="31"/>
      <c r="N53" s="31"/>
      <c r="O53" s="30"/>
      <c r="P53" s="30"/>
      <c r="Q53" s="31"/>
      <c r="R53" s="31"/>
      <c r="S53" s="30"/>
      <c r="T53" s="30"/>
      <c r="U53" s="31"/>
      <c r="V53" s="31"/>
      <c r="W53" s="44"/>
    </row>
    <row r="54" spans="1:23" ht="14.45" customHeight="1" x14ac:dyDescent="0.3">
      <c r="A54" s="14" t="s">
        <v>0</v>
      </c>
      <c r="B54" s="11" t="s">
        <v>103</v>
      </c>
      <c r="C54" s="12"/>
      <c r="D54" s="30"/>
      <c r="E54" s="31"/>
      <c r="F54" s="31"/>
      <c r="G54" s="38"/>
      <c r="H54" s="30"/>
      <c r="I54" s="31"/>
      <c r="J54" s="31"/>
      <c r="K54" s="30"/>
      <c r="L54" s="30"/>
      <c r="M54" s="31"/>
      <c r="N54" s="31"/>
      <c r="O54" s="30"/>
      <c r="P54" s="30"/>
      <c r="Q54" s="31"/>
      <c r="R54" s="31"/>
      <c r="S54" s="30"/>
      <c r="T54" s="30"/>
      <c r="U54" s="31"/>
      <c r="V54" s="31"/>
      <c r="W54" s="44"/>
    </row>
    <row r="55" spans="1:23" x14ac:dyDescent="0.2">
      <c r="A55" s="15" t="s">
        <v>14</v>
      </c>
      <c r="B55" s="16" t="s">
        <v>104</v>
      </c>
      <c r="C55" s="17" t="s">
        <v>105</v>
      </c>
      <c r="D55" s="26">
        <v>7450828738</v>
      </c>
      <c r="E55" s="27">
        <v>7441805770</v>
      </c>
      <c r="F55" s="27">
        <v>7646285537</v>
      </c>
      <c r="G55" s="36">
        <f t="shared" ref="G55:G83" si="9">IF(($E55      =0),0,($F55      /$E55      ))</f>
        <v>1.0274771706383838</v>
      </c>
      <c r="H55" s="26">
        <v>583743644</v>
      </c>
      <c r="I55" s="27">
        <v>952742725</v>
      </c>
      <c r="J55" s="27">
        <v>255516694</v>
      </c>
      <c r="K55" s="26">
        <v>1792003063</v>
      </c>
      <c r="L55" s="26">
        <v>882017315</v>
      </c>
      <c r="M55" s="27">
        <v>888795811</v>
      </c>
      <c r="N55" s="27">
        <v>630884094</v>
      </c>
      <c r="O55" s="26">
        <v>2401697220</v>
      </c>
      <c r="P55" s="26">
        <v>736346188</v>
      </c>
      <c r="Q55" s="27">
        <v>501968049</v>
      </c>
      <c r="R55" s="27">
        <v>364717285</v>
      </c>
      <c r="S55" s="26">
        <v>1603031522</v>
      </c>
      <c r="T55" s="26">
        <v>741623738</v>
      </c>
      <c r="U55" s="27">
        <v>615776735</v>
      </c>
      <c r="V55" s="27">
        <v>492153259</v>
      </c>
      <c r="W55" s="42">
        <v>1849553732</v>
      </c>
    </row>
    <row r="56" spans="1:23" ht="16.5" x14ac:dyDescent="0.3">
      <c r="A56" s="18" t="s">
        <v>0</v>
      </c>
      <c r="B56" s="19" t="s">
        <v>19</v>
      </c>
      <c r="C56" s="20" t="s">
        <v>0</v>
      </c>
      <c r="D56" s="28">
        <f>D55</f>
        <v>7450828738</v>
      </c>
      <c r="E56" s="29">
        <f>E55</f>
        <v>7441805770</v>
      </c>
      <c r="F56" s="29">
        <f>F55</f>
        <v>7646285537</v>
      </c>
      <c r="G56" s="37">
        <f t="shared" si="9"/>
        <v>1.0274771706383838</v>
      </c>
      <c r="H56" s="28">
        <f t="shared" ref="H56:W56" si="10">H55</f>
        <v>583743644</v>
      </c>
      <c r="I56" s="29">
        <f t="shared" si="10"/>
        <v>952742725</v>
      </c>
      <c r="J56" s="29">
        <f t="shared" si="10"/>
        <v>255516694</v>
      </c>
      <c r="K56" s="28">
        <f t="shared" si="10"/>
        <v>1792003063</v>
      </c>
      <c r="L56" s="28">
        <f t="shared" si="10"/>
        <v>882017315</v>
      </c>
      <c r="M56" s="29">
        <f t="shared" si="10"/>
        <v>888795811</v>
      </c>
      <c r="N56" s="29">
        <f t="shared" si="10"/>
        <v>630884094</v>
      </c>
      <c r="O56" s="28">
        <f t="shared" si="10"/>
        <v>2401697220</v>
      </c>
      <c r="P56" s="28">
        <f t="shared" si="10"/>
        <v>736346188</v>
      </c>
      <c r="Q56" s="29">
        <f t="shared" si="10"/>
        <v>501968049</v>
      </c>
      <c r="R56" s="29">
        <f t="shared" si="10"/>
        <v>364717285</v>
      </c>
      <c r="S56" s="28">
        <f t="shared" si="10"/>
        <v>1603031522</v>
      </c>
      <c r="T56" s="28">
        <f t="shared" si="10"/>
        <v>741623738</v>
      </c>
      <c r="U56" s="29">
        <f t="shared" si="10"/>
        <v>615776735</v>
      </c>
      <c r="V56" s="29">
        <f t="shared" si="10"/>
        <v>492153259</v>
      </c>
      <c r="W56" s="43">
        <f t="shared" si="10"/>
        <v>1849553732</v>
      </c>
    </row>
    <row r="57" spans="1:23" x14ac:dyDescent="0.2">
      <c r="A57" s="15" t="s">
        <v>20</v>
      </c>
      <c r="B57" s="16" t="s">
        <v>106</v>
      </c>
      <c r="C57" s="17" t="s">
        <v>107</v>
      </c>
      <c r="D57" s="26">
        <v>218222025</v>
      </c>
      <c r="E57" s="27">
        <v>230020868</v>
      </c>
      <c r="F57" s="27">
        <v>140074317</v>
      </c>
      <c r="G57" s="36">
        <f t="shared" si="9"/>
        <v>0.60896351804045878</v>
      </c>
      <c r="H57" s="26">
        <v>16693714</v>
      </c>
      <c r="I57" s="27">
        <v>13201633</v>
      </c>
      <c r="J57" s="27">
        <v>8295434</v>
      </c>
      <c r="K57" s="26">
        <v>38190781</v>
      </c>
      <c r="L57" s="26">
        <v>9112845</v>
      </c>
      <c r="M57" s="27">
        <v>12385113</v>
      </c>
      <c r="N57" s="27">
        <v>13689405</v>
      </c>
      <c r="O57" s="26">
        <v>35187363</v>
      </c>
      <c r="P57" s="26">
        <v>14565541</v>
      </c>
      <c r="Q57" s="27">
        <v>1234573</v>
      </c>
      <c r="R57" s="27">
        <v>6850523</v>
      </c>
      <c r="S57" s="26">
        <v>22650637</v>
      </c>
      <c r="T57" s="26">
        <v>10813822</v>
      </c>
      <c r="U57" s="27">
        <v>10608367</v>
      </c>
      <c r="V57" s="27">
        <v>22623347</v>
      </c>
      <c r="W57" s="42">
        <v>44045536</v>
      </c>
    </row>
    <row r="58" spans="1:23" x14ac:dyDescent="0.2">
      <c r="A58" s="15" t="s">
        <v>20</v>
      </c>
      <c r="B58" s="16" t="s">
        <v>108</v>
      </c>
      <c r="C58" s="17" t="s">
        <v>109</v>
      </c>
      <c r="D58" s="26">
        <v>414917705</v>
      </c>
      <c r="E58" s="27">
        <v>396266080</v>
      </c>
      <c r="F58" s="27">
        <v>294295902</v>
      </c>
      <c r="G58" s="36">
        <f t="shared" si="9"/>
        <v>0.74267245382193703</v>
      </c>
      <c r="H58" s="26">
        <v>18422549</v>
      </c>
      <c r="I58" s="27">
        <v>18836603</v>
      </c>
      <c r="J58" s="27">
        <v>0</v>
      </c>
      <c r="K58" s="26">
        <v>37259152</v>
      </c>
      <c r="L58" s="26">
        <v>225369688</v>
      </c>
      <c r="M58" s="27">
        <v>225369688</v>
      </c>
      <c r="N58" s="27">
        <v>0</v>
      </c>
      <c r="O58" s="26">
        <v>450739376</v>
      </c>
      <c r="P58" s="26">
        <v>-310284961</v>
      </c>
      <c r="Q58" s="27">
        <v>-4777753</v>
      </c>
      <c r="R58" s="27">
        <v>49678023</v>
      </c>
      <c r="S58" s="26">
        <v>-265384691</v>
      </c>
      <c r="T58" s="26">
        <v>38110021</v>
      </c>
      <c r="U58" s="27">
        <v>16786022</v>
      </c>
      <c r="V58" s="27">
        <v>16786022</v>
      </c>
      <c r="W58" s="42">
        <v>71682065</v>
      </c>
    </row>
    <row r="59" spans="1:23" x14ac:dyDescent="0.2">
      <c r="A59" s="15" t="s">
        <v>20</v>
      </c>
      <c r="B59" s="16" t="s">
        <v>110</v>
      </c>
      <c r="C59" s="17" t="s">
        <v>111</v>
      </c>
      <c r="D59" s="26">
        <v>230593257</v>
      </c>
      <c r="E59" s="27">
        <v>234155545</v>
      </c>
      <c r="F59" s="27">
        <v>98057539</v>
      </c>
      <c r="G59" s="36">
        <f t="shared" si="9"/>
        <v>0.41877094561224248</v>
      </c>
      <c r="H59" s="26">
        <v>10355205</v>
      </c>
      <c r="I59" s="27">
        <v>8047424</v>
      </c>
      <c r="J59" s="27">
        <v>0</v>
      </c>
      <c r="K59" s="26">
        <v>18402629</v>
      </c>
      <c r="L59" s="26">
        <v>11775467</v>
      </c>
      <c r="M59" s="27">
        <v>8849015</v>
      </c>
      <c r="N59" s="27">
        <v>8232650</v>
      </c>
      <c r="O59" s="26">
        <v>28857132</v>
      </c>
      <c r="P59" s="26">
        <v>10407805</v>
      </c>
      <c r="Q59" s="27">
        <v>1801826</v>
      </c>
      <c r="R59" s="27">
        <v>0</v>
      </c>
      <c r="S59" s="26">
        <v>12209631</v>
      </c>
      <c r="T59" s="26">
        <v>10096354</v>
      </c>
      <c r="U59" s="27">
        <v>9400279</v>
      </c>
      <c r="V59" s="27">
        <v>19091514</v>
      </c>
      <c r="W59" s="42">
        <v>38588147</v>
      </c>
    </row>
    <row r="60" spans="1:23" x14ac:dyDescent="0.2">
      <c r="A60" s="15" t="s">
        <v>35</v>
      </c>
      <c r="B60" s="16" t="s">
        <v>112</v>
      </c>
      <c r="C60" s="17" t="s">
        <v>113</v>
      </c>
      <c r="D60" s="26">
        <v>62985185</v>
      </c>
      <c r="E60" s="27">
        <v>62314518</v>
      </c>
      <c r="F60" s="27">
        <v>58693976</v>
      </c>
      <c r="G60" s="36">
        <f t="shared" si="9"/>
        <v>0.94189890067030613</v>
      </c>
      <c r="H60" s="26">
        <v>4243181</v>
      </c>
      <c r="I60" s="27">
        <v>4203588</v>
      </c>
      <c r="J60" s="27">
        <v>4188605</v>
      </c>
      <c r="K60" s="26">
        <v>12635374</v>
      </c>
      <c r="L60" s="26">
        <v>5723922</v>
      </c>
      <c r="M60" s="27">
        <v>3875668</v>
      </c>
      <c r="N60" s="27">
        <v>4966820</v>
      </c>
      <c r="O60" s="26">
        <v>14566410</v>
      </c>
      <c r="P60" s="26">
        <v>4367371</v>
      </c>
      <c r="Q60" s="27">
        <v>4289363</v>
      </c>
      <c r="R60" s="27">
        <v>4158094</v>
      </c>
      <c r="S60" s="26">
        <v>12814828</v>
      </c>
      <c r="T60" s="26">
        <v>7287146</v>
      </c>
      <c r="U60" s="27">
        <v>5557799</v>
      </c>
      <c r="V60" s="27">
        <v>5832419</v>
      </c>
      <c r="W60" s="42">
        <v>18677364</v>
      </c>
    </row>
    <row r="61" spans="1:23" ht="16.5" x14ac:dyDescent="0.3">
      <c r="A61" s="18" t="s">
        <v>0</v>
      </c>
      <c r="B61" s="19" t="s">
        <v>114</v>
      </c>
      <c r="C61" s="20" t="s">
        <v>0</v>
      </c>
      <c r="D61" s="28">
        <f>SUM(D57:D60)</f>
        <v>926718172</v>
      </c>
      <c r="E61" s="29">
        <f>SUM(E57:E60)</f>
        <v>922757011</v>
      </c>
      <c r="F61" s="29">
        <f>SUM(F57:F60)</f>
        <v>591121734</v>
      </c>
      <c r="G61" s="37">
        <f t="shared" si="9"/>
        <v>0.64060389349889213</v>
      </c>
      <c r="H61" s="28">
        <f t="shared" ref="H61:W61" si="11">SUM(H57:H60)</f>
        <v>49714649</v>
      </c>
      <c r="I61" s="29">
        <f t="shared" si="11"/>
        <v>44289248</v>
      </c>
      <c r="J61" s="29">
        <f t="shared" si="11"/>
        <v>12484039</v>
      </c>
      <c r="K61" s="28">
        <f t="shared" si="11"/>
        <v>106487936</v>
      </c>
      <c r="L61" s="28">
        <f t="shared" si="11"/>
        <v>251981922</v>
      </c>
      <c r="M61" s="29">
        <f t="shared" si="11"/>
        <v>250479484</v>
      </c>
      <c r="N61" s="29">
        <f t="shared" si="11"/>
        <v>26888875</v>
      </c>
      <c r="O61" s="28">
        <f t="shared" si="11"/>
        <v>529350281</v>
      </c>
      <c r="P61" s="28">
        <f t="shared" si="11"/>
        <v>-280944244</v>
      </c>
      <c r="Q61" s="29">
        <f t="shared" si="11"/>
        <v>2548009</v>
      </c>
      <c r="R61" s="29">
        <f t="shared" si="11"/>
        <v>60686640</v>
      </c>
      <c r="S61" s="28">
        <f t="shared" si="11"/>
        <v>-217709595</v>
      </c>
      <c r="T61" s="28">
        <f t="shared" si="11"/>
        <v>66307343</v>
      </c>
      <c r="U61" s="29">
        <f t="shared" si="11"/>
        <v>42352467</v>
      </c>
      <c r="V61" s="29">
        <f t="shared" si="11"/>
        <v>64333302</v>
      </c>
      <c r="W61" s="43">
        <f t="shared" si="11"/>
        <v>172993112</v>
      </c>
    </row>
    <row r="62" spans="1:23" x14ac:dyDescent="0.2">
      <c r="A62" s="15" t="s">
        <v>20</v>
      </c>
      <c r="B62" s="16" t="s">
        <v>115</v>
      </c>
      <c r="C62" s="17" t="s">
        <v>116</v>
      </c>
      <c r="D62" s="26">
        <v>366799239</v>
      </c>
      <c r="E62" s="27">
        <v>373984239</v>
      </c>
      <c r="F62" s="27">
        <v>2003890</v>
      </c>
      <c r="G62" s="36">
        <f t="shared" si="9"/>
        <v>5.3582204569856216E-3</v>
      </c>
      <c r="H62" s="26">
        <v>6479</v>
      </c>
      <c r="I62" s="27">
        <v>68598</v>
      </c>
      <c r="J62" s="27">
        <v>120689</v>
      </c>
      <c r="K62" s="26">
        <v>195766</v>
      </c>
      <c r="L62" s="26">
        <v>475648</v>
      </c>
      <c r="M62" s="27">
        <v>342976</v>
      </c>
      <c r="N62" s="27">
        <v>103000</v>
      </c>
      <c r="O62" s="26">
        <v>921624</v>
      </c>
      <c r="P62" s="26">
        <v>91199</v>
      </c>
      <c r="Q62" s="27">
        <v>19770</v>
      </c>
      <c r="R62" s="27">
        <v>497065</v>
      </c>
      <c r="S62" s="26">
        <v>608034</v>
      </c>
      <c r="T62" s="26">
        <v>144356</v>
      </c>
      <c r="U62" s="27">
        <v>49352</v>
      </c>
      <c r="V62" s="27">
        <v>84758</v>
      </c>
      <c r="W62" s="42">
        <v>278466</v>
      </c>
    </row>
    <row r="63" spans="1:23" x14ac:dyDescent="0.2">
      <c r="A63" s="15" t="s">
        <v>20</v>
      </c>
      <c r="B63" s="16" t="s">
        <v>117</v>
      </c>
      <c r="C63" s="17" t="s">
        <v>118</v>
      </c>
      <c r="D63" s="26">
        <v>136008907</v>
      </c>
      <c r="E63" s="27">
        <v>162389557</v>
      </c>
      <c r="F63" s="27">
        <v>105806965</v>
      </c>
      <c r="G63" s="36">
        <f t="shared" si="9"/>
        <v>0.65156261864794662</v>
      </c>
      <c r="H63" s="26">
        <v>8162588</v>
      </c>
      <c r="I63" s="27">
        <v>19967903</v>
      </c>
      <c r="J63" s="27">
        <v>5041136</v>
      </c>
      <c r="K63" s="26">
        <v>33171627</v>
      </c>
      <c r="L63" s="26">
        <v>8319975</v>
      </c>
      <c r="M63" s="27">
        <v>9085470</v>
      </c>
      <c r="N63" s="27">
        <v>8164931</v>
      </c>
      <c r="O63" s="26">
        <v>25570376</v>
      </c>
      <c r="P63" s="26">
        <v>7640769</v>
      </c>
      <c r="Q63" s="27">
        <v>4901019</v>
      </c>
      <c r="R63" s="27">
        <v>8355799</v>
      </c>
      <c r="S63" s="26">
        <v>20897587</v>
      </c>
      <c r="T63" s="26">
        <v>10158447</v>
      </c>
      <c r="U63" s="27">
        <v>1277948</v>
      </c>
      <c r="V63" s="27">
        <v>14730980</v>
      </c>
      <c r="W63" s="42">
        <v>26167375</v>
      </c>
    </row>
    <row r="64" spans="1:23" x14ac:dyDescent="0.2">
      <c r="A64" s="15" t="s">
        <v>20</v>
      </c>
      <c r="B64" s="16" t="s">
        <v>119</v>
      </c>
      <c r="C64" s="17" t="s">
        <v>120</v>
      </c>
      <c r="D64" s="26">
        <v>206710542</v>
      </c>
      <c r="E64" s="27">
        <v>213597752</v>
      </c>
      <c r="F64" s="27">
        <v>200155476</v>
      </c>
      <c r="G64" s="36">
        <f t="shared" si="9"/>
        <v>0.93706733392961927</v>
      </c>
      <c r="H64" s="26">
        <v>5086543</v>
      </c>
      <c r="I64" s="27">
        <v>3189622</v>
      </c>
      <c r="J64" s="27">
        <v>10506962</v>
      </c>
      <c r="K64" s="26">
        <v>18783127</v>
      </c>
      <c r="L64" s="26">
        <v>5392809</v>
      </c>
      <c r="M64" s="27">
        <v>4690200</v>
      </c>
      <c r="N64" s="27">
        <v>14692872</v>
      </c>
      <c r="O64" s="26">
        <v>24775881</v>
      </c>
      <c r="P64" s="26">
        <v>17327647</v>
      </c>
      <c r="Q64" s="27">
        <v>5156623</v>
      </c>
      <c r="R64" s="27">
        <v>70681836</v>
      </c>
      <c r="S64" s="26">
        <v>93166106</v>
      </c>
      <c r="T64" s="26">
        <v>4628390</v>
      </c>
      <c r="U64" s="27">
        <v>23572680</v>
      </c>
      <c r="V64" s="27">
        <v>35229292</v>
      </c>
      <c r="W64" s="42">
        <v>63430362</v>
      </c>
    </row>
    <row r="65" spans="1:23" x14ac:dyDescent="0.2">
      <c r="A65" s="15" t="s">
        <v>20</v>
      </c>
      <c r="B65" s="16" t="s">
        <v>121</v>
      </c>
      <c r="C65" s="17" t="s">
        <v>122</v>
      </c>
      <c r="D65" s="26">
        <v>3499848307</v>
      </c>
      <c r="E65" s="27">
        <v>3230972293</v>
      </c>
      <c r="F65" s="27">
        <v>1885359573</v>
      </c>
      <c r="G65" s="36">
        <f t="shared" si="9"/>
        <v>0.58352700117072775</v>
      </c>
      <c r="H65" s="26">
        <v>123290311</v>
      </c>
      <c r="I65" s="27">
        <v>7508095</v>
      </c>
      <c r="J65" s="27">
        <v>129598460</v>
      </c>
      <c r="K65" s="26">
        <v>260396866</v>
      </c>
      <c r="L65" s="26">
        <v>155973523</v>
      </c>
      <c r="M65" s="27">
        <v>231228785</v>
      </c>
      <c r="N65" s="27">
        <v>216038650</v>
      </c>
      <c r="O65" s="26">
        <v>603240958</v>
      </c>
      <c r="P65" s="26">
        <v>130733037</v>
      </c>
      <c r="Q65" s="27">
        <v>155308123</v>
      </c>
      <c r="R65" s="27">
        <v>205137686</v>
      </c>
      <c r="S65" s="26">
        <v>491178846</v>
      </c>
      <c r="T65" s="26">
        <v>198796847</v>
      </c>
      <c r="U65" s="27">
        <v>119690747</v>
      </c>
      <c r="V65" s="27">
        <v>212055309</v>
      </c>
      <c r="W65" s="42">
        <v>530542903</v>
      </c>
    </row>
    <row r="66" spans="1:23" x14ac:dyDescent="0.2">
      <c r="A66" s="15" t="s">
        <v>20</v>
      </c>
      <c r="B66" s="16" t="s">
        <v>123</v>
      </c>
      <c r="C66" s="17" t="s">
        <v>124</v>
      </c>
      <c r="D66" s="26">
        <v>527273896</v>
      </c>
      <c r="E66" s="27">
        <v>530740862</v>
      </c>
      <c r="F66" s="27">
        <v>364833106</v>
      </c>
      <c r="G66" s="36">
        <f t="shared" si="9"/>
        <v>0.68740346206846237</v>
      </c>
      <c r="H66" s="26">
        <v>17842515</v>
      </c>
      <c r="I66" s="27">
        <v>0</v>
      </c>
      <c r="J66" s="27">
        <v>37466186</v>
      </c>
      <c r="K66" s="26">
        <v>55308701</v>
      </c>
      <c r="L66" s="26">
        <v>41242419</v>
      </c>
      <c r="M66" s="27">
        <v>36143089</v>
      </c>
      <c r="N66" s="27">
        <v>25191541</v>
      </c>
      <c r="O66" s="26">
        <v>102577049</v>
      </c>
      <c r="P66" s="26">
        <v>37933939</v>
      </c>
      <c r="Q66" s="27">
        <v>32335725</v>
      </c>
      <c r="R66" s="27">
        <v>28163460</v>
      </c>
      <c r="S66" s="26">
        <v>98433124</v>
      </c>
      <c r="T66" s="26">
        <v>28407826</v>
      </c>
      <c r="U66" s="27">
        <v>47554086</v>
      </c>
      <c r="V66" s="27">
        <v>32552320</v>
      </c>
      <c r="W66" s="42">
        <v>108514232</v>
      </c>
    </row>
    <row r="67" spans="1:23" x14ac:dyDescent="0.2">
      <c r="A67" s="15" t="s">
        <v>35</v>
      </c>
      <c r="B67" s="16" t="s">
        <v>125</v>
      </c>
      <c r="C67" s="17" t="s">
        <v>126</v>
      </c>
      <c r="D67" s="26">
        <v>181251304</v>
      </c>
      <c r="E67" s="27">
        <v>179567430</v>
      </c>
      <c r="F67" s="27">
        <v>153828429</v>
      </c>
      <c r="G67" s="36">
        <f t="shared" si="9"/>
        <v>0.85666108269188901</v>
      </c>
      <c r="H67" s="26">
        <v>17758814</v>
      </c>
      <c r="I67" s="27">
        <v>11411602</v>
      </c>
      <c r="J67" s="27">
        <v>12262332</v>
      </c>
      <c r="K67" s="26">
        <v>41432748</v>
      </c>
      <c r="L67" s="26">
        <v>11531930</v>
      </c>
      <c r="M67" s="27">
        <v>10445073</v>
      </c>
      <c r="N67" s="27">
        <v>12103410</v>
      </c>
      <c r="O67" s="26">
        <v>34080413</v>
      </c>
      <c r="P67" s="26">
        <v>11260962</v>
      </c>
      <c r="Q67" s="27">
        <v>11910781</v>
      </c>
      <c r="R67" s="27">
        <v>13170177</v>
      </c>
      <c r="S67" s="26">
        <v>36341920</v>
      </c>
      <c r="T67" s="26">
        <v>14791753</v>
      </c>
      <c r="U67" s="27">
        <v>23012487</v>
      </c>
      <c r="V67" s="27">
        <v>4169108</v>
      </c>
      <c r="W67" s="42">
        <v>41973348</v>
      </c>
    </row>
    <row r="68" spans="1:23" ht="16.5" x14ac:dyDescent="0.3">
      <c r="A68" s="18" t="s">
        <v>0</v>
      </c>
      <c r="B68" s="19" t="s">
        <v>127</v>
      </c>
      <c r="C68" s="20" t="s">
        <v>0</v>
      </c>
      <c r="D68" s="28">
        <f>SUM(D62:D67)</f>
        <v>4917892195</v>
      </c>
      <c r="E68" s="29">
        <f>SUM(E62:E67)</f>
        <v>4691252133</v>
      </c>
      <c r="F68" s="29">
        <f>SUM(F62:F67)</f>
        <v>2711987439</v>
      </c>
      <c r="G68" s="37">
        <f t="shared" si="9"/>
        <v>0.57809458159856275</v>
      </c>
      <c r="H68" s="28">
        <f t="shared" ref="H68:W68" si="12">SUM(H62:H67)</f>
        <v>172147250</v>
      </c>
      <c r="I68" s="29">
        <f t="shared" si="12"/>
        <v>42145820</v>
      </c>
      <c r="J68" s="29">
        <f t="shared" si="12"/>
        <v>194995765</v>
      </c>
      <c r="K68" s="28">
        <f t="shared" si="12"/>
        <v>409288835</v>
      </c>
      <c r="L68" s="28">
        <f t="shared" si="12"/>
        <v>222936304</v>
      </c>
      <c r="M68" s="29">
        <f t="shared" si="12"/>
        <v>291935593</v>
      </c>
      <c r="N68" s="29">
        <f t="shared" si="12"/>
        <v>276294404</v>
      </c>
      <c r="O68" s="28">
        <f t="shared" si="12"/>
        <v>791166301</v>
      </c>
      <c r="P68" s="28">
        <f t="shared" si="12"/>
        <v>204987553</v>
      </c>
      <c r="Q68" s="29">
        <f t="shared" si="12"/>
        <v>209632041</v>
      </c>
      <c r="R68" s="29">
        <f t="shared" si="12"/>
        <v>326006023</v>
      </c>
      <c r="S68" s="28">
        <f t="shared" si="12"/>
        <v>740625617</v>
      </c>
      <c r="T68" s="28">
        <f t="shared" si="12"/>
        <v>256927619</v>
      </c>
      <c r="U68" s="29">
        <f t="shared" si="12"/>
        <v>215157300</v>
      </c>
      <c r="V68" s="29">
        <f t="shared" si="12"/>
        <v>298821767</v>
      </c>
      <c r="W68" s="43">
        <f t="shared" si="12"/>
        <v>770906686</v>
      </c>
    </row>
    <row r="69" spans="1:23" x14ac:dyDescent="0.2">
      <c r="A69" s="15" t="s">
        <v>20</v>
      </c>
      <c r="B69" s="16" t="s">
        <v>128</v>
      </c>
      <c r="C69" s="17" t="s">
        <v>129</v>
      </c>
      <c r="D69" s="26">
        <v>634744608</v>
      </c>
      <c r="E69" s="27">
        <v>663277315</v>
      </c>
      <c r="F69" s="27">
        <v>531254201</v>
      </c>
      <c r="G69" s="36">
        <f t="shared" si="9"/>
        <v>0.80095337046164472</v>
      </c>
      <c r="H69" s="26">
        <v>27131673</v>
      </c>
      <c r="I69" s="27">
        <v>46692694</v>
      </c>
      <c r="J69" s="27">
        <v>29408143</v>
      </c>
      <c r="K69" s="26">
        <v>103232510</v>
      </c>
      <c r="L69" s="26">
        <v>43342130</v>
      </c>
      <c r="M69" s="27">
        <v>30235206</v>
      </c>
      <c r="N69" s="27">
        <v>35639195</v>
      </c>
      <c r="O69" s="26">
        <v>109216531</v>
      </c>
      <c r="P69" s="26">
        <v>41109212</v>
      </c>
      <c r="Q69" s="27">
        <v>41029722</v>
      </c>
      <c r="R69" s="27">
        <v>44361806</v>
      </c>
      <c r="S69" s="26">
        <v>126500740</v>
      </c>
      <c r="T69" s="26">
        <v>36237237</v>
      </c>
      <c r="U69" s="27">
        <v>37407117</v>
      </c>
      <c r="V69" s="27">
        <v>118660066</v>
      </c>
      <c r="W69" s="42">
        <v>192304420</v>
      </c>
    </row>
    <row r="70" spans="1:23" x14ac:dyDescent="0.2">
      <c r="A70" s="15" t="s">
        <v>20</v>
      </c>
      <c r="B70" s="16" t="s">
        <v>130</v>
      </c>
      <c r="C70" s="17" t="s">
        <v>131</v>
      </c>
      <c r="D70" s="26">
        <v>819556559</v>
      </c>
      <c r="E70" s="27">
        <v>840884036</v>
      </c>
      <c r="F70" s="27">
        <v>725242968</v>
      </c>
      <c r="G70" s="36">
        <f t="shared" si="9"/>
        <v>0.86247679460048643</v>
      </c>
      <c r="H70" s="26">
        <v>81546246</v>
      </c>
      <c r="I70" s="27">
        <v>24209818</v>
      </c>
      <c r="J70" s="27">
        <v>46990064</v>
      </c>
      <c r="K70" s="26">
        <v>152746128</v>
      </c>
      <c r="L70" s="26">
        <v>49206760</v>
      </c>
      <c r="M70" s="27">
        <v>36290097</v>
      </c>
      <c r="N70" s="27">
        <v>138614516</v>
      </c>
      <c r="O70" s="26">
        <v>224111373</v>
      </c>
      <c r="P70" s="26">
        <v>95524752</v>
      </c>
      <c r="Q70" s="27">
        <v>44990452</v>
      </c>
      <c r="R70" s="27">
        <v>65165966</v>
      </c>
      <c r="S70" s="26">
        <v>205681170</v>
      </c>
      <c r="T70" s="26">
        <v>44000334</v>
      </c>
      <c r="U70" s="27">
        <v>42905065</v>
      </c>
      <c r="V70" s="27">
        <v>55798898</v>
      </c>
      <c r="W70" s="42">
        <v>142704297</v>
      </c>
    </row>
    <row r="71" spans="1:23" x14ac:dyDescent="0.2">
      <c r="A71" s="15" t="s">
        <v>20</v>
      </c>
      <c r="B71" s="16" t="s">
        <v>132</v>
      </c>
      <c r="C71" s="17" t="s">
        <v>133</v>
      </c>
      <c r="D71" s="26">
        <v>416242884</v>
      </c>
      <c r="E71" s="27">
        <v>445958473</v>
      </c>
      <c r="F71" s="27">
        <v>443720989</v>
      </c>
      <c r="G71" s="36">
        <f t="shared" si="9"/>
        <v>0.99498275257570901</v>
      </c>
      <c r="H71" s="26">
        <v>5916545</v>
      </c>
      <c r="I71" s="27">
        <v>28423816</v>
      </c>
      <c r="J71" s="27">
        <v>27915871</v>
      </c>
      <c r="K71" s="26">
        <v>62256232</v>
      </c>
      <c r="L71" s="26">
        <v>24650141</v>
      </c>
      <c r="M71" s="27">
        <v>27502977</v>
      </c>
      <c r="N71" s="27">
        <v>12292084</v>
      </c>
      <c r="O71" s="26">
        <v>64445202</v>
      </c>
      <c r="P71" s="26">
        <v>26885012</v>
      </c>
      <c r="Q71" s="27">
        <v>15476151</v>
      </c>
      <c r="R71" s="27">
        <v>81414679</v>
      </c>
      <c r="S71" s="26">
        <v>123775842</v>
      </c>
      <c r="T71" s="26">
        <v>96824876</v>
      </c>
      <c r="U71" s="27">
        <v>12356390</v>
      </c>
      <c r="V71" s="27">
        <v>84062447</v>
      </c>
      <c r="W71" s="42">
        <v>193243713</v>
      </c>
    </row>
    <row r="72" spans="1:23" x14ac:dyDescent="0.2">
      <c r="A72" s="15" t="s">
        <v>20</v>
      </c>
      <c r="B72" s="16" t="s">
        <v>134</v>
      </c>
      <c r="C72" s="17" t="s">
        <v>135</v>
      </c>
      <c r="D72" s="26">
        <v>2504010578</v>
      </c>
      <c r="E72" s="27">
        <v>2870902218</v>
      </c>
      <c r="F72" s="27">
        <v>2175859505</v>
      </c>
      <c r="G72" s="36">
        <f t="shared" si="9"/>
        <v>0.75790094533968555</v>
      </c>
      <c r="H72" s="26">
        <v>107833258</v>
      </c>
      <c r="I72" s="27">
        <v>73158346</v>
      </c>
      <c r="J72" s="27">
        <v>202658311</v>
      </c>
      <c r="K72" s="26">
        <v>383649915</v>
      </c>
      <c r="L72" s="26">
        <v>90531470</v>
      </c>
      <c r="M72" s="27">
        <v>285221407</v>
      </c>
      <c r="N72" s="27">
        <v>200516791</v>
      </c>
      <c r="O72" s="26">
        <v>576269668</v>
      </c>
      <c r="P72" s="26">
        <v>262511239</v>
      </c>
      <c r="Q72" s="27">
        <v>136451262</v>
      </c>
      <c r="R72" s="27">
        <v>129255466</v>
      </c>
      <c r="S72" s="26">
        <v>528217967</v>
      </c>
      <c r="T72" s="26">
        <v>339110353</v>
      </c>
      <c r="U72" s="27">
        <v>102669366</v>
      </c>
      <c r="V72" s="27">
        <v>245942236</v>
      </c>
      <c r="W72" s="42">
        <v>687721955</v>
      </c>
    </row>
    <row r="73" spans="1:23" x14ac:dyDescent="0.2">
      <c r="A73" s="15" t="s">
        <v>20</v>
      </c>
      <c r="B73" s="16" t="s">
        <v>136</v>
      </c>
      <c r="C73" s="17" t="s">
        <v>137</v>
      </c>
      <c r="D73" s="26">
        <v>168582896</v>
      </c>
      <c r="E73" s="27">
        <v>173874610</v>
      </c>
      <c r="F73" s="27">
        <v>148012672</v>
      </c>
      <c r="G73" s="36">
        <f t="shared" si="9"/>
        <v>0.85126098629351343</v>
      </c>
      <c r="H73" s="26">
        <v>9047555</v>
      </c>
      <c r="I73" s="27">
        <v>12057912</v>
      </c>
      <c r="J73" s="27">
        <v>9663507</v>
      </c>
      <c r="K73" s="26">
        <v>30768974</v>
      </c>
      <c r="L73" s="26">
        <v>14766539</v>
      </c>
      <c r="M73" s="27">
        <v>14450050</v>
      </c>
      <c r="N73" s="27">
        <v>30415509</v>
      </c>
      <c r="O73" s="26">
        <v>59632098</v>
      </c>
      <c r="P73" s="26">
        <v>10017578</v>
      </c>
      <c r="Q73" s="27">
        <v>9917817</v>
      </c>
      <c r="R73" s="27">
        <v>17088891</v>
      </c>
      <c r="S73" s="26">
        <v>37024286</v>
      </c>
      <c r="T73" s="26">
        <v>9019010</v>
      </c>
      <c r="U73" s="27">
        <v>11568304</v>
      </c>
      <c r="V73" s="27">
        <v>0</v>
      </c>
      <c r="W73" s="42">
        <v>20587314</v>
      </c>
    </row>
    <row r="74" spans="1:23" x14ac:dyDescent="0.2">
      <c r="A74" s="15" t="s">
        <v>20</v>
      </c>
      <c r="B74" s="16" t="s">
        <v>138</v>
      </c>
      <c r="C74" s="17" t="s">
        <v>139</v>
      </c>
      <c r="D74" s="26">
        <v>313587970</v>
      </c>
      <c r="E74" s="27">
        <v>309004851</v>
      </c>
      <c r="F74" s="27">
        <v>153169961</v>
      </c>
      <c r="G74" s="36">
        <f t="shared" si="9"/>
        <v>0.49568788484812493</v>
      </c>
      <c r="H74" s="26">
        <v>19256926</v>
      </c>
      <c r="I74" s="27">
        <v>11258340</v>
      </c>
      <c r="J74" s="27">
        <v>17343200</v>
      </c>
      <c r="K74" s="26">
        <v>47858466</v>
      </c>
      <c r="L74" s="26">
        <v>16756431</v>
      </c>
      <c r="M74" s="27">
        <v>11251570</v>
      </c>
      <c r="N74" s="27">
        <v>704923</v>
      </c>
      <c r="O74" s="26">
        <v>28712924</v>
      </c>
      <c r="P74" s="26">
        <v>10683885</v>
      </c>
      <c r="Q74" s="27">
        <v>5949022</v>
      </c>
      <c r="R74" s="27">
        <v>26800412</v>
      </c>
      <c r="S74" s="26">
        <v>43433319</v>
      </c>
      <c r="T74" s="26">
        <v>2136674</v>
      </c>
      <c r="U74" s="27">
        <v>10485992</v>
      </c>
      <c r="V74" s="27">
        <v>20542586</v>
      </c>
      <c r="W74" s="42">
        <v>33165252</v>
      </c>
    </row>
    <row r="75" spans="1:23" x14ac:dyDescent="0.2">
      <c r="A75" s="15" t="s">
        <v>35</v>
      </c>
      <c r="B75" s="16" t="s">
        <v>140</v>
      </c>
      <c r="C75" s="17" t="s">
        <v>141</v>
      </c>
      <c r="D75" s="26">
        <v>151643821</v>
      </c>
      <c r="E75" s="27">
        <v>173835203</v>
      </c>
      <c r="F75" s="27">
        <v>157317143</v>
      </c>
      <c r="G75" s="36">
        <f t="shared" si="9"/>
        <v>0.90497862507170079</v>
      </c>
      <c r="H75" s="26">
        <v>12986861</v>
      </c>
      <c r="I75" s="27">
        <v>10030741</v>
      </c>
      <c r="J75" s="27">
        <v>13326580</v>
      </c>
      <c r="K75" s="26">
        <v>36344182</v>
      </c>
      <c r="L75" s="26">
        <v>17977436</v>
      </c>
      <c r="M75" s="27">
        <v>10718270</v>
      </c>
      <c r="N75" s="27">
        <v>16384833</v>
      </c>
      <c r="O75" s="26">
        <v>45080539</v>
      </c>
      <c r="P75" s="26">
        <v>9937942</v>
      </c>
      <c r="Q75" s="27">
        <v>10604552</v>
      </c>
      <c r="R75" s="27">
        <v>11142444</v>
      </c>
      <c r="S75" s="26">
        <v>31684938</v>
      </c>
      <c r="T75" s="26">
        <v>12722945</v>
      </c>
      <c r="U75" s="27">
        <v>14173583</v>
      </c>
      <c r="V75" s="27">
        <v>17310956</v>
      </c>
      <c r="W75" s="42">
        <v>44207484</v>
      </c>
    </row>
    <row r="76" spans="1:23" ht="16.5" x14ac:dyDescent="0.3">
      <c r="A76" s="18" t="s">
        <v>0</v>
      </c>
      <c r="B76" s="19" t="s">
        <v>142</v>
      </c>
      <c r="C76" s="20" t="s">
        <v>0</v>
      </c>
      <c r="D76" s="28">
        <f>SUM(D69:D75)</f>
        <v>5008369316</v>
      </c>
      <c r="E76" s="29">
        <f>SUM(E69:E75)</f>
        <v>5477736706</v>
      </c>
      <c r="F76" s="29">
        <f>SUM(F69:F75)</f>
        <v>4334577439</v>
      </c>
      <c r="G76" s="37">
        <f t="shared" si="9"/>
        <v>0.7913081025329588</v>
      </c>
      <c r="H76" s="28">
        <f t="shared" ref="H76:W76" si="13">SUM(H69:H75)</f>
        <v>263719064</v>
      </c>
      <c r="I76" s="29">
        <f t="shared" si="13"/>
        <v>205831667</v>
      </c>
      <c r="J76" s="29">
        <f t="shared" si="13"/>
        <v>347305676</v>
      </c>
      <c r="K76" s="28">
        <f t="shared" si="13"/>
        <v>816856407</v>
      </c>
      <c r="L76" s="28">
        <f t="shared" si="13"/>
        <v>257230907</v>
      </c>
      <c r="M76" s="29">
        <f t="shared" si="13"/>
        <v>415669577</v>
      </c>
      <c r="N76" s="29">
        <f t="shared" si="13"/>
        <v>434567851</v>
      </c>
      <c r="O76" s="28">
        <f t="shared" si="13"/>
        <v>1107468335</v>
      </c>
      <c r="P76" s="28">
        <f t="shared" si="13"/>
        <v>456669620</v>
      </c>
      <c r="Q76" s="29">
        <f t="shared" si="13"/>
        <v>264418978</v>
      </c>
      <c r="R76" s="29">
        <f t="shared" si="13"/>
        <v>375229664</v>
      </c>
      <c r="S76" s="28">
        <f t="shared" si="13"/>
        <v>1096318262</v>
      </c>
      <c r="T76" s="28">
        <f t="shared" si="13"/>
        <v>540051429</v>
      </c>
      <c r="U76" s="29">
        <f t="shared" si="13"/>
        <v>231565817</v>
      </c>
      <c r="V76" s="29">
        <f t="shared" si="13"/>
        <v>542317189</v>
      </c>
      <c r="W76" s="43">
        <f t="shared" si="13"/>
        <v>1313934435</v>
      </c>
    </row>
    <row r="77" spans="1:23" x14ac:dyDescent="0.2">
      <c r="A77" s="15" t="s">
        <v>20</v>
      </c>
      <c r="B77" s="16" t="s">
        <v>143</v>
      </c>
      <c r="C77" s="17" t="s">
        <v>144</v>
      </c>
      <c r="D77" s="26">
        <v>998409655</v>
      </c>
      <c r="E77" s="27">
        <v>1029370896</v>
      </c>
      <c r="F77" s="27">
        <v>579719933</v>
      </c>
      <c r="G77" s="36">
        <f t="shared" si="9"/>
        <v>0.56317886512307225</v>
      </c>
      <c r="H77" s="26">
        <v>35453083</v>
      </c>
      <c r="I77" s="27">
        <v>58244186</v>
      </c>
      <c r="J77" s="27">
        <v>39748849</v>
      </c>
      <c r="K77" s="26">
        <v>133446118</v>
      </c>
      <c r="L77" s="26">
        <v>52439899</v>
      </c>
      <c r="M77" s="27">
        <v>54562152</v>
      </c>
      <c r="N77" s="27">
        <v>52014289</v>
      </c>
      <c r="O77" s="26">
        <v>159016340</v>
      </c>
      <c r="P77" s="26">
        <v>47116672</v>
      </c>
      <c r="Q77" s="27">
        <v>47079474</v>
      </c>
      <c r="R77" s="27">
        <v>64994759</v>
      </c>
      <c r="S77" s="26">
        <v>159190905</v>
      </c>
      <c r="T77" s="26">
        <v>49473999</v>
      </c>
      <c r="U77" s="27">
        <v>51730929</v>
      </c>
      <c r="V77" s="27">
        <v>26861642</v>
      </c>
      <c r="W77" s="42">
        <v>128066570</v>
      </c>
    </row>
    <row r="78" spans="1:23" x14ac:dyDescent="0.2">
      <c r="A78" s="15" t="s">
        <v>20</v>
      </c>
      <c r="B78" s="16" t="s">
        <v>145</v>
      </c>
      <c r="C78" s="17" t="s">
        <v>146</v>
      </c>
      <c r="D78" s="26">
        <v>902413449</v>
      </c>
      <c r="E78" s="27">
        <v>866508229</v>
      </c>
      <c r="F78" s="27">
        <v>758030412</v>
      </c>
      <c r="G78" s="36">
        <f t="shared" si="9"/>
        <v>0.87481040182943259</v>
      </c>
      <c r="H78" s="26">
        <v>76617368</v>
      </c>
      <c r="I78" s="27">
        <v>47230283</v>
      </c>
      <c r="J78" s="27">
        <v>54519194</v>
      </c>
      <c r="K78" s="26">
        <v>178366845</v>
      </c>
      <c r="L78" s="26">
        <v>110914747</v>
      </c>
      <c r="M78" s="27">
        <v>56514378</v>
      </c>
      <c r="N78" s="27">
        <v>70258734</v>
      </c>
      <c r="O78" s="26">
        <v>237687859</v>
      </c>
      <c r="P78" s="26">
        <v>56823226</v>
      </c>
      <c r="Q78" s="27">
        <v>65241093</v>
      </c>
      <c r="R78" s="27">
        <v>73419036</v>
      </c>
      <c r="S78" s="26">
        <v>195483355</v>
      </c>
      <c r="T78" s="26">
        <v>60261041</v>
      </c>
      <c r="U78" s="27">
        <v>28507331</v>
      </c>
      <c r="V78" s="27">
        <v>57723981</v>
      </c>
      <c r="W78" s="42">
        <v>146492353</v>
      </c>
    </row>
    <row r="79" spans="1:23" x14ac:dyDescent="0.2">
      <c r="A79" s="15" t="s">
        <v>20</v>
      </c>
      <c r="B79" s="16" t="s">
        <v>147</v>
      </c>
      <c r="C79" s="17" t="s">
        <v>148</v>
      </c>
      <c r="D79" s="26">
        <v>1499194442</v>
      </c>
      <c r="E79" s="27">
        <v>1529182502</v>
      </c>
      <c r="F79" s="27">
        <v>1211619154</v>
      </c>
      <c r="G79" s="36">
        <f t="shared" si="9"/>
        <v>0.79233129624183996</v>
      </c>
      <c r="H79" s="26">
        <v>50614419</v>
      </c>
      <c r="I79" s="27">
        <v>112815696</v>
      </c>
      <c r="J79" s="27">
        <v>116973409</v>
      </c>
      <c r="K79" s="26">
        <v>280403524</v>
      </c>
      <c r="L79" s="26">
        <v>105920984</v>
      </c>
      <c r="M79" s="27">
        <v>103170485</v>
      </c>
      <c r="N79" s="27">
        <v>102241232</v>
      </c>
      <c r="O79" s="26">
        <v>311332701</v>
      </c>
      <c r="P79" s="26">
        <v>105299711</v>
      </c>
      <c r="Q79" s="27">
        <v>79961672</v>
      </c>
      <c r="R79" s="27">
        <v>126266307</v>
      </c>
      <c r="S79" s="26">
        <v>311527690</v>
      </c>
      <c r="T79" s="26">
        <v>103638185</v>
      </c>
      <c r="U79" s="27">
        <v>99088505</v>
      </c>
      <c r="V79" s="27">
        <v>105628549</v>
      </c>
      <c r="W79" s="42">
        <v>308355239</v>
      </c>
    </row>
    <row r="80" spans="1:23" x14ac:dyDescent="0.2">
      <c r="A80" s="15" t="s">
        <v>20</v>
      </c>
      <c r="B80" s="16" t="s">
        <v>149</v>
      </c>
      <c r="C80" s="17" t="s">
        <v>150</v>
      </c>
      <c r="D80" s="26">
        <v>228603194</v>
      </c>
      <c r="E80" s="27">
        <v>244641051</v>
      </c>
      <c r="F80" s="27">
        <v>174333208</v>
      </c>
      <c r="G80" s="36">
        <f t="shared" si="9"/>
        <v>0.71260815503936015</v>
      </c>
      <c r="H80" s="26">
        <v>12534738</v>
      </c>
      <c r="I80" s="27">
        <v>12710441</v>
      </c>
      <c r="J80" s="27">
        <v>14142365</v>
      </c>
      <c r="K80" s="26">
        <v>39387544</v>
      </c>
      <c r="L80" s="26">
        <v>15379026</v>
      </c>
      <c r="M80" s="27">
        <v>12488842</v>
      </c>
      <c r="N80" s="27">
        <v>17032710</v>
      </c>
      <c r="O80" s="26">
        <v>44900578</v>
      </c>
      <c r="P80" s="26">
        <v>14153441</v>
      </c>
      <c r="Q80" s="27">
        <v>11527809</v>
      </c>
      <c r="R80" s="27">
        <v>19064805</v>
      </c>
      <c r="S80" s="26">
        <v>44746055</v>
      </c>
      <c r="T80" s="26">
        <v>19064805</v>
      </c>
      <c r="U80" s="27">
        <v>11723000</v>
      </c>
      <c r="V80" s="27">
        <v>14511226</v>
      </c>
      <c r="W80" s="42">
        <v>45299031</v>
      </c>
    </row>
    <row r="81" spans="1:23" x14ac:dyDescent="0.2">
      <c r="A81" s="15" t="s">
        <v>35</v>
      </c>
      <c r="B81" s="16" t="s">
        <v>151</v>
      </c>
      <c r="C81" s="17" t="s">
        <v>152</v>
      </c>
      <c r="D81" s="26">
        <v>195376099</v>
      </c>
      <c r="E81" s="27">
        <v>191637099</v>
      </c>
      <c r="F81" s="27">
        <v>169712134</v>
      </c>
      <c r="G81" s="36">
        <f t="shared" si="9"/>
        <v>0.88559122886743347</v>
      </c>
      <c r="H81" s="26">
        <v>12080639</v>
      </c>
      <c r="I81" s="27">
        <v>12271679</v>
      </c>
      <c r="J81" s="27">
        <v>15317566</v>
      </c>
      <c r="K81" s="26">
        <v>39669884</v>
      </c>
      <c r="L81" s="26">
        <v>14860882</v>
      </c>
      <c r="M81" s="27">
        <v>14683939</v>
      </c>
      <c r="N81" s="27">
        <v>16569623</v>
      </c>
      <c r="O81" s="26">
        <v>46114444</v>
      </c>
      <c r="P81" s="26">
        <v>14038222</v>
      </c>
      <c r="Q81" s="27">
        <v>11935914</v>
      </c>
      <c r="R81" s="27">
        <v>14378980</v>
      </c>
      <c r="S81" s="26">
        <v>40353116</v>
      </c>
      <c r="T81" s="26">
        <v>13868859</v>
      </c>
      <c r="U81" s="27">
        <v>14536230</v>
      </c>
      <c r="V81" s="27">
        <v>15169601</v>
      </c>
      <c r="W81" s="42">
        <v>43574690</v>
      </c>
    </row>
    <row r="82" spans="1:23" ht="16.5" x14ac:dyDescent="0.3">
      <c r="A82" s="18" t="s">
        <v>0</v>
      </c>
      <c r="B82" s="19" t="s">
        <v>153</v>
      </c>
      <c r="C82" s="20" t="s">
        <v>0</v>
      </c>
      <c r="D82" s="28">
        <f>SUM(D77:D81)</f>
        <v>3823996839</v>
      </c>
      <c r="E82" s="29">
        <f>SUM(E77:E81)</f>
        <v>3861339777</v>
      </c>
      <c r="F82" s="29">
        <f>SUM(F77:F81)</f>
        <v>2893414841</v>
      </c>
      <c r="G82" s="37">
        <f t="shared" si="9"/>
        <v>0.74932925049346155</v>
      </c>
      <c r="H82" s="28">
        <f t="shared" ref="H82:W82" si="14">SUM(H77:H81)</f>
        <v>187300247</v>
      </c>
      <c r="I82" s="29">
        <f t="shared" si="14"/>
        <v>243272285</v>
      </c>
      <c r="J82" s="29">
        <f t="shared" si="14"/>
        <v>240701383</v>
      </c>
      <c r="K82" s="28">
        <f t="shared" si="14"/>
        <v>671273915</v>
      </c>
      <c r="L82" s="28">
        <f t="shared" si="14"/>
        <v>299515538</v>
      </c>
      <c r="M82" s="29">
        <f t="shared" si="14"/>
        <v>241419796</v>
      </c>
      <c r="N82" s="29">
        <f t="shared" si="14"/>
        <v>258116588</v>
      </c>
      <c r="O82" s="28">
        <f t="shared" si="14"/>
        <v>799051922</v>
      </c>
      <c r="P82" s="28">
        <f t="shared" si="14"/>
        <v>237431272</v>
      </c>
      <c r="Q82" s="29">
        <f t="shared" si="14"/>
        <v>215745962</v>
      </c>
      <c r="R82" s="29">
        <f t="shared" si="14"/>
        <v>298123887</v>
      </c>
      <c r="S82" s="28">
        <f t="shared" si="14"/>
        <v>751301121</v>
      </c>
      <c r="T82" s="28">
        <f t="shared" si="14"/>
        <v>246306889</v>
      </c>
      <c r="U82" s="29">
        <f t="shared" si="14"/>
        <v>205585995</v>
      </c>
      <c r="V82" s="29">
        <f t="shared" si="14"/>
        <v>219894999</v>
      </c>
      <c r="W82" s="43">
        <f t="shared" si="14"/>
        <v>671787883</v>
      </c>
    </row>
    <row r="83" spans="1:23" ht="16.5" x14ac:dyDescent="0.3">
      <c r="A83" s="18" t="s">
        <v>0</v>
      </c>
      <c r="B83" s="19" t="s">
        <v>154</v>
      </c>
      <c r="C83" s="20" t="s">
        <v>0</v>
      </c>
      <c r="D83" s="28">
        <f>SUM(D55,D57:D60,D62:D67,D69:D75,D77:D81)</f>
        <v>22127805260</v>
      </c>
      <c r="E83" s="29">
        <f>SUM(E55,E57:E60,E62:E67,E69:E75,E77:E81)</f>
        <v>22394891397</v>
      </c>
      <c r="F83" s="29">
        <f>SUM(F55,F57:F60,F62:F67,F69:F75,F77:F81)</f>
        <v>18177386990</v>
      </c>
      <c r="G83" s="37">
        <f t="shared" si="9"/>
        <v>0.81167560350102996</v>
      </c>
      <c r="H83" s="28">
        <f t="shared" ref="H83:W83" si="15">SUM(H55,H57:H60,H62:H67,H69:H75,H77:H81)</f>
        <v>1256624854</v>
      </c>
      <c r="I83" s="29">
        <f t="shared" si="15"/>
        <v>1488281745</v>
      </c>
      <c r="J83" s="29">
        <f t="shared" si="15"/>
        <v>1051003557</v>
      </c>
      <c r="K83" s="28">
        <f t="shared" si="15"/>
        <v>3795910156</v>
      </c>
      <c r="L83" s="28">
        <f t="shared" si="15"/>
        <v>1913681986</v>
      </c>
      <c r="M83" s="29">
        <f t="shared" si="15"/>
        <v>2088300261</v>
      </c>
      <c r="N83" s="29">
        <f t="shared" si="15"/>
        <v>1626751812</v>
      </c>
      <c r="O83" s="28">
        <f t="shared" si="15"/>
        <v>5628734059</v>
      </c>
      <c r="P83" s="28">
        <f t="shared" si="15"/>
        <v>1354490389</v>
      </c>
      <c r="Q83" s="29">
        <f t="shared" si="15"/>
        <v>1194313039</v>
      </c>
      <c r="R83" s="29">
        <f t="shared" si="15"/>
        <v>1424763499</v>
      </c>
      <c r="S83" s="28">
        <f t="shared" si="15"/>
        <v>3973566927</v>
      </c>
      <c r="T83" s="28">
        <f t="shared" si="15"/>
        <v>1851217018</v>
      </c>
      <c r="U83" s="29">
        <f t="shared" si="15"/>
        <v>1310438314</v>
      </c>
      <c r="V83" s="29">
        <f t="shared" si="15"/>
        <v>1617520516</v>
      </c>
      <c r="W83" s="43">
        <f t="shared" si="15"/>
        <v>4779175848</v>
      </c>
    </row>
    <row r="84" spans="1:23" ht="14.45" customHeight="1" x14ac:dyDescent="0.3">
      <c r="A84" s="10"/>
      <c r="B84" s="11" t="s">
        <v>607</v>
      </c>
      <c r="C84" s="12"/>
      <c r="D84" s="30"/>
      <c r="E84" s="31"/>
      <c r="F84" s="31"/>
      <c r="G84" s="38"/>
      <c r="H84" s="30"/>
      <c r="I84" s="31"/>
      <c r="J84" s="31"/>
      <c r="K84" s="30"/>
      <c r="L84" s="30"/>
      <c r="M84" s="31"/>
      <c r="N84" s="31"/>
      <c r="O84" s="30"/>
      <c r="P84" s="30"/>
      <c r="Q84" s="31"/>
      <c r="R84" s="31"/>
      <c r="S84" s="30"/>
      <c r="T84" s="30"/>
      <c r="U84" s="31"/>
      <c r="V84" s="31"/>
      <c r="W84" s="44"/>
    </row>
    <row r="85" spans="1:23" ht="14.45" customHeight="1" x14ac:dyDescent="0.3">
      <c r="A85" s="14" t="s">
        <v>0</v>
      </c>
      <c r="B85" s="11" t="s">
        <v>155</v>
      </c>
      <c r="C85" s="12"/>
      <c r="D85" s="30"/>
      <c r="E85" s="31"/>
      <c r="F85" s="31"/>
      <c r="G85" s="38"/>
      <c r="H85" s="30"/>
      <c r="I85" s="31"/>
      <c r="J85" s="31"/>
      <c r="K85" s="30"/>
      <c r="L85" s="30"/>
      <c r="M85" s="31"/>
      <c r="N85" s="31"/>
      <c r="O85" s="30"/>
      <c r="P85" s="30"/>
      <c r="Q85" s="31"/>
      <c r="R85" s="31"/>
      <c r="S85" s="30"/>
      <c r="T85" s="30"/>
      <c r="U85" s="31"/>
      <c r="V85" s="31"/>
      <c r="W85" s="44"/>
    </row>
    <row r="86" spans="1:23" x14ac:dyDescent="0.2">
      <c r="A86" s="15" t="s">
        <v>14</v>
      </c>
      <c r="B86" s="16" t="s">
        <v>156</v>
      </c>
      <c r="C86" s="17" t="s">
        <v>157</v>
      </c>
      <c r="D86" s="26">
        <v>42677384954</v>
      </c>
      <c r="E86" s="27">
        <v>45267433626</v>
      </c>
      <c r="F86" s="27">
        <v>44788050247</v>
      </c>
      <c r="G86" s="36">
        <f t="shared" ref="G86:G99" si="16">IF(($E86      =0),0,($F86      /$E86      ))</f>
        <v>0.98940997223388738</v>
      </c>
      <c r="H86" s="26">
        <v>3640864939</v>
      </c>
      <c r="I86" s="27">
        <v>3761454332</v>
      </c>
      <c r="J86" s="27">
        <v>3256469429</v>
      </c>
      <c r="K86" s="26">
        <v>10658788700</v>
      </c>
      <c r="L86" s="26">
        <v>3284521432</v>
      </c>
      <c r="M86" s="27">
        <v>3402418523</v>
      </c>
      <c r="N86" s="27">
        <v>3881597641</v>
      </c>
      <c r="O86" s="26">
        <v>10568537596</v>
      </c>
      <c r="P86" s="26">
        <v>3226395419</v>
      </c>
      <c r="Q86" s="27">
        <v>2762097141</v>
      </c>
      <c r="R86" s="27">
        <v>4479682844</v>
      </c>
      <c r="S86" s="26">
        <v>10468175404</v>
      </c>
      <c r="T86" s="26">
        <v>3625060294</v>
      </c>
      <c r="U86" s="27">
        <v>3791447456</v>
      </c>
      <c r="V86" s="27">
        <v>5676040797</v>
      </c>
      <c r="W86" s="42">
        <v>13092548547</v>
      </c>
    </row>
    <row r="87" spans="1:23" x14ac:dyDescent="0.2">
      <c r="A87" s="15" t="s">
        <v>14</v>
      </c>
      <c r="B87" s="16" t="s">
        <v>158</v>
      </c>
      <c r="C87" s="17" t="s">
        <v>159</v>
      </c>
      <c r="D87" s="26">
        <v>65363298070</v>
      </c>
      <c r="E87" s="27">
        <v>64170562143</v>
      </c>
      <c r="F87" s="27">
        <v>67887878102</v>
      </c>
      <c r="G87" s="36">
        <f t="shared" si="16"/>
        <v>1.0579286799875027</v>
      </c>
      <c r="H87" s="26">
        <v>5795750112</v>
      </c>
      <c r="I87" s="27">
        <v>8188950516</v>
      </c>
      <c r="J87" s="27">
        <v>4190499637</v>
      </c>
      <c r="K87" s="26">
        <v>18175200265</v>
      </c>
      <c r="L87" s="26">
        <v>5690575444</v>
      </c>
      <c r="M87" s="27">
        <v>6359916700</v>
      </c>
      <c r="N87" s="27">
        <v>4920525416</v>
      </c>
      <c r="O87" s="26">
        <v>16971017560</v>
      </c>
      <c r="P87" s="26">
        <v>5470605211</v>
      </c>
      <c r="Q87" s="27">
        <v>5265827339</v>
      </c>
      <c r="R87" s="27">
        <v>5743070484</v>
      </c>
      <c r="S87" s="26">
        <v>16479503034</v>
      </c>
      <c r="T87" s="26">
        <v>5077552242</v>
      </c>
      <c r="U87" s="27">
        <v>5476659566</v>
      </c>
      <c r="V87" s="27">
        <v>5707945435</v>
      </c>
      <c r="W87" s="42">
        <v>16262157243</v>
      </c>
    </row>
    <row r="88" spans="1:23" x14ac:dyDescent="0.2">
      <c r="A88" s="15" t="s">
        <v>14</v>
      </c>
      <c r="B88" s="16" t="s">
        <v>160</v>
      </c>
      <c r="C88" s="17" t="s">
        <v>161</v>
      </c>
      <c r="D88" s="26">
        <v>39140051677</v>
      </c>
      <c r="E88" s="27">
        <v>39572633067</v>
      </c>
      <c r="F88" s="27">
        <v>30004743045</v>
      </c>
      <c r="G88" s="36">
        <f t="shared" si="16"/>
        <v>0.75821952494794298</v>
      </c>
      <c r="H88" s="26">
        <v>2856387144</v>
      </c>
      <c r="I88" s="27">
        <v>1977857076</v>
      </c>
      <c r="J88" s="27">
        <v>3464040420</v>
      </c>
      <c r="K88" s="26">
        <v>8298284640</v>
      </c>
      <c r="L88" s="26">
        <v>3207740511</v>
      </c>
      <c r="M88" s="27">
        <v>2893914054</v>
      </c>
      <c r="N88" s="27">
        <v>2914915204</v>
      </c>
      <c r="O88" s="26">
        <v>9016569769</v>
      </c>
      <c r="P88" s="26">
        <v>2827893506</v>
      </c>
      <c r="Q88" s="27">
        <v>1972399026</v>
      </c>
      <c r="R88" s="27">
        <v>1972399026</v>
      </c>
      <c r="S88" s="26">
        <v>6772691558</v>
      </c>
      <c r="T88" s="26">
        <v>1972399026</v>
      </c>
      <c r="U88" s="27">
        <v>1972399026</v>
      </c>
      <c r="V88" s="27">
        <v>1972399026</v>
      </c>
      <c r="W88" s="42">
        <v>5917197078</v>
      </c>
    </row>
    <row r="89" spans="1:23" ht="16.5" x14ac:dyDescent="0.3">
      <c r="A89" s="18" t="s">
        <v>0</v>
      </c>
      <c r="B89" s="19" t="s">
        <v>19</v>
      </c>
      <c r="C89" s="20" t="s">
        <v>0</v>
      </c>
      <c r="D89" s="28">
        <f>SUM(D86:D88)</f>
        <v>147180734701</v>
      </c>
      <c r="E89" s="29">
        <f>SUM(E86:E88)</f>
        <v>149010628836</v>
      </c>
      <c r="F89" s="29">
        <f>SUM(F86:F88)</f>
        <v>142680671394</v>
      </c>
      <c r="G89" s="37">
        <f t="shared" si="16"/>
        <v>0.95752009442919195</v>
      </c>
      <c r="H89" s="28">
        <f t="shared" ref="H89:W89" si="17">SUM(H86:H88)</f>
        <v>12293002195</v>
      </c>
      <c r="I89" s="29">
        <f t="shared" si="17"/>
        <v>13928261924</v>
      </c>
      <c r="J89" s="29">
        <f t="shared" si="17"/>
        <v>10911009486</v>
      </c>
      <c r="K89" s="28">
        <f t="shared" si="17"/>
        <v>37132273605</v>
      </c>
      <c r="L89" s="28">
        <f t="shared" si="17"/>
        <v>12182837387</v>
      </c>
      <c r="M89" s="29">
        <f t="shared" si="17"/>
        <v>12656249277</v>
      </c>
      <c r="N89" s="29">
        <f t="shared" si="17"/>
        <v>11717038261</v>
      </c>
      <c r="O89" s="28">
        <f t="shared" si="17"/>
        <v>36556124925</v>
      </c>
      <c r="P89" s="28">
        <f t="shared" si="17"/>
        <v>11524894136</v>
      </c>
      <c r="Q89" s="29">
        <f t="shared" si="17"/>
        <v>10000323506</v>
      </c>
      <c r="R89" s="29">
        <f t="shared" si="17"/>
        <v>12195152354</v>
      </c>
      <c r="S89" s="28">
        <f t="shared" si="17"/>
        <v>33720369996</v>
      </c>
      <c r="T89" s="28">
        <f t="shared" si="17"/>
        <v>10675011562</v>
      </c>
      <c r="U89" s="29">
        <f t="shared" si="17"/>
        <v>11240506048</v>
      </c>
      <c r="V89" s="29">
        <f t="shared" si="17"/>
        <v>13356385258</v>
      </c>
      <c r="W89" s="43">
        <f t="shared" si="17"/>
        <v>35271902868</v>
      </c>
    </row>
    <row r="90" spans="1:23" x14ac:dyDescent="0.2">
      <c r="A90" s="15" t="s">
        <v>20</v>
      </c>
      <c r="B90" s="16" t="s">
        <v>162</v>
      </c>
      <c r="C90" s="17" t="s">
        <v>163</v>
      </c>
      <c r="D90" s="26">
        <v>6521451584</v>
      </c>
      <c r="E90" s="27">
        <v>6264737259</v>
      </c>
      <c r="F90" s="27">
        <v>6358846668</v>
      </c>
      <c r="G90" s="36">
        <f t="shared" si="16"/>
        <v>1.0150220839453086</v>
      </c>
      <c r="H90" s="26">
        <v>102942679</v>
      </c>
      <c r="I90" s="27">
        <v>278685279</v>
      </c>
      <c r="J90" s="27">
        <v>5745448847</v>
      </c>
      <c r="K90" s="26">
        <v>6127076805</v>
      </c>
      <c r="L90" s="26">
        <v>914743328</v>
      </c>
      <c r="M90" s="27">
        <v>505645976</v>
      </c>
      <c r="N90" s="27">
        <v>923124530</v>
      </c>
      <c r="O90" s="26">
        <v>2343513834</v>
      </c>
      <c r="P90" s="26">
        <v>-4891996400</v>
      </c>
      <c r="Q90" s="27">
        <v>392960554</v>
      </c>
      <c r="R90" s="27">
        <v>399928454</v>
      </c>
      <c r="S90" s="26">
        <v>-4099107392</v>
      </c>
      <c r="T90" s="26">
        <v>701753414</v>
      </c>
      <c r="U90" s="27">
        <v>196480437</v>
      </c>
      <c r="V90" s="27">
        <v>1089129570</v>
      </c>
      <c r="W90" s="42">
        <v>1987363421</v>
      </c>
    </row>
    <row r="91" spans="1:23" x14ac:dyDescent="0.2">
      <c r="A91" s="15" t="s">
        <v>20</v>
      </c>
      <c r="B91" s="16" t="s">
        <v>164</v>
      </c>
      <c r="C91" s="17" t="s">
        <v>165</v>
      </c>
      <c r="D91" s="26">
        <v>1419373695</v>
      </c>
      <c r="E91" s="27">
        <v>1428074235</v>
      </c>
      <c r="F91" s="27">
        <v>1249651825</v>
      </c>
      <c r="G91" s="36">
        <f t="shared" si="16"/>
        <v>0.87506082973340671</v>
      </c>
      <c r="H91" s="26">
        <v>36605080</v>
      </c>
      <c r="I91" s="27">
        <v>132793966</v>
      </c>
      <c r="J91" s="27">
        <v>100279154</v>
      </c>
      <c r="K91" s="26">
        <v>269678200</v>
      </c>
      <c r="L91" s="26">
        <v>158203575</v>
      </c>
      <c r="M91" s="27">
        <v>118443410</v>
      </c>
      <c r="N91" s="27">
        <v>106905707</v>
      </c>
      <c r="O91" s="26">
        <v>383552692</v>
      </c>
      <c r="P91" s="26">
        <v>93555274</v>
      </c>
      <c r="Q91" s="27">
        <v>95259648</v>
      </c>
      <c r="R91" s="27">
        <v>99507126</v>
      </c>
      <c r="S91" s="26">
        <v>288322048</v>
      </c>
      <c r="T91" s="26">
        <v>101379327</v>
      </c>
      <c r="U91" s="27">
        <v>44707617</v>
      </c>
      <c r="V91" s="27">
        <v>162011941</v>
      </c>
      <c r="W91" s="42">
        <v>308098885</v>
      </c>
    </row>
    <row r="92" spans="1:23" x14ac:dyDescent="0.2">
      <c r="A92" s="15" t="s">
        <v>20</v>
      </c>
      <c r="B92" s="16" t="s">
        <v>166</v>
      </c>
      <c r="C92" s="17" t="s">
        <v>167</v>
      </c>
      <c r="D92" s="26">
        <v>1046430219</v>
      </c>
      <c r="E92" s="27">
        <v>1084821438</v>
      </c>
      <c r="F92" s="27">
        <v>792837849</v>
      </c>
      <c r="G92" s="36">
        <f t="shared" si="16"/>
        <v>0.73084640589486582</v>
      </c>
      <c r="H92" s="26">
        <v>24726097</v>
      </c>
      <c r="I92" s="27">
        <v>75266680</v>
      </c>
      <c r="J92" s="27">
        <v>87757682</v>
      </c>
      <c r="K92" s="26">
        <v>187750459</v>
      </c>
      <c r="L92" s="26">
        <v>68147356</v>
      </c>
      <c r="M92" s="27">
        <v>69375356</v>
      </c>
      <c r="N92" s="27">
        <v>63369438</v>
      </c>
      <c r="O92" s="26">
        <v>200892150</v>
      </c>
      <c r="P92" s="26">
        <v>62497651</v>
      </c>
      <c r="Q92" s="27">
        <v>65662438</v>
      </c>
      <c r="R92" s="27">
        <v>63437944</v>
      </c>
      <c r="S92" s="26">
        <v>191598033</v>
      </c>
      <c r="T92" s="26">
        <v>60272997</v>
      </c>
      <c r="U92" s="27">
        <v>99959993</v>
      </c>
      <c r="V92" s="27">
        <v>52364217</v>
      </c>
      <c r="W92" s="42">
        <v>212597207</v>
      </c>
    </row>
    <row r="93" spans="1:23" x14ac:dyDescent="0.2">
      <c r="A93" s="15" t="s">
        <v>35</v>
      </c>
      <c r="B93" s="16" t="s">
        <v>168</v>
      </c>
      <c r="C93" s="17" t="s">
        <v>169</v>
      </c>
      <c r="D93" s="26">
        <v>398924090</v>
      </c>
      <c r="E93" s="27">
        <v>398808786</v>
      </c>
      <c r="F93" s="27">
        <v>387164844</v>
      </c>
      <c r="G93" s="36">
        <f t="shared" si="16"/>
        <v>0.97080319589548858</v>
      </c>
      <c r="H93" s="26">
        <v>29243173</v>
      </c>
      <c r="I93" s="27">
        <v>30273037</v>
      </c>
      <c r="J93" s="27">
        <v>31783756</v>
      </c>
      <c r="K93" s="26">
        <v>91299966</v>
      </c>
      <c r="L93" s="26">
        <v>32073965</v>
      </c>
      <c r="M93" s="27">
        <v>28205104</v>
      </c>
      <c r="N93" s="27">
        <v>36045097</v>
      </c>
      <c r="O93" s="26">
        <v>96324166</v>
      </c>
      <c r="P93" s="26">
        <v>27621577</v>
      </c>
      <c r="Q93" s="27">
        <v>40591828</v>
      </c>
      <c r="R93" s="27">
        <v>37763513</v>
      </c>
      <c r="S93" s="26">
        <v>105976918</v>
      </c>
      <c r="T93" s="26">
        <v>27413477</v>
      </c>
      <c r="U93" s="27">
        <v>29246834</v>
      </c>
      <c r="V93" s="27">
        <v>36903483</v>
      </c>
      <c r="W93" s="42">
        <v>93563794</v>
      </c>
    </row>
    <row r="94" spans="1:23" ht="16.5" x14ac:dyDescent="0.3">
      <c r="A94" s="18" t="s">
        <v>0</v>
      </c>
      <c r="B94" s="19" t="s">
        <v>170</v>
      </c>
      <c r="C94" s="20" t="s">
        <v>0</v>
      </c>
      <c r="D94" s="28">
        <f>SUM(D90:D93)</f>
        <v>9386179588</v>
      </c>
      <c r="E94" s="29">
        <f>SUM(E90:E93)</f>
        <v>9176441718</v>
      </c>
      <c r="F94" s="29">
        <f>SUM(F90:F93)</f>
        <v>8788501186</v>
      </c>
      <c r="G94" s="37">
        <f t="shared" si="16"/>
        <v>0.95772429620088606</v>
      </c>
      <c r="H94" s="28">
        <f t="shared" ref="H94:W94" si="18">SUM(H90:H93)</f>
        <v>193517029</v>
      </c>
      <c r="I94" s="29">
        <f t="shared" si="18"/>
        <v>517018962</v>
      </c>
      <c r="J94" s="29">
        <f t="shared" si="18"/>
        <v>5965269439</v>
      </c>
      <c r="K94" s="28">
        <f t="shared" si="18"/>
        <v>6675805430</v>
      </c>
      <c r="L94" s="28">
        <f t="shared" si="18"/>
        <v>1173168224</v>
      </c>
      <c r="M94" s="29">
        <f t="shared" si="18"/>
        <v>721669846</v>
      </c>
      <c r="N94" s="29">
        <f t="shared" si="18"/>
        <v>1129444772</v>
      </c>
      <c r="O94" s="28">
        <f t="shared" si="18"/>
        <v>3024282842</v>
      </c>
      <c r="P94" s="28">
        <f t="shared" si="18"/>
        <v>-4708321898</v>
      </c>
      <c r="Q94" s="29">
        <f t="shared" si="18"/>
        <v>594474468</v>
      </c>
      <c r="R94" s="29">
        <f t="shared" si="18"/>
        <v>600637037</v>
      </c>
      <c r="S94" s="28">
        <f t="shared" si="18"/>
        <v>-3513210393</v>
      </c>
      <c r="T94" s="28">
        <f t="shared" si="18"/>
        <v>890819215</v>
      </c>
      <c r="U94" s="29">
        <f t="shared" si="18"/>
        <v>370394881</v>
      </c>
      <c r="V94" s="29">
        <f t="shared" si="18"/>
        <v>1340409211</v>
      </c>
      <c r="W94" s="43">
        <f t="shared" si="18"/>
        <v>2601623307</v>
      </c>
    </row>
    <row r="95" spans="1:23" x14ac:dyDescent="0.2">
      <c r="A95" s="15" t="s">
        <v>20</v>
      </c>
      <c r="B95" s="16" t="s">
        <v>171</v>
      </c>
      <c r="C95" s="17" t="s">
        <v>172</v>
      </c>
      <c r="D95" s="26">
        <v>3451947757</v>
      </c>
      <c r="E95" s="27">
        <v>3409299531</v>
      </c>
      <c r="F95" s="27">
        <v>2989121731</v>
      </c>
      <c r="G95" s="36">
        <f t="shared" si="16"/>
        <v>0.87675538738106851</v>
      </c>
      <c r="H95" s="26">
        <v>155539151</v>
      </c>
      <c r="I95" s="27">
        <v>286480440</v>
      </c>
      <c r="J95" s="27">
        <v>291778274</v>
      </c>
      <c r="K95" s="26">
        <v>733797865</v>
      </c>
      <c r="L95" s="26">
        <v>254358544</v>
      </c>
      <c r="M95" s="27">
        <v>241549179</v>
      </c>
      <c r="N95" s="27">
        <v>245446385</v>
      </c>
      <c r="O95" s="26">
        <v>741354108</v>
      </c>
      <c r="P95" s="26">
        <v>260243267</v>
      </c>
      <c r="Q95" s="27">
        <v>221639356</v>
      </c>
      <c r="R95" s="27">
        <v>217795533</v>
      </c>
      <c r="S95" s="26">
        <v>699678156</v>
      </c>
      <c r="T95" s="26">
        <v>143925000</v>
      </c>
      <c r="U95" s="27">
        <v>322597162</v>
      </c>
      <c r="V95" s="27">
        <v>347769440</v>
      </c>
      <c r="W95" s="42">
        <v>814291602</v>
      </c>
    </row>
    <row r="96" spans="1:23" x14ac:dyDescent="0.2">
      <c r="A96" s="15" t="s">
        <v>20</v>
      </c>
      <c r="B96" s="16" t="s">
        <v>173</v>
      </c>
      <c r="C96" s="17" t="s">
        <v>174</v>
      </c>
      <c r="D96" s="26">
        <v>1901475651</v>
      </c>
      <c r="E96" s="27">
        <v>1968056341</v>
      </c>
      <c r="F96" s="27">
        <v>1106356963</v>
      </c>
      <c r="G96" s="36">
        <f t="shared" si="16"/>
        <v>0.56215715980866832</v>
      </c>
      <c r="H96" s="26">
        <v>120336160</v>
      </c>
      <c r="I96" s="27">
        <v>100315882</v>
      </c>
      <c r="J96" s="27">
        <v>85924174</v>
      </c>
      <c r="K96" s="26">
        <v>306576216</v>
      </c>
      <c r="L96" s="26">
        <v>81721921</v>
      </c>
      <c r="M96" s="27">
        <v>75954968</v>
      </c>
      <c r="N96" s="27">
        <v>91902697</v>
      </c>
      <c r="O96" s="26">
        <v>249579586</v>
      </c>
      <c r="P96" s="26">
        <v>156863401</v>
      </c>
      <c r="Q96" s="27">
        <v>98644980</v>
      </c>
      <c r="R96" s="27">
        <v>90265031</v>
      </c>
      <c r="S96" s="26">
        <v>345773412</v>
      </c>
      <c r="T96" s="26">
        <v>102469246</v>
      </c>
      <c r="U96" s="27">
        <v>101958503</v>
      </c>
      <c r="V96" s="27">
        <v>0</v>
      </c>
      <c r="W96" s="42">
        <v>204427749</v>
      </c>
    </row>
    <row r="97" spans="1:23" x14ac:dyDescent="0.2">
      <c r="A97" s="15" t="s">
        <v>20</v>
      </c>
      <c r="B97" s="16" t="s">
        <v>175</v>
      </c>
      <c r="C97" s="17" t="s">
        <v>176</v>
      </c>
      <c r="D97" s="26">
        <v>2186566793</v>
      </c>
      <c r="E97" s="27">
        <v>2187509371</v>
      </c>
      <c r="F97" s="27">
        <v>2332126496</v>
      </c>
      <c r="G97" s="36">
        <f t="shared" si="16"/>
        <v>1.0661104025048769</v>
      </c>
      <c r="H97" s="26">
        <v>179814945</v>
      </c>
      <c r="I97" s="27">
        <v>62355858</v>
      </c>
      <c r="J97" s="27">
        <v>185861824</v>
      </c>
      <c r="K97" s="26">
        <v>428032627</v>
      </c>
      <c r="L97" s="26">
        <v>261769745</v>
      </c>
      <c r="M97" s="27">
        <v>329674614</v>
      </c>
      <c r="N97" s="27">
        <v>150955038</v>
      </c>
      <c r="O97" s="26">
        <v>742399397</v>
      </c>
      <c r="P97" s="26">
        <v>248920905</v>
      </c>
      <c r="Q97" s="27">
        <v>72054935</v>
      </c>
      <c r="R97" s="27">
        <v>197238227</v>
      </c>
      <c r="S97" s="26">
        <v>518214067</v>
      </c>
      <c r="T97" s="26">
        <v>172068345</v>
      </c>
      <c r="U97" s="27">
        <v>165556542</v>
      </c>
      <c r="V97" s="27">
        <v>305855518</v>
      </c>
      <c r="W97" s="42">
        <v>643480405</v>
      </c>
    </row>
    <row r="98" spans="1:23" x14ac:dyDescent="0.2">
      <c r="A98" s="15" t="s">
        <v>35</v>
      </c>
      <c r="B98" s="16" t="s">
        <v>177</v>
      </c>
      <c r="C98" s="17" t="s">
        <v>178</v>
      </c>
      <c r="D98" s="26">
        <v>287136473</v>
      </c>
      <c r="E98" s="27">
        <v>255854284</v>
      </c>
      <c r="F98" s="27">
        <v>238857334</v>
      </c>
      <c r="G98" s="36">
        <f t="shared" si="16"/>
        <v>0.93356785067550407</v>
      </c>
      <c r="H98" s="26">
        <v>19964314</v>
      </c>
      <c r="I98" s="27">
        <v>18230881</v>
      </c>
      <c r="J98" s="27">
        <v>19640685</v>
      </c>
      <c r="K98" s="26">
        <v>57835880</v>
      </c>
      <c r="L98" s="26">
        <v>18972697</v>
      </c>
      <c r="M98" s="27">
        <v>12283790</v>
      </c>
      <c r="N98" s="27">
        <v>19197686</v>
      </c>
      <c r="O98" s="26">
        <v>50454173</v>
      </c>
      <c r="P98" s="26">
        <v>24063786</v>
      </c>
      <c r="Q98" s="27">
        <v>23468098</v>
      </c>
      <c r="R98" s="27">
        <v>24103443</v>
      </c>
      <c r="S98" s="26">
        <v>71635327</v>
      </c>
      <c r="T98" s="26">
        <v>19335285</v>
      </c>
      <c r="U98" s="27">
        <v>18876506</v>
      </c>
      <c r="V98" s="27">
        <v>20720163</v>
      </c>
      <c r="W98" s="42">
        <v>58931954</v>
      </c>
    </row>
    <row r="99" spans="1:23" ht="16.5" x14ac:dyDescent="0.3">
      <c r="A99" s="18" t="s">
        <v>0</v>
      </c>
      <c r="B99" s="19" t="s">
        <v>179</v>
      </c>
      <c r="C99" s="20" t="s">
        <v>0</v>
      </c>
      <c r="D99" s="28">
        <f>SUM(D95:D98)</f>
        <v>7827126674</v>
      </c>
      <c r="E99" s="29">
        <f>SUM(E95:E98)</f>
        <v>7820719527</v>
      </c>
      <c r="F99" s="29">
        <f>SUM(F95:F98)</f>
        <v>6666462524</v>
      </c>
      <c r="G99" s="37">
        <f t="shared" si="16"/>
        <v>0.85241038257220703</v>
      </c>
      <c r="H99" s="28">
        <f t="shared" ref="H99:W99" si="19">SUM(H95:H98)</f>
        <v>475654570</v>
      </c>
      <c r="I99" s="29">
        <f t="shared" si="19"/>
        <v>467383061</v>
      </c>
      <c r="J99" s="29">
        <f t="shared" si="19"/>
        <v>583204957</v>
      </c>
      <c r="K99" s="28">
        <f t="shared" si="19"/>
        <v>1526242588</v>
      </c>
      <c r="L99" s="28">
        <f t="shared" si="19"/>
        <v>616822907</v>
      </c>
      <c r="M99" s="29">
        <f t="shared" si="19"/>
        <v>659462551</v>
      </c>
      <c r="N99" s="29">
        <f t="shared" si="19"/>
        <v>507501806</v>
      </c>
      <c r="O99" s="28">
        <f t="shared" si="19"/>
        <v>1783787264</v>
      </c>
      <c r="P99" s="28">
        <f t="shared" si="19"/>
        <v>690091359</v>
      </c>
      <c r="Q99" s="29">
        <f t="shared" si="19"/>
        <v>415807369</v>
      </c>
      <c r="R99" s="29">
        <f t="shared" si="19"/>
        <v>529402234</v>
      </c>
      <c r="S99" s="28">
        <f t="shared" si="19"/>
        <v>1635300962</v>
      </c>
      <c r="T99" s="28">
        <f t="shared" si="19"/>
        <v>437797876</v>
      </c>
      <c r="U99" s="29">
        <f t="shared" si="19"/>
        <v>608988713</v>
      </c>
      <c r="V99" s="29">
        <f t="shared" si="19"/>
        <v>674345121</v>
      </c>
      <c r="W99" s="43">
        <f t="shared" si="19"/>
        <v>1721131710</v>
      </c>
    </row>
    <row r="100" spans="1:23" ht="16.5" x14ac:dyDescent="0.3">
      <c r="A100" s="18" t="s">
        <v>0</v>
      </c>
      <c r="B100" s="19" t="s">
        <v>180</v>
      </c>
      <c r="C100" s="20" t="s">
        <v>0</v>
      </c>
      <c r="D100" s="28">
        <f>SUM(D86:D88,D90:D93,D95:D98)</f>
        <v>164394040963</v>
      </c>
      <c r="E100" s="29">
        <f>SUM(E86:E88,E90:E93,E95:E98)</f>
        <v>166007790081</v>
      </c>
      <c r="F100" s="29">
        <f>SUM(F86:F88,F90:F93,F95:F98)</f>
        <v>158135635104</v>
      </c>
      <c r="G100" s="37">
        <f>IF(($E100     =0),0,($F100     /$E100     ))</f>
        <v>0.95257960501034955</v>
      </c>
      <c r="H100" s="28">
        <f t="shared" ref="H100:W100" si="20">SUM(H86:H88,H90:H93,H95:H98)</f>
        <v>12962173794</v>
      </c>
      <c r="I100" s="29">
        <f t="shared" si="20"/>
        <v>14912663947</v>
      </c>
      <c r="J100" s="29">
        <f t="shared" si="20"/>
        <v>17459483882</v>
      </c>
      <c r="K100" s="28">
        <f t="shared" si="20"/>
        <v>45334321623</v>
      </c>
      <c r="L100" s="28">
        <f t="shared" si="20"/>
        <v>13972828518</v>
      </c>
      <c r="M100" s="29">
        <f t="shared" si="20"/>
        <v>14037381674</v>
      </c>
      <c r="N100" s="29">
        <f t="shared" si="20"/>
        <v>13353984839</v>
      </c>
      <c r="O100" s="28">
        <f t="shared" si="20"/>
        <v>41364195031</v>
      </c>
      <c r="P100" s="28">
        <f t="shared" si="20"/>
        <v>7506663597</v>
      </c>
      <c r="Q100" s="29">
        <f t="shared" si="20"/>
        <v>11010605343</v>
      </c>
      <c r="R100" s="29">
        <f t="shared" si="20"/>
        <v>13325191625</v>
      </c>
      <c r="S100" s="28">
        <f t="shared" si="20"/>
        <v>31842460565</v>
      </c>
      <c r="T100" s="28">
        <f t="shared" si="20"/>
        <v>12003628653</v>
      </c>
      <c r="U100" s="29">
        <f t="shared" si="20"/>
        <v>12219889642</v>
      </c>
      <c r="V100" s="29">
        <f t="shared" si="20"/>
        <v>15371139590</v>
      </c>
      <c r="W100" s="43">
        <f t="shared" si="20"/>
        <v>39594657885</v>
      </c>
    </row>
    <row r="101" spans="1:23" ht="14.45" customHeight="1" x14ac:dyDescent="0.3">
      <c r="A101" s="10"/>
      <c r="B101" s="11" t="s">
        <v>607</v>
      </c>
      <c r="C101" s="12"/>
      <c r="D101" s="30"/>
      <c r="E101" s="31"/>
      <c r="F101" s="31"/>
      <c r="G101" s="38"/>
      <c r="H101" s="30"/>
      <c r="I101" s="31"/>
      <c r="J101" s="31"/>
      <c r="K101" s="30"/>
      <c r="L101" s="30"/>
      <c r="M101" s="31"/>
      <c r="N101" s="31"/>
      <c r="O101" s="30"/>
      <c r="P101" s="30"/>
      <c r="Q101" s="31"/>
      <c r="R101" s="31"/>
      <c r="S101" s="30"/>
      <c r="T101" s="30"/>
      <c r="U101" s="31"/>
      <c r="V101" s="31"/>
      <c r="W101" s="44"/>
    </row>
    <row r="102" spans="1:23" ht="28.9" customHeight="1" x14ac:dyDescent="0.3">
      <c r="A102" s="14" t="s">
        <v>0</v>
      </c>
      <c r="B102" s="11" t="s">
        <v>181</v>
      </c>
      <c r="C102" s="12"/>
      <c r="D102" s="30"/>
      <c r="E102" s="31"/>
      <c r="F102" s="31"/>
      <c r="G102" s="38"/>
      <c r="H102" s="30"/>
      <c r="I102" s="31"/>
      <c r="J102" s="31"/>
      <c r="K102" s="30"/>
      <c r="L102" s="30"/>
      <c r="M102" s="31"/>
      <c r="N102" s="31"/>
      <c r="O102" s="30"/>
      <c r="P102" s="30"/>
      <c r="Q102" s="31"/>
      <c r="R102" s="31"/>
      <c r="S102" s="30"/>
      <c r="T102" s="30"/>
      <c r="U102" s="31"/>
      <c r="V102" s="31"/>
      <c r="W102" s="44"/>
    </row>
    <row r="103" spans="1:23" x14ac:dyDescent="0.2">
      <c r="A103" s="15" t="s">
        <v>14</v>
      </c>
      <c r="B103" s="16" t="s">
        <v>182</v>
      </c>
      <c r="C103" s="17" t="s">
        <v>183</v>
      </c>
      <c r="D103" s="26">
        <v>43464626110</v>
      </c>
      <c r="E103" s="27">
        <v>43327071486</v>
      </c>
      <c r="F103" s="27">
        <v>39692438345</v>
      </c>
      <c r="G103" s="36">
        <f t="shared" ref="G103:G134" si="21">IF(($E103     =0),0,($F103     /$E103     ))</f>
        <v>0.91611172838731014</v>
      </c>
      <c r="H103" s="26">
        <v>3700896440</v>
      </c>
      <c r="I103" s="27">
        <v>3637490710</v>
      </c>
      <c r="J103" s="27">
        <v>3520130825</v>
      </c>
      <c r="K103" s="26">
        <v>10858517975</v>
      </c>
      <c r="L103" s="26">
        <v>3501498690</v>
      </c>
      <c r="M103" s="27">
        <v>3760402048</v>
      </c>
      <c r="N103" s="27">
        <v>3222565875</v>
      </c>
      <c r="O103" s="26">
        <v>10484466613</v>
      </c>
      <c r="P103" s="26">
        <v>3175369990</v>
      </c>
      <c r="Q103" s="27">
        <v>3222082463</v>
      </c>
      <c r="R103" s="27">
        <v>4068385126</v>
      </c>
      <c r="S103" s="26">
        <v>10465837579</v>
      </c>
      <c r="T103" s="26">
        <v>833949229</v>
      </c>
      <c r="U103" s="27">
        <v>3051728504</v>
      </c>
      <c r="V103" s="27">
        <v>3997938445</v>
      </c>
      <c r="W103" s="42">
        <v>7883616178</v>
      </c>
    </row>
    <row r="104" spans="1:23" ht="16.5" x14ac:dyDescent="0.3">
      <c r="A104" s="18" t="s">
        <v>0</v>
      </c>
      <c r="B104" s="19" t="s">
        <v>19</v>
      </c>
      <c r="C104" s="20" t="s">
        <v>0</v>
      </c>
      <c r="D104" s="28">
        <f>D103</f>
        <v>43464626110</v>
      </c>
      <c r="E104" s="29">
        <f>E103</f>
        <v>43327071486</v>
      </c>
      <c r="F104" s="29">
        <f>F103</f>
        <v>39692438345</v>
      </c>
      <c r="G104" s="37">
        <f t="shared" si="21"/>
        <v>0.91611172838731014</v>
      </c>
      <c r="H104" s="28">
        <f t="shared" ref="H104:W104" si="22">H103</f>
        <v>3700896440</v>
      </c>
      <c r="I104" s="29">
        <f t="shared" si="22"/>
        <v>3637490710</v>
      </c>
      <c r="J104" s="29">
        <f t="shared" si="22"/>
        <v>3520130825</v>
      </c>
      <c r="K104" s="28">
        <f t="shared" si="22"/>
        <v>10858517975</v>
      </c>
      <c r="L104" s="28">
        <f t="shared" si="22"/>
        <v>3501498690</v>
      </c>
      <c r="M104" s="29">
        <f t="shared" si="22"/>
        <v>3760402048</v>
      </c>
      <c r="N104" s="29">
        <f t="shared" si="22"/>
        <v>3222565875</v>
      </c>
      <c r="O104" s="28">
        <f t="shared" si="22"/>
        <v>10484466613</v>
      </c>
      <c r="P104" s="28">
        <f t="shared" si="22"/>
        <v>3175369990</v>
      </c>
      <c r="Q104" s="29">
        <f t="shared" si="22"/>
        <v>3222082463</v>
      </c>
      <c r="R104" s="29">
        <f t="shared" si="22"/>
        <v>4068385126</v>
      </c>
      <c r="S104" s="28">
        <f t="shared" si="22"/>
        <v>10465837579</v>
      </c>
      <c r="T104" s="28">
        <f t="shared" si="22"/>
        <v>833949229</v>
      </c>
      <c r="U104" s="29">
        <f t="shared" si="22"/>
        <v>3051728504</v>
      </c>
      <c r="V104" s="29">
        <f t="shared" si="22"/>
        <v>3997938445</v>
      </c>
      <c r="W104" s="43">
        <f t="shared" si="22"/>
        <v>7883616178</v>
      </c>
    </row>
    <row r="105" spans="1:23" x14ac:dyDescent="0.2">
      <c r="A105" s="15" t="s">
        <v>20</v>
      </c>
      <c r="B105" s="16" t="s">
        <v>184</v>
      </c>
      <c r="C105" s="17" t="s">
        <v>185</v>
      </c>
      <c r="D105" s="26">
        <v>326350494</v>
      </c>
      <c r="E105" s="27">
        <v>370044866</v>
      </c>
      <c r="F105" s="27">
        <v>293897163</v>
      </c>
      <c r="G105" s="36">
        <f t="shared" si="21"/>
        <v>0.79422035002642088</v>
      </c>
      <c r="H105" s="26">
        <v>16928637</v>
      </c>
      <c r="I105" s="27">
        <v>23332752</v>
      </c>
      <c r="J105" s="27">
        <v>26488738</v>
      </c>
      <c r="K105" s="26">
        <v>66750127</v>
      </c>
      <c r="L105" s="26">
        <v>26371723</v>
      </c>
      <c r="M105" s="27">
        <v>34386203</v>
      </c>
      <c r="N105" s="27">
        <v>25151993</v>
      </c>
      <c r="O105" s="26">
        <v>85909919</v>
      </c>
      <c r="P105" s="26">
        <v>21068556</v>
      </c>
      <c r="Q105" s="27">
        <v>24963034</v>
      </c>
      <c r="R105" s="27">
        <v>29406887</v>
      </c>
      <c r="S105" s="26">
        <v>75438477</v>
      </c>
      <c r="T105" s="26">
        <v>24778707</v>
      </c>
      <c r="U105" s="27">
        <v>18370368</v>
      </c>
      <c r="V105" s="27">
        <v>22649565</v>
      </c>
      <c r="W105" s="42">
        <v>65798640</v>
      </c>
    </row>
    <row r="106" spans="1:23" x14ac:dyDescent="0.2">
      <c r="A106" s="15" t="s">
        <v>20</v>
      </c>
      <c r="B106" s="16" t="s">
        <v>186</v>
      </c>
      <c r="C106" s="17" t="s">
        <v>187</v>
      </c>
      <c r="D106" s="26">
        <v>234878288</v>
      </c>
      <c r="E106" s="27">
        <v>267864338</v>
      </c>
      <c r="F106" s="27">
        <v>214967398</v>
      </c>
      <c r="G106" s="36">
        <f t="shared" si="21"/>
        <v>0.80252339525689309</v>
      </c>
      <c r="H106" s="26">
        <v>19780474</v>
      </c>
      <c r="I106" s="27">
        <v>11961553</v>
      </c>
      <c r="J106" s="27">
        <v>16741380</v>
      </c>
      <c r="K106" s="26">
        <v>48483407</v>
      </c>
      <c r="L106" s="26">
        <v>18132201</v>
      </c>
      <c r="M106" s="27">
        <v>17916222</v>
      </c>
      <c r="N106" s="27">
        <v>21252226</v>
      </c>
      <c r="O106" s="26">
        <v>57300649</v>
      </c>
      <c r="P106" s="26">
        <v>13067321</v>
      </c>
      <c r="Q106" s="27">
        <v>18147311</v>
      </c>
      <c r="R106" s="27">
        <v>21627617</v>
      </c>
      <c r="S106" s="26">
        <v>52842249</v>
      </c>
      <c r="T106" s="26">
        <v>14446397</v>
      </c>
      <c r="U106" s="27">
        <v>20075569</v>
      </c>
      <c r="V106" s="27">
        <v>21819127</v>
      </c>
      <c r="W106" s="42">
        <v>56341093</v>
      </c>
    </row>
    <row r="107" spans="1:23" x14ac:dyDescent="0.2">
      <c r="A107" s="15" t="s">
        <v>20</v>
      </c>
      <c r="B107" s="16" t="s">
        <v>188</v>
      </c>
      <c r="C107" s="17" t="s">
        <v>189</v>
      </c>
      <c r="D107" s="26">
        <v>237513800</v>
      </c>
      <c r="E107" s="27">
        <v>237373650</v>
      </c>
      <c r="F107" s="27">
        <v>221619612</v>
      </c>
      <c r="G107" s="36">
        <f t="shared" si="21"/>
        <v>0.93363190059216772</v>
      </c>
      <c r="H107" s="26">
        <v>17098596</v>
      </c>
      <c r="I107" s="27">
        <v>16742964</v>
      </c>
      <c r="J107" s="27">
        <v>22112652</v>
      </c>
      <c r="K107" s="26">
        <v>55954212</v>
      </c>
      <c r="L107" s="26">
        <v>18775637</v>
      </c>
      <c r="M107" s="27">
        <v>17797225</v>
      </c>
      <c r="N107" s="27">
        <v>7758007</v>
      </c>
      <c r="O107" s="26">
        <v>44330869</v>
      </c>
      <c r="P107" s="26">
        <v>18329003</v>
      </c>
      <c r="Q107" s="27">
        <v>9718207</v>
      </c>
      <c r="R107" s="27">
        <v>23762857</v>
      </c>
      <c r="S107" s="26">
        <v>51810067</v>
      </c>
      <c r="T107" s="26">
        <v>6356191</v>
      </c>
      <c r="U107" s="27">
        <v>20497387</v>
      </c>
      <c r="V107" s="27">
        <v>42670886</v>
      </c>
      <c r="W107" s="42">
        <v>69524464</v>
      </c>
    </row>
    <row r="108" spans="1:23" x14ac:dyDescent="0.2">
      <c r="A108" s="15" t="s">
        <v>20</v>
      </c>
      <c r="B108" s="16" t="s">
        <v>190</v>
      </c>
      <c r="C108" s="17" t="s">
        <v>191</v>
      </c>
      <c r="D108" s="26">
        <v>1116811362</v>
      </c>
      <c r="E108" s="27">
        <v>1152419061</v>
      </c>
      <c r="F108" s="27">
        <v>1014884019</v>
      </c>
      <c r="G108" s="36">
        <f t="shared" si="21"/>
        <v>0.88065535649796056</v>
      </c>
      <c r="H108" s="26">
        <v>54729306</v>
      </c>
      <c r="I108" s="27">
        <v>71648128</v>
      </c>
      <c r="J108" s="27">
        <v>84136363</v>
      </c>
      <c r="K108" s="26">
        <v>210513797</v>
      </c>
      <c r="L108" s="26">
        <v>113115722</v>
      </c>
      <c r="M108" s="27">
        <v>89815334</v>
      </c>
      <c r="N108" s="27">
        <v>99449540</v>
      </c>
      <c r="O108" s="26">
        <v>302380596</v>
      </c>
      <c r="P108" s="26">
        <v>85600811</v>
      </c>
      <c r="Q108" s="27">
        <v>81292199</v>
      </c>
      <c r="R108" s="27">
        <v>53456857</v>
      </c>
      <c r="S108" s="26">
        <v>220349867</v>
      </c>
      <c r="T108" s="26">
        <v>120449169</v>
      </c>
      <c r="U108" s="27">
        <v>70571845</v>
      </c>
      <c r="V108" s="27">
        <v>90618745</v>
      </c>
      <c r="W108" s="42">
        <v>281639759</v>
      </c>
    </row>
    <row r="109" spans="1:23" x14ac:dyDescent="0.2">
      <c r="A109" s="15" t="s">
        <v>35</v>
      </c>
      <c r="B109" s="16" t="s">
        <v>192</v>
      </c>
      <c r="C109" s="17" t="s">
        <v>193</v>
      </c>
      <c r="D109" s="26">
        <v>1349216968</v>
      </c>
      <c r="E109" s="27">
        <v>1248191986</v>
      </c>
      <c r="F109" s="27">
        <v>1207999519</v>
      </c>
      <c r="G109" s="36">
        <f t="shared" si="21"/>
        <v>0.96779945116551969</v>
      </c>
      <c r="H109" s="26">
        <v>57723122</v>
      </c>
      <c r="I109" s="27">
        <v>107034503</v>
      </c>
      <c r="J109" s="27">
        <v>97559795</v>
      </c>
      <c r="K109" s="26">
        <v>262317420</v>
      </c>
      <c r="L109" s="26">
        <v>108333004</v>
      </c>
      <c r="M109" s="27">
        <v>77551635</v>
      </c>
      <c r="N109" s="27">
        <v>121228691</v>
      </c>
      <c r="O109" s="26">
        <v>307113330</v>
      </c>
      <c r="P109" s="26">
        <v>77170107</v>
      </c>
      <c r="Q109" s="27">
        <v>61260797</v>
      </c>
      <c r="R109" s="27">
        <v>201712983</v>
      </c>
      <c r="S109" s="26">
        <v>340143887</v>
      </c>
      <c r="T109" s="26">
        <v>79033418</v>
      </c>
      <c r="U109" s="27">
        <v>114486565</v>
      </c>
      <c r="V109" s="27">
        <v>104904899</v>
      </c>
      <c r="W109" s="42">
        <v>298424882</v>
      </c>
    </row>
    <row r="110" spans="1:23" ht="16.5" x14ac:dyDescent="0.3">
      <c r="A110" s="18" t="s">
        <v>0</v>
      </c>
      <c r="B110" s="19" t="s">
        <v>194</v>
      </c>
      <c r="C110" s="20" t="s">
        <v>0</v>
      </c>
      <c r="D110" s="28">
        <f>SUM(D105:D109)</f>
        <v>3264770912</v>
      </c>
      <c r="E110" s="29">
        <f>SUM(E105:E109)</f>
        <v>3275893901</v>
      </c>
      <c r="F110" s="29">
        <f>SUM(F105:F109)</f>
        <v>2953367711</v>
      </c>
      <c r="G110" s="37">
        <f t="shared" si="21"/>
        <v>0.90154559343281981</v>
      </c>
      <c r="H110" s="28">
        <f t="shared" ref="H110:W110" si="23">SUM(H105:H109)</f>
        <v>166260135</v>
      </c>
      <c r="I110" s="29">
        <f t="shared" si="23"/>
        <v>230719900</v>
      </c>
      <c r="J110" s="29">
        <f t="shared" si="23"/>
        <v>247038928</v>
      </c>
      <c r="K110" s="28">
        <f t="shared" si="23"/>
        <v>644018963</v>
      </c>
      <c r="L110" s="28">
        <f t="shared" si="23"/>
        <v>284728287</v>
      </c>
      <c r="M110" s="29">
        <f t="shared" si="23"/>
        <v>237466619</v>
      </c>
      <c r="N110" s="29">
        <f t="shared" si="23"/>
        <v>274840457</v>
      </c>
      <c r="O110" s="28">
        <f t="shared" si="23"/>
        <v>797035363</v>
      </c>
      <c r="P110" s="28">
        <f t="shared" si="23"/>
        <v>215235798</v>
      </c>
      <c r="Q110" s="29">
        <f t="shared" si="23"/>
        <v>195381548</v>
      </c>
      <c r="R110" s="29">
        <f t="shared" si="23"/>
        <v>329967201</v>
      </c>
      <c r="S110" s="28">
        <f t="shared" si="23"/>
        <v>740584547</v>
      </c>
      <c r="T110" s="28">
        <f t="shared" si="23"/>
        <v>245063882</v>
      </c>
      <c r="U110" s="29">
        <f t="shared" si="23"/>
        <v>244001734</v>
      </c>
      <c r="V110" s="29">
        <f t="shared" si="23"/>
        <v>282663222</v>
      </c>
      <c r="W110" s="43">
        <f t="shared" si="23"/>
        <v>771728838</v>
      </c>
    </row>
    <row r="111" spans="1:23" x14ac:dyDescent="0.2">
      <c r="A111" s="15" t="s">
        <v>20</v>
      </c>
      <c r="B111" s="16" t="s">
        <v>195</v>
      </c>
      <c r="C111" s="17" t="s">
        <v>196</v>
      </c>
      <c r="D111" s="26">
        <v>187227000</v>
      </c>
      <c r="E111" s="27">
        <v>190953239</v>
      </c>
      <c r="F111" s="27">
        <v>181465103</v>
      </c>
      <c r="G111" s="36">
        <f t="shared" si="21"/>
        <v>0.9503117305069646</v>
      </c>
      <c r="H111" s="26">
        <v>10852479</v>
      </c>
      <c r="I111" s="27">
        <v>18045498</v>
      </c>
      <c r="J111" s="27">
        <v>13355259</v>
      </c>
      <c r="K111" s="26">
        <v>42253236</v>
      </c>
      <c r="L111" s="26">
        <v>25022729</v>
      </c>
      <c r="M111" s="27">
        <v>12528373</v>
      </c>
      <c r="N111" s="27">
        <v>15543495</v>
      </c>
      <c r="O111" s="26">
        <v>53094597</v>
      </c>
      <c r="P111" s="26">
        <v>11035344</v>
      </c>
      <c r="Q111" s="27">
        <v>8744795</v>
      </c>
      <c r="R111" s="27">
        <v>13437108</v>
      </c>
      <c r="S111" s="26">
        <v>33217247</v>
      </c>
      <c r="T111" s="26">
        <v>18234321</v>
      </c>
      <c r="U111" s="27">
        <v>12648866</v>
      </c>
      <c r="V111" s="27">
        <v>22016836</v>
      </c>
      <c r="W111" s="42">
        <v>52900023</v>
      </c>
    </row>
    <row r="112" spans="1:23" x14ac:dyDescent="0.2">
      <c r="A112" s="15" t="s">
        <v>20</v>
      </c>
      <c r="B112" s="16" t="s">
        <v>197</v>
      </c>
      <c r="C112" s="17" t="s">
        <v>198</v>
      </c>
      <c r="D112" s="26">
        <v>488256367</v>
      </c>
      <c r="E112" s="27">
        <v>498242569</v>
      </c>
      <c r="F112" s="27">
        <v>479682474</v>
      </c>
      <c r="G112" s="36">
        <f t="shared" si="21"/>
        <v>0.9627488774448737</v>
      </c>
      <c r="H112" s="26">
        <v>27134140</v>
      </c>
      <c r="I112" s="27">
        <v>40049373</v>
      </c>
      <c r="J112" s="27">
        <v>61292259</v>
      </c>
      <c r="K112" s="26">
        <v>128475772</v>
      </c>
      <c r="L112" s="26">
        <v>38041545</v>
      </c>
      <c r="M112" s="27">
        <v>43666812</v>
      </c>
      <c r="N112" s="27">
        <v>36542945</v>
      </c>
      <c r="O112" s="26">
        <v>118251302</v>
      </c>
      <c r="P112" s="26">
        <v>35113874</v>
      </c>
      <c r="Q112" s="27">
        <v>30445440</v>
      </c>
      <c r="R112" s="27">
        <v>40839468</v>
      </c>
      <c r="S112" s="26">
        <v>106398782</v>
      </c>
      <c r="T112" s="26">
        <v>28823599</v>
      </c>
      <c r="U112" s="27">
        <v>45443314</v>
      </c>
      <c r="V112" s="27">
        <v>52289705</v>
      </c>
      <c r="W112" s="42">
        <v>126556618</v>
      </c>
    </row>
    <row r="113" spans="1:23" x14ac:dyDescent="0.2">
      <c r="A113" s="15" t="s">
        <v>20</v>
      </c>
      <c r="B113" s="16" t="s">
        <v>199</v>
      </c>
      <c r="C113" s="17" t="s">
        <v>200</v>
      </c>
      <c r="D113" s="26">
        <v>168754313</v>
      </c>
      <c r="E113" s="27">
        <v>192062476</v>
      </c>
      <c r="F113" s="27">
        <v>187852970</v>
      </c>
      <c r="G113" s="36">
        <f t="shared" si="21"/>
        <v>0.97808262140700508</v>
      </c>
      <c r="H113" s="26">
        <v>17561536</v>
      </c>
      <c r="I113" s="27">
        <v>18300907</v>
      </c>
      <c r="J113" s="27">
        <v>17385404</v>
      </c>
      <c r="K113" s="26">
        <v>53247847</v>
      </c>
      <c r="L113" s="26">
        <v>13438280</v>
      </c>
      <c r="M113" s="27">
        <v>13534828</v>
      </c>
      <c r="N113" s="27">
        <v>14975455</v>
      </c>
      <c r="O113" s="26">
        <v>41948563</v>
      </c>
      <c r="P113" s="26">
        <v>15911358</v>
      </c>
      <c r="Q113" s="27">
        <v>12280923</v>
      </c>
      <c r="R113" s="27">
        <v>12806143</v>
      </c>
      <c r="S113" s="26">
        <v>40998424</v>
      </c>
      <c r="T113" s="26">
        <v>13492777</v>
      </c>
      <c r="U113" s="27">
        <v>12941414</v>
      </c>
      <c r="V113" s="27">
        <v>25223945</v>
      </c>
      <c r="W113" s="42">
        <v>51658136</v>
      </c>
    </row>
    <row r="114" spans="1:23" x14ac:dyDescent="0.2">
      <c r="A114" s="15" t="s">
        <v>20</v>
      </c>
      <c r="B114" s="16" t="s">
        <v>201</v>
      </c>
      <c r="C114" s="17" t="s">
        <v>202</v>
      </c>
      <c r="D114" s="26">
        <v>68537597</v>
      </c>
      <c r="E114" s="27">
        <v>66917739</v>
      </c>
      <c r="F114" s="27">
        <v>64452463</v>
      </c>
      <c r="G114" s="36">
        <f t="shared" si="21"/>
        <v>0.9631596040625342</v>
      </c>
      <c r="H114" s="26">
        <v>5052018</v>
      </c>
      <c r="I114" s="27">
        <v>4810657</v>
      </c>
      <c r="J114" s="27">
        <v>8052078</v>
      </c>
      <c r="K114" s="26">
        <v>17914753</v>
      </c>
      <c r="L114" s="26">
        <v>5322751</v>
      </c>
      <c r="M114" s="27">
        <v>5739002</v>
      </c>
      <c r="N114" s="27">
        <v>6377907</v>
      </c>
      <c r="O114" s="26">
        <v>17439660</v>
      </c>
      <c r="P114" s="26">
        <v>4362285</v>
      </c>
      <c r="Q114" s="27">
        <v>5391353</v>
      </c>
      <c r="R114" s="27">
        <v>4906029</v>
      </c>
      <c r="S114" s="26">
        <v>14659667</v>
      </c>
      <c r="T114" s="26">
        <v>3881253</v>
      </c>
      <c r="U114" s="27">
        <v>3717421</v>
      </c>
      <c r="V114" s="27">
        <v>6839709</v>
      </c>
      <c r="W114" s="42">
        <v>14438383</v>
      </c>
    </row>
    <row r="115" spans="1:23" x14ac:dyDescent="0.2">
      <c r="A115" s="15" t="s">
        <v>20</v>
      </c>
      <c r="B115" s="16" t="s">
        <v>203</v>
      </c>
      <c r="C115" s="17" t="s">
        <v>204</v>
      </c>
      <c r="D115" s="26">
        <v>6118413962</v>
      </c>
      <c r="E115" s="27">
        <v>6240522841</v>
      </c>
      <c r="F115" s="27">
        <v>5749237042</v>
      </c>
      <c r="G115" s="36">
        <f t="shared" si="21"/>
        <v>0.92127489771012927</v>
      </c>
      <c r="H115" s="26">
        <v>491591745</v>
      </c>
      <c r="I115" s="27">
        <v>596402351</v>
      </c>
      <c r="J115" s="27">
        <v>516223962</v>
      </c>
      <c r="K115" s="26">
        <v>1604218058</v>
      </c>
      <c r="L115" s="26">
        <v>326815425</v>
      </c>
      <c r="M115" s="27">
        <v>587611637</v>
      </c>
      <c r="N115" s="27">
        <v>3082271292</v>
      </c>
      <c r="O115" s="26">
        <v>3996698354</v>
      </c>
      <c r="P115" s="26">
        <v>-2277563471</v>
      </c>
      <c r="Q115" s="27">
        <v>473660980</v>
      </c>
      <c r="R115" s="27">
        <v>515742869</v>
      </c>
      <c r="S115" s="26">
        <v>-1288159622</v>
      </c>
      <c r="T115" s="26">
        <v>655437</v>
      </c>
      <c r="U115" s="27">
        <v>9820222331</v>
      </c>
      <c r="V115" s="27">
        <v>-8384397516</v>
      </c>
      <c r="W115" s="42">
        <v>1436480252</v>
      </c>
    </row>
    <row r="116" spans="1:23" x14ac:dyDescent="0.2">
      <c r="A116" s="15" t="s">
        <v>20</v>
      </c>
      <c r="B116" s="16" t="s">
        <v>205</v>
      </c>
      <c r="C116" s="17" t="s">
        <v>206</v>
      </c>
      <c r="D116" s="26">
        <v>142902464</v>
      </c>
      <c r="E116" s="27">
        <v>141150743</v>
      </c>
      <c r="F116" s="27">
        <v>139730984</v>
      </c>
      <c r="G116" s="36">
        <f t="shared" si="21"/>
        <v>0.98994154072571905</v>
      </c>
      <c r="H116" s="26">
        <v>7710018</v>
      </c>
      <c r="I116" s="27">
        <v>13129158</v>
      </c>
      <c r="J116" s="27">
        <v>13792892</v>
      </c>
      <c r="K116" s="26">
        <v>34632068</v>
      </c>
      <c r="L116" s="26">
        <v>27274763</v>
      </c>
      <c r="M116" s="27">
        <v>10117750</v>
      </c>
      <c r="N116" s="27">
        <v>14487522</v>
      </c>
      <c r="O116" s="26">
        <v>51880035</v>
      </c>
      <c r="P116" s="26">
        <v>9773759</v>
      </c>
      <c r="Q116" s="27">
        <v>7777608</v>
      </c>
      <c r="R116" s="27">
        <v>9163146</v>
      </c>
      <c r="S116" s="26">
        <v>26714513</v>
      </c>
      <c r="T116" s="26">
        <v>8437639</v>
      </c>
      <c r="U116" s="27">
        <v>8514190</v>
      </c>
      <c r="V116" s="27">
        <v>9552539</v>
      </c>
      <c r="W116" s="42">
        <v>26504368</v>
      </c>
    </row>
    <row r="117" spans="1:23" x14ac:dyDescent="0.2">
      <c r="A117" s="15" t="s">
        <v>20</v>
      </c>
      <c r="B117" s="16" t="s">
        <v>207</v>
      </c>
      <c r="C117" s="17" t="s">
        <v>208</v>
      </c>
      <c r="D117" s="26">
        <v>143419688</v>
      </c>
      <c r="E117" s="27">
        <v>142493543</v>
      </c>
      <c r="F117" s="27">
        <v>140491666</v>
      </c>
      <c r="G117" s="36">
        <f t="shared" si="21"/>
        <v>0.98595110376334738</v>
      </c>
      <c r="H117" s="26">
        <v>6920148</v>
      </c>
      <c r="I117" s="27">
        <v>10867519</v>
      </c>
      <c r="J117" s="27">
        <v>10385299</v>
      </c>
      <c r="K117" s="26">
        <v>28172966</v>
      </c>
      <c r="L117" s="26">
        <v>9874404</v>
      </c>
      <c r="M117" s="27">
        <v>14290609</v>
      </c>
      <c r="N117" s="27">
        <v>15055739</v>
      </c>
      <c r="O117" s="26">
        <v>39220752</v>
      </c>
      <c r="P117" s="26">
        <v>12958279</v>
      </c>
      <c r="Q117" s="27">
        <v>10823890</v>
      </c>
      <c r="R117" s="27">
        <v>11205812</v>
      </c>
      <c r="S117" s="26">
        <v>34987981</v>
      </c>
      <c r="T117" s="26">
        <v>11511415</v>
      </c>
      <c r="U117" s="27">
        <v>11444063</v>
      </c>
      <c r="V117" s="27">
        <v>15154489</v>
      </c>
      <c r="W117" s="42">
        <v>38109967</v>
      </c>
    </row>
    <row r="118" spans="1:23" x14ac:dyDescent="0.2">
      <c r="A118" s="15" t="s">
        <v>35</v>
      </c>
      <c r="B118" s="16" t="s">
        <v>209</v>
      </c>
      <c r="C118" s="17" t="s">
        <v>210</v>
      </c>
      <c r="D118" s="26">
        <v>849995166</v>
      </c>
      <c r="E118" s="27">
        <v>919208675</v>
      </c>
      <c r="F118" s="27">
        <v>838270433</v>
      </c>
      <c r="G118" s="36">
        <f t="shared" si="21"/>
        <v>0.91194791324178914</v>
      </c>
      <c r="H118" s="26">
        <v>12641622</v>
      </c>
      <c r="I118" s="27">
        <v>65372119</v>
      </c>
      <c r="J118" s="27">
        <v>79720648</v>
      </c>
      <c r="K118" s="26">
        <v>157734389</v>
      </c>
      <c r="L118" s="26">
        <v>68758512</v>
      </c>
      <c r="M118" s="27">
        <v>84593249</v>
      </c>
      <c r="N118" s="27">
        <v>64695657</v>
      </c>
      <c r="O118" s="26">
        <v>218047418</v>
      </c>
      <c r="P118" s="26">
        <v>76365043</v>
      </c>
      <c r="Q118" s="27">
        <v>71314988</v>
      </c>
      <c r="R118" s="27">
        <v>76026116</v>
      </c>
      <c r="S118" s="26">
        <v>223706147</v>
      </c>
      <c r="T118" s="26">
        <v>43013223</v>
      </c>
      <c r="U118" s="27">
        <v>73287037</v>
      </c>
      <c r="V118" s="27">
        <v>122482219</v>
      </c>
      <c r="W118" s="42">
        <v>238782479</v>
      </c>
    </row>
    <row r="119" spans="1:23" ht="16.5" x14ac:dyDescent="0.3">
      <c r="A119" s="18" t="s">
        <v>0</v>
      </c>
      <c r="B119" s="19" t="s">
        <v>211</v>
      </c>
      <c r="C119" s="20" t="s">
        <v>0</v>
      </c>
      <c r="D119" s="28">
        <f>SUM(D111:D118)</f>
        <v>8167506557</v>
      </c>
      <c r="E119" s="29">
        <f>SUM(E111:E118)</f>
        <v>8391551825</v>
      </c>
      <c r="F119" s="29">
        <f>SUM(F111:F118)</f>
        <v>7781183135</v>
      </c>
      <c r="G119" s="37">
        <f t="shared" si="21"/>
        <v>0.92726390747160758</v>
      </c>
      <c r="H119" s="28">
        <f t="shared" ref="H119:W119" si="24">SUM(H111:H118)</f>
        <v>579463706</v>
      </c>
      <c r="I119" s="29">
        <f t="shared" si="24"/>
        <v>766977582</v>
      </c>
      <c r="J119" s="29">
        <f t="shared" si="24"/>
        <v>720207801</v>
      </c>
      <c r="K119" s="28">
        <f t="shared" si="24"/>
        <v>2066649089</v>
      </c>
      <c r="L119" s="28">
        <f t="shared" si="24"/>
        <v>514548409</v>
      </c>
      <c r="M119" s="29">
        <f t="shared" si="24"/>
        <v>772082260</v>
      </c>
      <c r="N119" s="29">
        <f t="shared" si="24"/>
        <v>3249950012</v>
      </c>
      <c r="O119" s="28">
        <f t="shared" si="24"/>
        <v>4536580681</v>
      </c>
      <c r="P119" s="28">
        <f t="shared" si="24"/>
        <v>-2112043529</v>
      </c>
      <c r="Q119" s="29">
        <f t="shared" si="24"/>
        <v>620439977</v>
      </c>
      <c r="R119" s="29">
        <f t="shared" si="24"/>
        <v>684126691</v>
      </c>
      <c r="S119" s="28">
        <f t="shared" si="24"/>
        <v>-807476861</v>
      </c>
      <c r="T119" s="28">
        <f t="shared" si="24"/>
        <v>128049664</v>
      </c>
      <c r="U119" s="29">
        <f t="shared" si="24"/>
        <v>9988218636</v>
      </c>
      <c r="V119" s="29">
        <f t="shared" si="24"/>
        <v>-8130838074</v>
      </c>
      <c r="W119" s="43">
        <f t="shared" si="24"/>
        <v>1985430226</v>
      </c>
    </row>
    <row r="120" spans="1:23" x14ac:dyDescent="0.2">
      <c r="A120" s="15" t="s">
        <v>20</v>
      </c>
      <c r="B120" s="16" t="s">
        <v>212</v>
      </c>
      <c r="C120" s="17" t="s">
        <v>213</v>
      </c>
      <c r="D120" s="26">
        <v>216950243</v>
      </c>
      <c r="E120" s="27">
        <v>230200967</v>
      </c>
      <c r="F120" s="27">
        <v>225037944</v>
      </c>
      <c r="G120" s="36">
        <f t="shared" si="21"/>
        <v>0.97757167110423127</v>
      </c>
      <c r="H120" s="26">
        <v>11753213</v>
      </c>
      <c r="I120" s="27">
        <v>15529404</v>
      </c>
      <c r="J120" s="27">
        <v>14223079</v>
      </c>
      <c r="K120" s="26">
        <v>41505696</v>
      </c>
      <c r="L120" s="26">
        <v>17252701</v>
      </c>
      <c r="M120" s="27">
        <v>14816331</v>
      </c>
      <c r="N120" s="27">
        <v>30555302</v>
      </c>
      <c r="O120" s="26">
        <v>62624334</v>
      </c>
      <c r="P120" s="26">
        <v>16635162</v>
      </c>
      <c r="Q120" s="27">
        <v>16482633</v>
      </c>
      <c r="R120" s="27">
        <v>20722825</v>
      </c>
      <c r="S120" s="26">
        <v>53840620</v>
      </c>
      <c r="T120" s="26">
        <v>17040607</v>
      </c>
      <c r="U120" s="27">
        <v>15040426</v>
      </c>
      <c r="V120" s="27">
        <v>34986261</v>
      </c>
      <c r="W120" s="42">
        <v>67067294</v>
      </c>
    </row>
    <row r="121" spans="1:23" x14ac:dyDescent="0.2">
      <c r="A121" s="15" t="s">
        <v>20</v>
      </c>
      <c r="B121" s="16" t="s">
        <v>214</v>
      </c>
      <c r="C121" s="17" t="s">
        <v>215</v>
      </c>
      <c r="D121" s="26">
        <v>625942658</v>
      </c>
      <c r="E121" s="27">
        <v>598331912</v>
      </c>
      <c r="F121" s="27">
        <v>525258481</v>
      </c>
      <c r="G121" s="36">
        <f t="shared" si="21"/>
        <v>0.87787141294913917</v>
      </c>
      <c r="H121" s="26">
        <v>22423228</v>
      </c>
      <c r="I121" s="27">
        <v>61058008</v>
      </c>
      <c r="J121" s="27">
        <v>52697308</v>
      </c>
      <c r="K121" s="26">
        <v>136178544</v>
      </c>
      <c r="L121" s="26">
        <v>49769764</v>
      </c>
      <c r="M121" s="27">
        <v>47606664</v>
      </c>
      <c r="N121" s="27">
        <v>41037995</v>
      </c>
      <c r="O121" s="26">
        <v>138414423</v>
      </c>
      <c r="P121" s="26">
        <v>41095567</v>
      </c>
      <c r="Q121" s="27">
        <v>42579134</v>
      </c>
      <c r="R121" s="27">
        <v>40936155</v>
      </c>
      <c r="S121" s="26">
        <v>124610856</v>
      </c>
      <c r="T121" s="26">
        <v>38038760</v>
      </c>
      <c r="U121" s="27">
        <v>39056392</v>
      </c>
      <c r="V121" s="27">
        <v>48959506</v>
      </c>
      <c r="W121" s="42">
        <v>126054658</v>
      </c>
    </row>
    <row r="122" spans="1:23" x14ac:dyDescent="0.2">
      <c r="A122" s="15" t="s">
        <v>20</v>
      </c>
      <c r="B122" s="16" t="s">
        <v>216</v>
      </c>
      <c r="C122" s="17" t="s">
        <v>217</v>
      </c>
      <c r="D122" s="26">
        <v>1169383652</v>
      </c>
      <c r="E122" s="27">
        <v>1127032064</v>
      </c>
      <c r="F122" s="27">
        <v>868093837</v>
      </c>
      <c r="G122" s="36">
        <f t="shared" si="21"/>
        <v>0.77024768392037513</v>
      </c>
      <c r="H122" s="26">
        <v>39570749</v>
      </c>
      <c r="I122" s="27">
        <v>80142367</v>
      </c>
      <c r="J122" s="27">
        <v>85765262</v>
      </c>
      <c r="K122" s="26">
        <v>205478378</v>
      </c>
      <c r="L122" s="26">
        <v>64518464</v>
      </c>
      <c r="M122" s="27">
        <v>65933517</v>
      </c>
      <c r="N122" s="27">
        <v>77789729</v>
      </c>
      <c r="O122" s="26">
        <v>208241710</v>
      </c>
      <c r="P122" s="26">
        <v>62114722</v>
      </c>
      <c r="Q122" s="27">
        <v>111956813</v>
      </c>
      <c r="R122" s="27">
        <v>71139327</v>
      </c>
      <c r="S122" s="26">
        <v>245210862</v>
      </c>
      <c r="T122" s="26">
        <v>61890887</v>
      </c>
      <c r="U122" s="27">
        <v>73306280</v>
      </c>
      <c r="V122" s="27">
        <v>73965720</v>
      </c>
      <c r="W122" s="42">
        <v>209162887</v>
      </c>
    </row>
    <row r="123" spans="1:23" x14ac:dyDescent="0.2">
      <c r="A123" s="15" t="s">
        <v>35</v>
      </c>
      <c r="B123" s="16" t="s">
        <v>218</v>
      </c>
      <c r="C123" s="17" t="s">
        <v>219</v>
      </c>
      <c r="D123" s="26">
        <v>921556584</v>
      </c>
      <c r="E123" s="27">
        <v>1052324268</v>
      </c>
      <c r="F123" s="27">
        <v>767997924</v>
      </c>
      <c r="G123" s="36">
        <f t="shared" si="21"/>
        <v>0.72981109279140943</v>
      </c>
      <c r="H123" s="26">
        <v>34569772</v>
      </c>
      <c r="I123" s="27">
        <v>43487900</v>
      </c>
      <c r="J123" s="27">
        <v>70745479</v>
      </c>
      <c r="K123" s="26">
        <v>148803151</v>
      </c>
      <c r="L123" s="26">
        <v>39057155</v>
      </c>
      <c r="M123" s="27">
        <v>126454224</v>
      </c>
      <c r="N123" s="27">
        <v>35917059</v>
      </c>
      <c r="O123" s="26">
        <v>201428438</v>
      </c>
      <c r="P123" s="26">
        <v>54512663</v>
      </c>
      <c r="Q123" s="27">
        <v>81813367</v>
      </c>
      <c r="R123" s="27">
        <v>82050773</v>
      </c>
      <c r="S123" s="26">
        <v>218376803</v>
      </c>
      <c r="T123" s="26">
        <v>14888786</v>
      </c>
      <c r="U123" s="27">
        <v>86447253</v>
      </c>
      <c r="V123" s="27">
        <v>98053493</v>
      </c>
      <c r="W123" s="42">
        <v>199389532</v>
      </c>
    </row>
    <row r="124" spans="1:23" ht="16.5" x14ac:dyDescent="0.3">
      <c r="A124" s="18" t="s">
        <v>0</v>
      </c>
      <c r="B124" s="19" t="s">
        <v>220</v>
      </c>
      <c r="C124" s="20" t="s">
        <v>0</v>
      </c>
      <c r="D124" s="28">
        <f>SUM(D120:D123)</f>
        <v>2933833137</v>
      </c>
      <c r="E124" s="29">
        <f>SUM(E120:E123)</f>
        <v>3007889211</v>
      </c>
      <c r="F124" s="29">
        <f>SUM(F120:F123)</f>
        <v>2386388186</v>
      </c>
      <c r="G124" s="37">
        <f t="shared" si="21"/>
        <v>0.79337635750441204</v>
      </c>
      <c r="H124" s="28">
        <f t="shared" ref="H124:W124" si="25">SUM(H120:H123)</f>
        <v>108316962</v>
      </c>
      <c r="I124" s="29">
        <f t="shared" si="25"/>
        <v>200217679</v>
      </c>
      <c r="J124" s="29">
        <f t="shared" si="25"/>
        <v>223431128</v>
      </c>
      <c r="K124" s="28">
        <f t="shared" si="25"/>
        <v>531965769</v>
      </c>
      <c r="L124" s="28">
        <f t="shared" si="25"/>
        <v>170598084</v>
      </c>
      <c r="M124" s="29">
        <f t="shared" si="25"/>
        <v>254810736</v>
      </c>
      <c r="N124" s="29">
        <f t="shared" si="25"/>
        <v>185300085</v>
      </c>
      <c r="O124" s="28">
        <f t="shared" si="25"/>
        <v>610708905</v>
      </c>
      <c r="P124" s="28">
        <f t="shared" si="25"/>
        <v>174358114</v>
      </c>
      <c r="Q124" s="29">
        <f t="shared" si="25"/>
        <v>252831947</v>
      </c>
      <c r="R124" s="29">
        <f t="shared" si="25"/>
        <v>214849080</v>
      </c>
      <c r="S124" s="28">
        <f t="shared" si="25"/>
        <v>642039141</v>
      </c>
      <c r="T124" s="28">
        <f t="shared" si="25"/>
        <v>131859040</v>
      </c>
      <c r="U124" s="29">
        <f t="shared" si="25"/>
        <v>213850351</v>
      </c>
      <c r="V124" s="29">
        <f t="shared" si="25"/>
        <v>255964980</v>
      </c>
      <c r="W124" s="43">
        <f t="shared" si="25"/>
        <v>601674371</v>
      </c>
    </row>
    <row r="125" spans="1:23" x14ac:dyDescent="0.2">
      <c r="A125" s="15" t="s">
        <v>20</v>
      </c>
      <c r="B125" s="16" t="s">
        <v>221</v>
      </c>
      <c r="C125" s="17" t="s">
        <v>222</v>
      </c>
      <c r="D125" s="26">
        <v>381749013</v>
      </c>
      <c r="E125" s="27">
        <v>380512898</v>
      </c>
      <c r="F125" s="27">
        <v>252810789</v>
      </c>
      <c r="G125" s="36">
        <f t="shared" si="21"/>
        <v>0.66439479536380919</v>
      </c>
      <c r="H125" s="26">
        <v>1982323</v>
      </c>
      <c r="I125" s="27">
        <v>8929496</v>
      </c>
      <c r="J125" s="27">
        <v>17042334</v>
      </c>
      <c r="K125" s="26">
        <v>27954153</v>
      </c>
      <c r="L125" s="26">
        <v>5075735</v>
      </c>
      <c r="M125" s="27">
        <v>17808756</v>
      </c>
      <c r="N125" s="27">
        <v>15585506</v>
      </c>
      <c r="O125" s="26">
        <v>38469997</v>
      </c>
      <c r="P125" s="26">
        <v>6948636</v>
      </c>
      <c r="Q125" s="27">
        <v>21207947</v>
      </c>
      <c r="R125" s="27">
        <v>40368342</v>
      </c>
      <c r="S125" s="26">
        <v>68524925</v>
      </c>
      <c r="T125" s="26">
        <v>39081395</v>
      </c>
      <c r="U125" s="27">
        <v>44028526</v>
      </c>
      <c r="V125" s="27">
        <v>34751793</v>
      </c>
      <c r="W125" s="42">
        <v>117861714</v>
      </c>
    </row>
    <row r="126" spans="1:23" x14ac:dyDescent="0.2">
      <c r="A126" s="15" t="s">
        <v>20</v>
      </c>
      <c r="B126" s="16" t="s">
        <v>223</v>
      </c>
      <c r="C126" s="17" t="s">
        <v>224</v>
      </c>
      <c r="D126" s="26">
        <v>233762081</v>
      </c>
      <c r="E126" s="27">
        <v>284195862</v>
      </c>
      <c r="F126" s="27">
        <v>107295311</v>
      </c>
      <c r="G126" s="36">
        <f t="shared" si="21"/>
        <v>0.37754001851019209</v>
      </c>
      <c r="H126" s="26">
        <v>5157364</v>
      </c>
      <c r="I126" s="27">
        <v>7931472</v>
      </c>
      <c r="J126" s="27">
        <v>10674699</v>
      </c>
      <c r="K126" s="26">
        <v>23763535</v>
      </c>
      <c r="L126" s="26">
        <v>8267490</v>
      </c>
      <c r="M126" s="27">
        <v>8619647</v>
      </c>
      <c r="N126" s="27">
        <v>10031561</v>
      </c>
      <c r="O126" s="26">
        <v>26918698</v>
      </c>
      <c r="P126" s="26">
        <v>8731585</v>
      </c>
      <c r="Q126" s="27">
        <v>5190666</v>
      </c>
      <c r="R126" s="27">
        <v>7157312</v>
      </c>
      <c r="S126" s="26">
        <v>21079563</v>
      </c>
      <c r="T126" s="26">
        <v>12091568</v>
      </c>
      <c r="U126" s="27">
        <v>3945030</v>
      </c>
      <c r="V126" s="27">
        <v>19496917</v>
      </c>
      <c r="W126" s="42">
        <v>35533515</v>
      </c>
    </row>
    <row r="127" spans="1:23" x14ac:dyDescent="0.2">
      <c r="A127" s="15" t="s">
        <v>20</v>
      </c>
      <c r="B127" s="16" t="s">
        <v>225</v>
      </c>
      <c r="C127" s="17" t="s">
        <v>226</v>
      </c>
      <c r="D127" s="26">
        <v>261376716</v>
      </c>
      <c r="E127" s="27">
        <v>261280161</v>
      </c>
      <c r="F127" s="27">
        <v>250080229</v>
      </c>
      <c r="G127" s="36">
        <f t="shared" si="21"/>
        <v>0.95713439567269709</v>
      </c>
      <c r="H127" s="26">
        <v>12514968</v>
      </c>
      <c r="I127" s="27">
        <v>5485986</v>
      </c>
      <c r="J127" s="27">
        <v>13913619</v>
      </c>
      <c r="K127" s="26">
        <v>31914573</v>
      </c>
      <c r="L127" s="26">
        <v>18835884</v>
      </c>
      <c r="M127" s="27">
        <v>43724860</v>
      </c>
      <c r="N127" s="27">
        <v>26580464</v>
      </c>
      <c r="O127" s="26">
        <v>89141208</v>
      </c>
      <c r="P127" s="26">
        <v>6436444</v>
      </c>
      <c r="Q127" s="27">
        <v>26944133</v>
      </c>
      <c r="R127" s="27">
        <v>19920308</v>
      </c>
      <c r="S127" s="26">
        <v>53300885</v>
      </c>
      <c r="T127" s="26">
        <v>17950999</v>
      </c>
      <c r="U127" s="27">
        <v>22549976</v>
      </c>
      <c r="V127" s="27">
        <v>35222588</v>
      </c>
      <c r="W127" s="42">
        <v>75723563</v>
      </c>
    </row>
    <row r="128" spans="1:23" x14ac:dyDescent="0.2">
      <c r="A128" s="15" t="s">
        <v>20</v>
      </c>
      <c r="B128" s="16" t="s">
        <v>227</v>
      </c>
      <c r="C128" s="17" t="s">
        <v>228</v>
      </c>
      <c r="D128" s="26">
        <v>341010446</v>
      </c>
      <c r="E128" s="27">
        <v>403980574</v>
      </c>
      <c r="F128" s="27">
        <v>379602752</v>
      </c>
      <c r="G128" s="36">
        <f t="shared" si="21"/>
        <v>0.93965595484301678</v>
      </c>
      <c r="H128" s="26">
        <v>23239197</v>
      </c>
      <c r="I128" s="27">
        <v>28816850</v>
      </c>
      <c r="J128" s="27">
        <v>29901352</v>
      </c>
      <c r="K128" s="26">
        <v>81957399</v>
      </c>
      <c r="L128" s="26">
        <v>25588221</v>
      </c>
      <c r="M128" s="27">
        <v>33646193</v>
      </c>
      <c r="N128" s="27">
        <v>34343212</v>
      </c>
      <c r="O128" s="26">
        <v>93577626</v>
      </c>
      <c r="P128" s="26">
        <v>23870522</v>
      </c>
      <c r="Q128" s="27">
        <v>22985990</v>
      </c>
      <c r="R128" s="27">
        <v>26426837</v>
      </c>
      <c r="S128" s="26">
        <v>73283349</v>
      </c>
      <c r="T128" s="26">
        <v>30783148</v>
      </c>
      <c r="U128" s="27">
        <v>25598918</v>
      </c>
      <c r="V128" s="27">
        <v>74402312</v>
      </c>
      <c r="W128" s="42">
        <v>130784378</v>
      </c>
    </row>
    <row r="129" spans="1:23" x14ac:dyDescent="0.2">
      <c r="A129" s="15" t="s">
        <v>35</v>
      </c>
      <c r="B129" s="16" t="s">
        <v>229</v>
      </c>
      <c r="C129" s="17" t="s">
        <v>230</v>
      </c>
      <c r="D129" s="26">
        <v>575315348</v>
      </c>
      <c r="E129" s="27">
        <v>596579958</v>
      </c>
      <c r="F129" s="27">
        <v>929289219</v>
      </c>
      <c r="G129" s="36">
        <f t="shared" si="21"/>
        <v>1.5576943317294611</v>
      </c>
      <c r="H129" s="26">
        <v>43777723</v>
      </c>
      <c r="I129" s="27">
        <v>44515517</v>
      </c>
      <c r="J129" s="27">
        <v>42495035</v>
      </c>
      <c r="K129" s="26">
        <v>130788275</v>
      </c>
      <c r="L129" s="26">
        <v>58517537</v>
      </c>
      <c r="M129" s="27">
        <v>56926867</v>
      </c>
      <c r="N129" s="27">
        <v>77169426</v>
      </c>
      <c r="O129" s="26">
        <v>192613830</v>
      </c>
      <c r="P129" s="26">
        <v>108619349</v>
      </c>
      <c r="Q129" s="27">
        <v>27186105</v>
      </c>
      <c r="R129" s="27">
        <v>71350553</v>
      </c>
      <c r="S129" s="26">
        <v>207156007</v>
      </c>
      <c r="T129" s="26">
        <v>34904976</v>
      </c>
      <c r="U129" s="27">
        <v>281062146</v>
      </c>
      <c r="V129" s="27">
        <v>82763985</v>
      </c>
      <c r="W129" s="42">
        <v>398731107</v>
      </c>
    </row>
    <row r="130" spans="1:23" ht="16.5" x14ac:dyDescent="0.3">
      <c r="A130" s="18" t="s">
        <v>0</v>
      </c>
      <c r="B130" s="19" t="s">
        <v>231</v>
      </c>
      <c r="C130" s="20" t="s">
        <v>0</v>
      </c>
      <c r="D130" s="28">
        <f>SUM(D125:D129)</f>
        <v>1793213604</v>
      </c>
      <c r="E130" s="29">
        <f>SUM(E125:E129)</f>
        <v>1926549453</v>
      </c>
      <c r="F130" s="29">
        <f>SUM(F125:F129)</f>
        <v>1919078300</v>
      </c>
      <c r="G130" s="37">
        <f t="shared" si="21"/>
        <v>0.99612200299952536</v>
      </c>
      <c r="H130" s="28">
        <f t="shared" ref="H130:W130" si="26">SUM(H125:H129)</f>
        <v>86671575</v>
      </c>
      <c r="I130" s="29">
        <f t="shared" si="26"/>
        <v>95679321</v>
      </c>
      <c r="J130" s="29">
        <f t="shared" si="26"/>
        <v>114027039</v>
      </c>
      <c r="K130" s="28">
        <f t="shared" si="26"/>
        <v>296377935</v>
      </c>
      <c r="L130" s="28">
        <f t="shared" si="26"/>
        <v>116284867</v>
      </c>
      <c r="M130" s="29">
        <f t="shared" si="26"/>
        <v>160726323</v>
      </c>
      <c r="N130" s="29">
        <f t="shared" si="26"/>
        <v>163710169</v>
      </c>
      <c r="O130" s="28">
        <f t="shared" si="26"/>
        <v>440721359</v>
      </c>
      <c r="P130" s="28">
        <f t="shared" si="26"/>
        <v>154606536</v>
      </c>
      <c r="Q130" s="29">
        <f t="shared" si="26"/>
        <v>103514841</v>
      </c>
      <c r="R130" s="29">
        <f t="shared" si="26"/>
        <v>165223352</v>
      </c>
      <c r="S130" s="28">
        <f t="shared" si="26"/>
        <v>423344729</v>
      </c>
      <c r="T130" s="28">
        <f t="shared" si="26"/>
        <v>134812086</v>
      </c>
      <c r="U130" s="29">
        <f t="shared" si="26"/>
        <v>377184596</v>
      </c>
      <c r="V130" s="29">
        <f t="shared" si="26"/>
        <v>246637595</v>
      </c>
      <c r="W130" s="43">
        <f t="shared" si="26"/>
        <v>758634277</v>
      </c>
    </row>
    <row r="131" spans="1:23" x14ac:dyDescent="0.2">
      <c r="A131" s="15" t="s">
        <v>20</v>
      </c>
      <c r="B131" s="16" t="s">
        <v>232</v>
      </c>
      <c r="C131" s="17" t="s">
        <v>233</v>
      </c>
      <c r="D131" s="26">
        <v>2488930750</v>
      </c>
      <c r="E131" s="27">
        <v>2654252420</v>
      </c>
      <c r="F131" s="27">
        <v>2341964097</v>
      </c>
      <c r="G131" s="36">
        <f t="shared" si="21"/>
        <v>0.88234415059890947</v>
      </c>
      <c r="H131" s="26">
        <v>65706744</v>
      </c>
      <c r="I131" s="27">
        <v>178631494</v>
      </c>
      <c r="J131" s="27">
        <v>253844055</v>
      </c>
      <c r="K131" s="26">
        <v>498182293</v>
      </c>
      <c r="L131" s="26">
        <v>189624466</v>
      </c>
      <c r="M131" s="27">
        <v>208537538</v>
      </c>
      <c r="N131" s="27">
        <v>183482629</v>
      </c>
      <c r="O131" s="26">
        <v>581644633</v>
      </c>
      <c r="P131" s="26">
        <v>157631857</v>
      </c>
      <c r="Q131" s="27">
        <v>238735595</v>
      </c>
      <c r="R131" s="27">
        <v>202307486</v>
      </c>
      <c r="S131" s="26">
        <v>598674938</v>
      </c>
      <c r="T131" s="26">
        <v>190674923</v>
      </c>
      <c r="U131" s="27">
        <v>164047752</v>
      </c>
      <c r="V131" s="27">
        <v>308739558</v>
      </c>
      <c r="W131" s="42">
        <v>663462233</v>
      </c>
    </row>
    <row r="132" spans="1:23" x14ac:dyDescent="0.2">
      <c r="A132" s="15" t="s">
        <v>20</v>
      </c>
      <c r="B132" s="16" t="s">
        <v>234</v>
      </c>
      <c r="C132" s="17" t="s">
        <v>235</v>
      </c>
      <c r="D132" s="26">
        <v>101496659</v>
      </c>
      <c r="E132" s="27">
        <v>98957824</v>
      </c>
      <c r="F132" s="27">
        <v>68406035</v>
      </c>
      <c r="G132" s="36">
        <f t="shared" si="21"/>
        <v>0.69126454316537922</v>
      </c>
      <c r="H132" s="26">
        <v>2311190</v>
      </c>
      <c r="I132" s="27">
        <v>186101</v>
      </c>
      <c r="J132" s="27">
        <v>3918154</v>
      </c>
      <c r="K132" s="26">
        <v>6415445</v>
      </c>
      <c r="L132" s="26">
        <v>5815053</v>
      </c>
      <c r="M132" s="27">
        <v>5836886</v>
      </c>
      <c r="N132" s="27">
        <v>6292609</v>
      </c>
      <c r="O132" s="26">
        <v>17944548</v>
      </c>
      <c r="P132" s="26">
        <v>8224621</v>
      </c>
      <c r="Q132" s="27">
        <v>5287325</v>
      </c>
      <c r="R132" s="27">
        <v>9904194</v>
      </c>
      <c r="S132" s="26">
        <v>23416140</v>
      </c>
      <c r="T132" s="26">
        <v>5001505</v>
      </c>
      <c r="U132" s="27">
        <v>7591499</v>
      </c>
      <c r="V132" s="27">
        <v>8036898</v>
      </c>
      <c r="W132" s="42">
        <v>20629902</v>
      </c>
    </row>
    <row r="133" spans="1:23" x14ac:dyDescent="0.2">
      <c r="A133" s="15" t="s">
        <v>20</v>
      </c>
      <c r="B133" s="16" t="s">
        <v>236</v>
      </c>
      <c r="C133" s="17" t="s">
        <v>237</v>
      </c>
      <c r="D133" s="26">
        <v>160623591</v>
      </c>
      <c r="E133" s="27">
        <v>152475839</v>
      </c>
      <c r="F133" s="27">
        <v>137498621</v>
      </c>
      <c r="G133" s="36">
        <f t="shared" si="21"/>
        <v>0.90177317207613461</v>
      </c>
      <c r="H133" s="26">
        <v>16629267</v>
      </c>
      <c r="I133" s="27">
        <v>10936346</v>
      </c>
      <c r="J133" s="27">
        <v>12215066</v>
      </c>
      <c r="K133" s="26">
        <v>39780679</v>
      </c>
      <c r="L133" s="26">
        <v>7732343</v>
      </c>
      <c r="M133" s="27">
        <v>9805523</v>
      </c>
      <c r="N133" s="27">
        <v>16793872</v>
      </c>
      <c r="O133" s="26">
        <v>34331738</v>
      </c>
      <c r="P133" s="26">
        <v>21284020</v>
      </c>
      <c r="Q133" s="27">
        <v>2584166</v>
      </c>
      <c r="R133" s="27">
        <v>15484748</v>
      </c>
      <c r="S133" s="26">
        <v>39352934</v>
      </c>
      <c r="T133" s="26">
        <v>10908910</v>
      </c>
      <c r="U133" s="27">
        <v>5873767</v>
      </c>
      <c r="V133" s="27">
        <v>7250593</v>
      </c>
      <c r="W133" s="42">
        <v>24033270</v>
      </c>
    </row>
    <row r="134" spans="1:23" x14ac:dyDescent="0.2">
      <c r="A134" s="15" t="s">
        <v>35</v>
      </c>
      <c r="B134" s="16" t="s">
        <v>238</v>
      </c>
      <c r="C134" s="17" t="s">
        <v>239</v>
      </c>
      <c r="D134" s="26">
        <v>254650497</v>
      </c>
      <c r="E134" s="27">
        <v>210618113</v>
      </c>
      <c r="F134" s="27">
        <v>225503619</v>
      </c>
      <c r="G134" s="36">
        <f t="shared" si="21"/>
        <v>1.0706753364559867</v>
      </c>
      <c r="H134" s="26">
        <v>11600737</v>
      </c>
      <c r="I134" s="27">
        <v>12285392</v>
      </c>
      <c r="J134" s="27">
        <v>25406270</v>
      </c>
      <c r="K134" s="26">
        <v>49292399</v>
      </c>
      <c r="L134" s="26">
        <v>15109917</v>
      </c>
      <c r="M134" s="27">
        <v>27432725</v>
      </c>
      <c r="N134" s="27">
        <v>14995952</v>
      </c>
      <c r="O134" s="26">
        <v>57538594</v>
      </c>
      <c r="P134" s="26">
        <v>19227425</v>
      </c>
      <c r="Q134" s="27">
        <v>18126666</v>
      </c>
      <c r="R134" s="27">
        <v>20021638</v>
      </c>
      <c r="S134" s="26">
        <v>57375729</v>
      </c>
      <c r="T134" s="26">
        <v>15394500</v>
      </c>
      <c r="U134" s="27">
        <v>21553852</v>
      </c>
      <c r="V134" s="27">
        <v>24348545</v>
      </c>
      <c r="W134" s="42">
        <v>61296897</v>
      </c>
    </row>
    <row r="135" spans="1:23" ht="16.5" x14ac:dyDescent="0.3">
      <c r="A135" s="18" t="s">
        <v>0</v>
      </c>
      <c r="B135" s="19" t="s">
        <v>240</v>
      </c>
      <c r="C135" s="20" t="s">
        <v>0</v>
      </c>
      <c r="D135" s="28">
        <f>SUM(D131:D134)</f>
        <v>3005701497</v>
      </c>
      <c r="E135" s="29">
        <f>SUM(E131:E134)</f>
        <v>3116304196</v>
      </c>
      <c r="F135" s="29">
        <f>SUM(F131:F134)</f>
        <v>2773372372</v>
      </c>
      <c r="G135" s="37">
        <f t="shared" ref="G135:G168" si="27">IF(($E135     =0),0,($F135     /$E135     ))</f>
        <v>0.88995560047052613</v>
      </c>
      <c r="H135" s="28">
        <f t="shared" ref="H135:W135" si="28">SUM(H131:H134)</f>
        <v>96247938</v>
      </c>
      <c r="I135" s="29">
        <f t="shared" si="28"/>
        <v>202039333</v>
      </c>
      <c r="J135" s="29">
        <f t="shared" si="28"/>
        <v>295383545</v>
      </c>
      <c r="K135" s="28">
        <f t="shared" si="28"/>
        <v>593670816</v>
      </c>
      <c r="L135" s="28">
        <f t="shared" si="28"/>
        <v>218281779</v>
      </c>
      <c r="M135" s="29">
        <f t="shared" si="28"/>
        <v>251612672</v>
      </c>
      <c r="N135" s="29">
        <f t="shared" si="28"/>
        <v>221565062</v>
      </c>
      <c r="O135" s="28">
        <f t="shared" si="28"/>
        <v>691459513</v>
      </c>
      <c r="P135" s="28">
        <f t="shared" si="28"/>
        <v>206367923</v>
      </c>
      <c r="Q135" s="29">
        <f t="shared" si="28"/>
        <v>264733752</v>
      </c>
      <c r="R135" s="29">
        <f t="shared" si="28"/>
        <v>247718066</v>
      </c>
      <c r="S135" s="28">
        <f t="shared" si="28"/>
        <v>718819741</v>
      </c>
      <c r="T135" s="28">
        <f t="shared" si="28"/>
        <v>221979838</v>
      </c>
      <c r="U135" s="29">
        <f t="shared" si="28"/>
        <v>199066870</v>
      </c>
      <c r="V135" s="29">
        <f t="shared" si="28"/>
        <v>348375594</v>
      </c>
      <c r="W135" s="43">
        <f t="shared" si="28"/>
        <v>769422302</v>
      </c>
    </row>
    <row r="136" spans="1:23" x14ac:dyDescent="0.2">
      <c r="A136" s="15" t="s">
        <v>20</v>
      </c>
      <c r="B136" s="16" t="s">
        <v>241</v>
      </c>
      <c r="C136" s="17" t="s">
        <v>242</v>
      </c>
      <c r="D136" s="26">
        <v>165237339</v>
      </c>
      <c r="E136" s="27">
        <v>175771242</v>
      </c>
      <c r="F136" s="27">
        <v>148231850</v>
      </c>
      <c r="G136" s="36">
        <f t="shared" si="27"/>
        <v>0.84332253850718086</v>
      </c>
      <c r="H136" s="26">
        <v>8854638</v>
      </c>
      <c r="I136" s="27">
        <v>13657563</v>
      </c>
      <c r="J136" s="27">
        <v>14502532</v>
      </c>
      <c r="K136" s="26">
        <v>37014733</v>
      </c>
      <c r="L136" s="26">
        <v>12985463</v>
      </c>
      <c r="M136" s="27">
        <v>12288383</v>
      </c>
      <c r="N136" s="27">
        <v>13718076</v>
      </c>
      <c r="O136" s="26">
        <v>38991922</v>
      </c>
      <c r="P136" s="26">
        <v>8903674</v>
      </c>
      <c r="Q136" s="27">
        <v>11984741</v>
      </c>
      <c r="R136" s="27">
        <v>12352502</v>
      </c>
      <c r="S136" s="26">
        <v>33240917</v>
      </c>
      <c r="T136" s="26">
        <v>11592535</v>
      </c>
      <c r="U136" s="27">
        <v>11318313</v>
      </c>
      <c r="V136" s="27">
        <v>16073430</v>
      </c>
      <c r="W136" s="42">
        <v>38984278</v>
      </c>
    </row>
    <row r="137" spans="1:23" x14ac:dyDescent="0.2">
      <c r="A137" s="15" t="s">
        <v>20</v>
      </c>
      <c r="B137" s="16" t="s">
        <v>243</v>
      </c>
      <c r="C137" s="17" t="s">
        <v>244</v>
      </c>
      <c r="D137" s="26">
        <v>282300228</v>
      </c>
      <c r="E137" s="27">
        <v>294520520</v>
      </c>
      <c r="F137" s="27">
        <v>274829981</v>
      </c>
      <c r="G137" s="36">
        <f t="shared" si="27"/>
        <v>0.93314374495875529</v>
      </c>
      <c r="H137" s="26">
        <v>17557162</v>
      </c>
      <c r="I137" s="27">
        <v>20957128</v>
      </c>
      <c r="J137" s="27">
        <v>30778776</v>
      </c>
      <c r="K137" s="26">
        <v>69293066</v>
      </c>
      <c r="L137" s="26">
        <v>29453076</v>
      </c>
      <c r="M137" s="27">
        <v>23915895</v>
      </c>
      <c r="N137" s="27">
        <v>21463490</v>
      </c>
      <c r="O137" s="26">
        <v>74832461</v>
      </c>
      <c r="P137" s="26">
        <v>2027188</v>
      </c>
      <c r="Q137" s="27">
        <v>21784913</v>
      </c>
      <c r="R137" s="27">
        <v>34352888</v>
      </c>
      <c r="S137" s="26">
        <v>58164989</v>
      </c>
      <c r="T137" s="26">
        <v>22156906</v>
      </c>
      <c r="U137" s="27">
        <v>29444986</v>
      </c>
      <c r="V137" s="27">
        <v>20937573</v>
      </c>
      <c r="W137" s="42">
        <v>72539465</v>
      </c>
    </row>
    <row r="138" spans="1:23" x14ac:dyDescent="0.2">
      <c r="A138" s="15" t="s">
        <v>20</v>
      </c>
      <c r="B138" s="16" t="s">
        <v>245</v>
      </c>
      <c r="C138" s="17" t="s">
        <v>246</v>
      </c>
      <c r="D138" s="26">
        <v>613553388</v>
      </c>
      <c r="E138" s="27">
        <v>683248866</v>
      </c>
      <c r="F138" s="27">
        <v>574480969</v>
      </c>
      <c r="G138" s="36">
        <f t="shared" si="27"/>
        <v>0.84080778993931038</v>
      </c>
      <c r="H138" s="26">
        <v>22717919</v>
      </c>
      <c r="I138" s="27">
        <v>50751699</v>
      </c>
      <c r="J138" s="27">
        <v>58677425</v>
      </c>
      <c r="K138" s="26">
        <v>132147043</v>
      </c>
      <c r="L138" s="26">
        <v>51383972</v>
      </c>
      <c r="M138" s="27">
        <v>48955549</v>
      </c>
      <c r="N138" s="27">
        <v>52948505</v>
      </c>
      <c r="O138" s="26">
        <v>153288026</v>
      </c>
      <c r="P138" s="26">
        <v>50062330</v>
      </c>
      <c r="Q138" s="27">
        <v>39858043</v>
      </c>
      <c r="R138" s="27">
        <v>56138770</v>
      </c>
      <c r="S138" s="26">
        <v>146059143</v>
      </c>
      <c r="T138" s="26">
        <v>42965799</v>
      </c>
      <c r="U138" s="27">
        <v>45216029</v>
      </c>
      <c r="V138" s="27">
        <v>54804929</v>
      </c>
      <c r="W138" s="42">
        <v>142986757</v>
      </c>
    </row>
    <row r="139" spans="1:23" x14ac:dyDescent="0.2">
      <c r="A139" s="15" t="s">
        <v>20</v>
      </c>
      <c r="B139" s="16" t="s">
        <v>247</v>
      </c>
      <c r="C139" s="17" t="s">
        <v>248</v>
      </c>
      <c r="D139" s="26">
        <v>212171349</v>
      </c>
      <c r="E139" s="27">
        <v>213775279</v>
      </c>
      <c r="F139" s="27">
        <v>234420162</v>
      </c>
      <c r="G139" s="36">
        <f t="shared" si="27"/>
        <v>1.0965728268327977</v>
      </c>
      <c r="H139" s="26">
        <v>24031442</v>
      </c>
      <c r="I139" s="27">
        <v>17033568</v>
      </c>
      <c r="J139" s="27">
        <v>18223470</v>
      </c>
      <c r="K139" s="26">
        <v>59288480</v>
      </c>
      <c r="L139" s="26">
        <v>16256776</v>
      </c>
      <c r="M139" s="27">
        <v>20903788</v>
      </c>
      <c r="N139" s="27">
        <v>33070976</v>
      </c>
      <c r="O139" s="26">
        <v>70231540</v>
      </c>
      <c r="P139" s="26">
        <v>19332597</v>
      </c>
      <c r="Q139" s="27">
        <v>14944959</v>
      </c>
      <c r="R139" s="27">
        <v>2293522</v>
      </c>
      <c r="S139" s="26">
        <v>36571078</v>
      </c>
      <c r="T139" s="26">
        <v>16581066</v>
      </c>
      <c r="U139" s="27">
        <v>17823028</v>
      </c>
      <c r="V139" s="27">
        <v>33924970</v>
      </c>
      <c r="W139" s="42">
        <v>68329064</v>
      </c>
    </row>
    <row r="140" spans="1:23" x14ac:dyDescent="0.2">
      <c r="A140" s="15" t="s">
        <v>20</v>
      </c>
      <c r="B140" s="16" t="s">
        <v>249</v>
      </c>
      <c r="C140" s="17" t="s">
        <v>250</v>
      </c>
      <c r="D140" s="26">
        <v>425662795</v>
      </c>
      <c r="E140" s="27">
        <v>428727034</v>
      </c>
      <c r="F140" s="27">
        <v>450444225</v>
      </c>
      <c r="G140" s="36">
        <f t="shared" si="27"/>
        <v>1.05065505386348</v>
      </c>
      <c r="H140" s="26">
        <v>35828996</v>
      </c>
      <c r="I140" s="27">
        <v>40116675</v>
      </c>
      <c r="J140" s="27">
        <v>40255418</v>
      </c>
      <c r="K140" s="26">
        <v>116201089</v>
      </c>
      <c r="L140" s="26">
        <v>35783781</v>
      </c>
      <c r="M140" s="27">
        <v>31845881</v>
      </c>
      <c r="N140" s="27">
        <v>38255897</v>
      </c>
      <c r="O140" s="26">
        <v>105885559</v>
      </c>
      <c r="P140" s="26">
        <v>40513641</v>
      </c>
      <c r="Q140" s="27">
        <v>30430360</v>
      </c>
      <c r="R140" s="27">
        <v>36837256</v>
      </c>
      <c r="S140" s="26">
        <v>107781257</v>
      </c>
      <c r="T140" s="26">
        <v>38661948</v>
      </c>
      <c r="U140" s="27">
        <v>31714409</v>
      </c>
      <c r="V140" s="27">
        <v>50199963</v>
      </c>
      <c r="W140" s="42">
        <v>120576320</v>
      </c>
    </row>
    <row r="141" spans="1:23" x14ac:dyDescent="0.2">
      <c r="A141" s="15" t="s">
        <v>35</v>
      </c>
      <c r="B141" s="16" t="s">
        <v>251</v>
      </c>
      <c r="C141" s="17" t="s">
        <v>252</v>
      </c>
      <c r="D141" s="26">
        <v>596622999</v>
      </c>
      <c r="E141" s="27">
        <v>689210473</v>
      </c>
      <c r="F141" s="27">
        <v>720174373</v>
      </c>
      <c r="G141" s="36">
        <f t="shared" si="27"/>
        <v>1.0449266243230753</v>
      </c>
      <c r="H141" s="26">
        <v>43943240</v>
      </c>
      <c r="I141" s="27">
        <v>63231753</v>
      </c>
      <c r="J141" s="27">
        <v>68967553</v>
      </c>
      <c r="K141" s="26">
        <v>176142546</v>
      </c>
      <c r="L141" s="26">
        <v>82111445</v>
      </c>
      <c r="M141" s="27">
        <v>44305813</v>
      </c>
      <c r="N141" s="27">
        <v>86214019</v>
      </c>
      <c r="O141" s="26">
        <v>212631277</v>
      </c>
      <c r="P141" s="26">
        <v>50749129</v>
      </c>
      <c r="Q141" s="27">
        <v>51783201</v>
      </c>
      <c r="R141" s="27">
        <v>67906817</v>
      </c>
      <c r="S141" s="26">
        <v>170439147</v>
      </c>
      <c r="T141" s="26">
        <v>57117978</v>
      </c>
      <c r="U141" s="27">
        <v>49181913</v>
      </c>
      <c r="V141" s="27">
        <v>54661512</v>
      </c>
      <c r="W141" s="42">
        <v>160961403</v>
      </c>
    </row>
    <row r="142" spans="1:23" ht="16.5" x14ac:dyDescent="0.3">
      <c r="A142" s="18" t="s">
        <v>0</v>
      </c>
      <c r="B142" s="19" t="s">
        <v>253</v>
      </c>
      <c r="C142" s="20" t="s">
        <v>0</v>
      </c>
      <c r="D142" s="28">
        <f>SUM(D136:D141)</f>
        <v>2295548098</v>
      </c>
      <c r="E142" s="29">
        <f>SUM(E136:E141)</f>
        <v>2485253414</v>
      </c>
      <c r="F142" s="29">
        <f>SUM(F136:F141)</f>
        <v>2402581560</v>
      </c>
      <c r="G142" s="37">
        <f t="shared" si="27"/>
        <v>0.96673504056596782</v>
      </c>
      <c r="H142" s="28">
        <f t="shared" ref="H142:W142" si="29">SUM(H136:H141)</f>
        <v>152933397</v>
      </c>
      <c r="I142" s="29">
        <f t="shared" si="29"/>
        <v>205748386</v>
      </c>
      <c r="J142" s="29">
        <f t="shared" si="29"/>
        <v>231405174</v>
      </c>
      <c r="K142" s="28">
        <f t="shared" si="29"/>
        <v>590086957</v>
      </c>
      <c r="L142" s="28">
        <f t="shared" si="29"/>
        <v>227974513</v>
      </c>
      <c r="M142" s="29">
        <f t="shared" si="29"/>
        <v>182215309</v>
      </c>
      <c r="N142" s="29">
        <f t="shared" si="29"/>
        <v>245670963</v>
      </c>
      <c r="O142" s="28">
        <f t="shared" si="29"/>
        <v>655860785</v>
      </c>
      <c r="P142" s="28">
        <f t="shared" si="29"/>
        <v>171588559</v>
      </c>
      <c r="Q142" s="29">
        <f t="shared" si="29"/>
        <v>170786217</v>
      </c>
      <c r="R142" s="29">
        <f t="shared" si="29"/>
        <v>209881755</v>
      </c>
      <c r="S142" s="28">
        <f t="shared" si="29"/>
        <v>552256531</v>
      </c>
      <c r="T142" s="28">
        <f t="shared" si="29"/>
        <v>189076232</v>
      </c>
      <c r="U142" s="29">
        <f t="shared" si="29"/>
        <v>184698678</v>
      </c>
      <c r="V142" s="29">
        <f t="shared" si="29"/>
        <v>230602377</v>
      </c>
      <c r="W142" s="43">
        <f t="shared" si="29"/>
        <v>604377287</v>
      </c>
    </row>
    <row r="143" spans="1:23" x14ac:dyDescent="0.2">
      <c r="A143" s="15" t="s">
        <v>20</v>
      </c>
      <c r="B143" s="16" t="s">
        <v>254</v>
      </c>
      <c r="C143" s="17" t="s">
        <v>255</v>
      </c>
      <c r="D143" s="26">
        <v>216283136</v>
      </c>
      <c r="E143" s="27">
        <v>221989753</v>
      </c>
      <c r="F143" s="27">
        <v>217774056</v>
      </c>
      <c r="G143" s="36">
        <f t="shared" si="27"/>
        <v>0.98100949731675224</v>
      </c>
      <c r="H143" s="26">
        <v>17167682</v>
      </c>
      <c r="I143" s="27">
        <v>22905492</v>
      </c>
      <c r="J143" s="27">
        <v>17680458</v>
      </c>
      <c r="K143" s="26">
        <v>57753632</v>
      </c>
      <c r="L143" s="26">
        <v>30836559</v>
      </c>
      <c r="M143" s="27">
        <v>25247387</v>
      </c>
      <c r="N143" s="27">
        <v>21024819</v>
      </c>
      <c r="O143" s="26">
        <v>77108765</v>
      </c>
      <c r="P143" s="26">
        <v>14581262</v>
      </c>
      <c r="Q143" s="27">
        <v>15770816</v>
      </c>
      <c r="R143" s="27">
        <v>13584914</v>
      </c>
      <c r="S143" s="26">
        <v>43936992</v>
      </c>
      <c r="T143" s="26">
        <v>4040786</v>
      </c>
      <c r="U143" s="27">
        <v>13605811</v>
      </c>
      <c r="V143" s="27">
        <v>21328070</v>
      </c>
      <c r="W143" s="42">
        <v>38974667</v>
      </c>
    </row>
    <row r="144" spans="1:23" x14ac:dyDescent="0.2">
      <c r="A144" s="15" t="s">
        <v>20</v>
      </c>
      <c r="B144" s="16" t="s">
        <v>256</v>
      </c>
      <c r="C144" s="17" t="s">
        <v>257</v>
      </c>
      <c r="D144" s="26">
        <v>279078053</v>
      </c>
      <c r="E144" s="27">
        <v>296742054</v>
      </c>
      <c r="F144" s="27">
        <v>318986292</v>
      </c>
      <c r="G144" s="36">
        <f t="shared" si="27"/>
        <v>1.0749615287087013</v>
      </c>
      <c r="H144" s="26">
        <v>14862046</v>
      </c>
      <c r="I144" s="27">
        <v>27430414</v>
      </c>
      <c r="J144" s="27">
        <v>32032127</v>
      </c>
      <c r="K144" s="26">
        <v>74324587</v>
      </c>
      <c r="L144" s="26">
        <v>44207993</v>
      </c>
      <c r="M144" s="27">
        <v>25873713</v>
      </c>
      <c r="N144" s="27">
        <v>26594526</v>
      </c>
      <c r="O144" s="26">
        <v>96676232</v>
      </c>
      <c r="P144" s="26">
        <v>19815394</v>
      </c>
      <c r="Q144" s="27">
        <v>21697393</v>
      </c>
      <c r="R144" s="27">
        <v>23533497</v>
      </c>
      <c r="S144" s="26">
        <v>65046284</v>
      </c>
      <c r="T144" s="26">
        <v>22903513</v>
      </c>
      <c r="U144" s="27">
        <v>35559688</v>
      </c>
      <c r="V144" s="27">
        <v>24475988</v>
      </c>
      <c r="W144" s="42">
        <v>82939189</v>
      </c>
    </row>
    <row r="145" spans="1:23" x14ac:dyDescent="0.2">
      <c r="A145" s="15" t="s">
        <v>20</v>
      </c>
      <c r="B145" s="16" t="s">
        <v>258</v>
      </c>
      <c r="C145" s="17" t="s">
        <v>259</v>
      </c>
      <c r="D145" s="26">
        <v>273724065</v>
      </c>
      <c r="E145" s="27">
        <v>293106601</v>
      </c>
      <c r="F145" s="27">
        <v>238848707</v>
      </c>
      <c r="G145" s="36">
        <f t="shared" si="27"/>
        <v>0.81488682337795593</v>
      </c>
      <c r="H145" s="26">
        <v>14193629</v>
      </c>
      <c r="I145" s="27">
        <v>18438435</v>
      </c>
      <c r="J145" s="27">
        <v>28800935</v>
      </c>
      <c r="K145" s="26">
        <v>61432999</v>
      </c>
      <c r="L145" s="26">
        <v>16842245</v>
      </c>
      <c r="M145" s="27">
        <v>27096479</v>
      </c>
      <c r="N145" s="27">
        <v>25520226</v>
      </c>
      <c r="O145" s="26">
        <v>69458950</v>
      </c>
      <c r="P145" s="26">
        <v>13269809</v>
      </c>
      <c r="Q145" s="27">
        <v>16046065</v>
      </c>
      <c r="R145" s="27">
        <v>23627201</v>
      </c>
      <c r="S145" s="26">
        <v>52943075</v>
      </c>
      <c r="T145" s="26">
        <v>17109265</v>
      </c>
      <c r="U145" s="27">
        <v>21188744</v>
      </c>
      <c r="V145" s="27">
        <v>16715674</v>
      </c>
      <c r="W145" s="42">
        <v>55013683</v>
      </c>
    </row>
    <row r="146" spans="1:23" x14ac:dyDescent="0.2">
      <c r="A146" s="15" t="s">
        <v>20</v>
      </c>
      <c r="B146" s="16" t="s">
        <v>260</v>
      </c>
      <c r="C146" s="17" t="s">
        <v>261</v>
      </c>
      <c r="D146" s="26">
        <v>215383334</v>
      </c>
      <c r="E146" s="27">
        <v>216780336</v>
      </c>
      <c r="F146" s="27">
        <v>157363779</v>
      </c>
      <c r="G146" s="36">
        <f t="shared" si="27"/>
        <v>0.72591353027518146</v>
      </c>
      <c r="H146" s="26">
        <v>12969917</v>
      </c>
      <c r="I146" s="27">
        <v>12061211</v>
      </c>
      <c r="J146" s="27">
        <v>10082777</v>
      </c>
      <c r="K146" s="26">
        <v>35113905</v>
      </c>
      <c r="L146" s="26">
        <v>16795109</v>
      </c>
      <c r="M146" s="27">
        <v>13242274</v>
      </c>
      <c r="N146" s="27">
        <v>24988446</v>
      </c>
      <c r="O146" s="26">
        <v>55025829</v>
      </c>
      <c r="P146" s="26">
        <v>10220903</v>
      </c>
      <c r="Q146" s="27">
        <v>11022898</v>
      </c>
      <c r="R146" s="27">
        <v>11169021</v>
      </c>
      <c r="S146" s="26">
        <v>32412822</v>
      </c>
      <c r="T146" s="26">
        <v>9993132</v>
      </c>
      <c r="U146" s="27">
        <v>11820211</v>
      </c>
      <c r="V146" s="27">
        <v>12997880</v>
      </c>
      <c r="W146" s="42">
        <v>34811223</v>
      </c>
    </row>
    <row r="147" spans="1:23" x14ac:dyDescent="0.2">
      <c r="A147" s="15" t="s">
        <v>35</v>
      </c>
      <c r="B147" s="16" t="s">
        <v>262</v>
      </c>
      <c r="C147" s="17" t="s">
        <v>263</v>
      </c>
      <c r="D147" s="26">
        <v>537485160</v>
      </c>
      <c r="E147" s="27">
        <v>610228840</v>
      </c>
      <c r="F147" s="27">
        <v>430872681</v>
      </c>
      <c r="G147" s="36">
        <f t="shared" si="27"/>
        <v>0.70608377178633508</v>
      </c>
      <c r="H147" s="26">
        <v>21387493</v>
      </c>
      <c r="I147" s="27">
        <v>23737225</v>
      </c>
      <c r="J147" s="27">
        <v>13085502</v>
      </c>
      <c r="K147" s="26">
        <v>58210220</v>
      </c>
      <c r="L147" s="26">
        <v>5681576</v>
      </c>
      <c r="M147" s="27">
        <v>28691548</v>
      </c>
      <c r="N147" s="27">
        <v>25409339</v>
      </c>
      <c r="O147" s="26">
        <v>59782463</v>
      </c>
      <c r="P147" s="26">
        <v>112532934</v>
      </c>
      <c r="Q147" s="27">
        <v>87345747</v>
      </c>
      <c r="R147" s="27">
        <v>46481130</v>
      </c>
      <c r="S147" s="26">
        <v>246359811</v>
      </c>
      <c r="T147" s="26">
        <v>33583411</v>
      </c>
      <c r="U147" s="27">
        <v>32936776</v>
      </c>
      <c r="V147" s="27">
        <v>0</v>
      </c>
      <c r="W147" s="42">
        <v>66520187</v>
      </c>
    </row>
    <row r="148" spans="1:23" ht="16.5" x14ac:dyDescent="0.3">
      <c r="A148" s="18" t="s">
        <v>0</v>
      </c>
      <c r="B148" s="19" t="s">
        <v>264</v>
      </c>
      <c r="C148" s="20" t="s">
        <v>0</v>
      </c>
      <c r="D148" s="28">
        <f>SUM(D143:D147)</f>
        <v>1521953748</v>
      </c>
      <c r="E148" s="29">
        <f>SUM(E143:E147)</f>
        <v>1638847584</v>
      </c>
      <c r="F148" s="29">
        <f>SUM(F143:F147)</f>
        <v>1363845515</v>
      </c>
      <c r="G148" s="37">
        <f t="shared" si="27"/>
        <v>0.83219789827630486</v>
      </c>
      <c r="H148" s="28">
        <f t="shared" ref="H148:W148" si="30">SUM(H143:H147)</f>
        <v>80580767</v>
      </c>
      <c r="I148" s="29">
        <f t="shared" si="30"/>
        <v>104572777</v>
      </c>
      <c r="J148" s="29">
        <f t="shared" si="30"/>
        <v>101681799</v>
      </c>
      <c r="K148" s="28">
        <f t="shared" si="30"/>
        <v>286835343</v>
      </c>
      <c r="L148" s="28">
        <f t="shared" si="30"/>
        <v>114363482</v>
      </c>
      <c r="M148" s="29">
        <f t="shared" si="30"/>
        <v>120151401</v>
      </c>
      <c r="N148" s="29">
        <f t="shared" si="30"/>
        <v>123537356</v>
      </c>
      <c r="O148" s="28">
        <f t="shared" si="30"/>
        <v>358052239</v>
      </c>
      <c r="P148" s="28">
        <f t="shared" si="30"/>
        <v>170420302</v>
      </c>
      <c r="Q148" s="29">
        <f t="shared" si="30"/>
        <v>151882919</v>
      </c>
      <c r="R148" s="29">
        <f t="shared" si="30"/>
        <v>118395763</v>
      </c>
      <c r="S148" s="28">
        <f t="shared" si="30"/>
        <v>440698984</v>
      </c>
      <c r="T148" s="28">
        <f t="shared" si="30"/>
        <v>87630107</v>
      </c>
      <c r="U148" s="29">
        <f t="shared" si="30"/>
        <v>115111230</v>
      </c>
      <c r="V148" s="29">
        <f t="shared" si="30"/>
        <v>75517612</v>
      </c>
      <c r="W148" s="43">
        <f t="shared" si="30"/>
        <v>278258949</v>
      </c>
    </row>
    <row r="149" spans="1:23" x14ac:dyDescent="0.2">
      <c r="A149" s="15" t="s">
        <v>20</v>
      </c>
      <c r="B149" s="16" t="s">
        <v>265</v>
      </c>
      <c r="C149" s="17" t="s">
        <v>266</v>
      </c>
      <c r="D149" s="26">
        <v>189915054</v>
      </c>
      <c r="E149" s="27">
        <v>203258756</v>
      </c>
      <c r="F149" s="27">
        <v>216967055</v>
      </c>
      <c r="G149" s="36">
        <f t="shared" si="27"/>
        <v>1.0674426001111608</v>
      </c>
      <c r="H149" s="26">
        <v>13745014</v>
      </c>
      <c r="I149" s="27">
        <v>15479040</v>
      </c>
      <c r="J149" s="27">
        <v>15620917</v>
      </c>
      <c r="K149" s="26">
        <v>44844971</v>
      </c>
      <c r="L149" s="26">
        <v>26213470</v>
      </c>
      <c r="M149" s="27">
        <v>17636662</v>
      </c>
      <c r="N149" s="27">
        <v>16220960</v>
      </c>
      <c r="O149" s="26">
        <v>60071092</v>
      </c>
      <c r="P149" s="26">
        <v>16610424</v>
      </c>
      <c r="Q149" s="27">
        <v>16148883</v>
      </c>
      <c r="R149" s="27">
        <v>23023779</v>
      </c>
      <c r="S149" s="26">
        <v>55783086</v>
      </c>
      <c r="T149" s="26">
        <v>17789763</v>
      </c>
      <c r="U149" s="27">
        <v>16763939</v>
      </c>
      <c r="V149" s="27">
        <v>21714204</v>
      </c>
      <c r="W149" s="42">
        <v>56267906</v>
      </c>
    </row>
    <row r="150" spans="1:23" x14ac:dyDescent="0.2">
      <c r="A150" s="15" t="s">
        <v>20</v>
      </c>
      <c r="B150" s="16" t="s">
        <v>267</v>
      </c>
      <c r="C150" s="17" t="s">
        <v>268</v>
      </c>
      <c r="D150" s="26">
        <v>3913241800</v>
      </c>
      <c r="E150" s="27">
        <v>4321276050</v>
      </c>
      <c r="F150" s="27">
        <v>4197457281</v>
      </c>
      <c r="G150" s="36">
        <f t="shared" si="27"/>
        <v>0.97134671158071473</v>
      </c>
      <c r="H150" s="26">
        <v>316446396</v>
      </c>
      <c r="I150" s="27">
        <v>338889327</v>
      </c>
      <c r="J150" s="27">
        <v>305854107</v>
      </c>
      <c r="K150" s="26">
        <v>961189830</v>
      </c>
      <c r="L150" s="26">
        <v>335469708</v>
      </c>
      <c r="M150" s="27">
        <v>365419342</v>
      </c>
      <c r="N150" s="27">
        <v>337220988</v>
      </c>
      <c r="O150" s="26">
        <v>1038110038</v>
      </c>
      <c r="P150" s="26">
        <v>297042815</v>
      </c>
      <c r="Q150" s="27">
        <v>302460943</v>
      </c>
      <c r="R150" s="27">
        <v>345987068</v>
      </c>
      <c r="S150" s="26">
        <v>945490826</v>
      </c>
      <c r="T150" s="26">
        <v>277475017</v>
      </c>
      <c r="U150" s="27">
        <v>396478892</v>
      </c>
      <c r="V150" s="27">
        <v>578712678</v>
      </c>
      <c r="W150" s="42">
        <v>1252666587</v>
      </c>
    </row>
    <row r="151" spans="1:23" x14ac:dyDescent="0.2">
      <c r="A151" s="15" t="s">
        <v>20</v>
      </c>
      <c r="B151" s="16" t="s">
        <v>269</v>
      </c>
      <c r="C151" s="17" t="s">
        <v>270</v>
      </c>
      <c r="D151" s="26">
        <v>530454554</v>
      </c>
      <c r="E151" s="27">
        <v>467061510</v>
      </c>
      <c r="F151" s="27">
        <v>445484327</v>
      </c>
      <c r="G151" s="36">
        <f t="shared" si="27"/>
        <v>0.95380226685774216</v>
      </c>
      <c r="H151" s="26">
        <v>21629259</v>
      </c>
      <c r="I151" s="27">
        <v>45396512</v>
      </c>
      <c r="J151" s="27">
        <v>52277982</v>
      </c>
      <c r="K151" s="26">
        <v>119303753</v>
      </c>
      <c r="L151" s="26">
        <v>34112305</v>
      </c>
      <c r="M151" s="27">
        <v>38476105</v>
      </c>
      <c r="N151" s="27">
        <v>40731898</v>
      </c>
      <c r="O151" s="26">
        <v>113320308</v>
      </c>
      <c r="P151" s="26">
        <v>34503362</v>
      </c>
      <c r="Q151" s="27">
        <v>21618829</v>
      </c>
      <c r="R151" s="27">
        <v>39216899</v>
      </c>
      <c r="S151" s="26">
        <v>95339090</v>
      </c>
      <c r="T151" s="26">
        <v>37035003</v>
      </c>
      <c r="U151" s="27">
        <v>39020230</v>
      </c>
      <c r="V151" s="27">
        <v>41465943</v>
      </c>
      <c r="W151" s="42">
        <v>117521176</v>
      </c>
    </row>
    <row r="152" spans="1:23" x14ac:dyDescent="0.2">
      <c r="A152" s="15" t="s">
        <v>20</v>
      </c>
      <c r="B152" s="16" t="s">
        <v>271</v>
      </c>
      <c r="C152" s="17" t="s">
        <v>272</v>
      </c>
      <c r="D152" s="26">
        <v>164702019</v>
      </c>
      <c r="E152" s="27">
        <v>169076882</v>
      </c>
      <c r="F152" s="27">
        <v>179989970</v>
      </c>
      <c r="G152" s="36">
        <f t="shared" si="27"/>
        <v>1.0645451221415356</v>
      </c>
      <c r="H152" s="26">
        <v>13895898</v>
      </c>
      <c r="I152" s="27">
        <v>9770024</v>
      </c>
      <c r="J152" s="27">
        <v>20072471</v>
      </c>
      <c r="K152" s="26">
        <v>43738393</v>
      </c>
      <c r="L152" s="26">
        <v>17161781</v>
      </c>
      <c r="M152" s="27">
        <v>17910769</v>
      </c>
      <c r="N152" s="27">
        <v>15793469</v>
      </c>
      <c r="O152" s="26">
        <v>50866019</v>
      </c>
      <c r="P152" s="26">
        <v>13729339</v>
      </c>
      <c r="Q152" s="27">
        <v>14224119</v>
      </c>
      <c r="R152" s="27">
        <v>14541996</v>
      </c>
      <c r="S152" s="26">
        <v>42495454</v>
      </c>
      <c r="T152" s="26">
        <v>12741298</v>
      </c>
      <c r="U152" s="27">
        <v>13850903</v>
      </c>
      <c r="V152" s="27">
        <v>16297903</v>
      </c>
      <c r="W152" s="42">
        <v>42890104</v>
      </c>
    </row>
    <row r="153" spans="1:23" x14ac:dyDescent="0.2">
      <c r="A153" s="15" t="s">
        <v>20</v>
      </c>
      <c r="B153" s="16" t="s">
        <v>273</v>
      </c>
      <c r="C153" s="17" t="s">
        <v>274</v>
      </c>
      <c r="D153" s="26">
        <v>195502040</v>
      </c>
      <c r="E153" s="27">
        <v>205984640</v>
      </c>
      <c r="F153" s="27">
        <v>154147375</v>
      </c>
      <c r="G153" s="36">
        <f t="shared" si="27"/>
        <v>0.74834402701094604</v>
      </c>
      <c r="H153" s="26">
        <v>7580365</v>
      </c>
      <c r="I153" s="27">
        <v>9536860</v>
      </c>
      <c r="J153" s="27">
        <v>3591022</v>
      </c>
      <c r="K153" s="26">
        <v>20708247</v>
      </c>
      <c r="L153" s="26">
        <v>21897989</v>
      </c>
      <c r="M153" s="27">
        <v>6101288</v>
      </c>
      <c r="N153" s="27">
        <v>13595924</v>
      </c>
      <c r="O153" s="26">
        <v>41595201</v>
      </c>
      <c r="P153" s="26">
        <v>28373625</v>
      </c>
      <c r="Q153" s="27">
        <v>7769736</v>
      </c>
      <c r="R153" s="27">
        <v>11202240</v>
      </c>
      <c r="S153" s="26">
        <v>47345601</v>
      </c>
      <c r="T153" s="26">
        <v>18280867</v>
      </c>
      <c r="U153" s="27">
        <v>16338824</v>
      </c>
      <c r="V153" s="27">
        <v>9878635</v>
      </c>
      <c r="W153" s="42">
        <v>44498326</v>
      </c>
    </row>
    <row r="154" spans="1:23" x14ac:dyDescent="0.2">
      <c r="A154" s="15" t="s">
        <v>35</v>
      </c>
      <c r="B154" s="16" t="s">
        <v>275</v>
      </c>
      <c r="C154" s="17" t="s">
        <v>276</v>
      </c>
      <c r="D154" s="26">
        <v>905748945</v>
      </c>
      <c r="E154" s="27">
        <v>995298217</v>
      </c>
      <c r="F154" s="27">
        <v>954091636</v>
      </c>
      <c r="G154" s="36">
        <f t="shared" si="27"/>
        <v>0.9585987593505354</v>
      </c>
      <c r="H154" s="26">
        <v>66931129</v>
      </c>
      <c r="I154" s="27">
        <v>68068132</v>
      </c>
      <c r="J154" s="27">
        <v>81260566</v>
      </c>
      <c r="K154" s="26">
        <v>216259827</v>
      </c>
      <c r="L154" s="26">
        <v>89002966</v>
      </c>
      <c r="M154" s="27">
        <v>96610429</v>
      </c>
      <c r="N154" s="27">
        <v>76049286</v>
      </c>
      <c r="O154" s="26">
        <v>261662681</v>
      </c>
      <c r="P154" s="26">
        <v>70599749</v>
      </c>
      <c r="Q154" s="27">
        <v>101437803</v>
      </c>
      <c r="R154" s="27">
        <v>72034453</v>
      </c>
      <c r="S154" s="26">
        <v>244072005</v>
      </c>
      <c r="T154" s="26">
        <v>55178195</v>
      </c>
      <c r="U154" s="27">
        <v>78002467</v>
      </c>
      <c r="V154" s="27">
        <v>98916461</v>
      </c>
      <c r="W154" s="42">
        <v>232097123</v>
      </c>
    </row>
    <row r="155" spans="1:23" ht="16.5" x14ac:dyDescent="0.3">
      <c r="A155" s="18" t="s">
        <v>0</v>
      </c>
      <c r="B155" s="19" t="s">
        <v>277</v>
      </c>
      <c r="C155" s="20" t="s">
        <v>0</v>
      </c>
      <c r="D155" s="28">
        <f>SUM(D149:D154)</f>
        <v>5899564412</v>
      </c>
      <c r="E155" s="29">
        <f>SUM(E149:E154)</f>
        <v>6361956055</v>
      </c>
      <c r="F155" s="29">
        <f>SUM(F149:F154)</f>
        <v>6148137644</v>
      </c>
      <c r="G155" s="37">
        <f t="shared" si="27"/>
        <v>0.96639108960333742</v>
      </c>
      <c r="H155" s="28">
        <f t="shared" ref="H155:W155" si="31">SUM(H149:H154)</f>
        <v>440228061</v>
      </c>
      <c r="I155" s="29">
        <f t="shared" si="31"/>
        <v>487139895</v>
      </c>
      <c r="J155" s="29">
        <f t="shared" si="31"/>
        <v>478677065</v>
      </c>
      <c r="K155" s="28">
        <f t="shared" si="31"/>
        <v>1406045021</v>
      </c>
      <c r="L155" s="28">
        <f t="shared" si="31"/>
        <v>523858219</v>
      </c>
      <c r="M155" s="29">
        <f t="shared" si="31"/>
        <v>542154595</v>
      </c>
      <c r="N155" s="29">
        <f t="shared" si="31"/>
        <v>499612525</v>
      </c>
      <c r="O155" s="28">
        <f t="shared" si="31"/>
        <v>1565625339</v>
      </c>
      <c r="P155" s="28">
        <f t="shared" si="31"/>
        <v>460859314</v>
      </c>
      <c r="Q155" s="29">
        <f t="shared" si="31"/>
        <v>463660313</v>
      </c>
      <c r="R155" s="29">
        <f t="shared" si="31"/>
        <v>506006435</v>
      </c>
      <c r="S155" s="28">
        <f t="shared" si="31"/>
        <v>1430526062</v>
      </c>
      <c r="T155" s="28">
        <f t="shared" si="31"/>
        <v>418500143</v>
      </c>
      <c r="U155" s="29">
        <f t="shared" si="31"/>
        <v>560455255</v>
      </c>
      <c r="V155" s="29">
        <f t="shared" si="31"/>
        <v>766985824</v>
      </c>
      <c r="W155" s="43">
        <f t="shared" si="31"/>
        <v>1745941222</v>
      </c>
    </row>
    <row r="156" spans="1:23" x14ac:dyDescent="0.2">
      <c r="A156" s="15" t="s">
        <v>20</v>
      </c>
      <c r="B156" s="16" t="s">
        <v>278</v>
      </c>
      <c r="C156" s="17" t="s">
        <v>279</v>
      </c>
      <c r="D156" s="26">
        <v>323462449</v>
      </c>
      <c r="E156" s="27">
        <v>339729095</v>
      </c>
      <c r="F156" s="27">
        <v>297819403</v>
      </c>
      <c r="G156" s="36">
        <f t="shared" si="27"/>
        <v>0.87663790762460303</v>
      </c>
      <c r="H156" s="26">
        <v>17145300</v>
      </c>
      <c r="I156" s="27">
        <v>25851073</v>
      </c>
      <c r="J156" s="27">
        <v>23494989</v>
      </c>
      <c r="K156" s="26">
        <v>66491362</v>
      </c>
      <c r="L156" s="26">
        <v>22000949</v>
      </c>
      <c r="M156" s="27">
        <v>24034343</v>
      </c>
      <c r="N156" s="27">
        <v>42419394</v>
      </c>
      <c r="O156" s="26">
        <v>88454686</v>
      </c>
      <c r="P156" s="26">
        <v>21533383</v>
      </c>
      <c r="Q156" s="27">
        <v>22930044</v>
      </c>
      <c r="R156" s="27">
        <v>25779614</v>
      </c>
      <c r="S156" s="26">
        <v>70243041</v>
      </c>
      <c r="T156" s="26">
        <v>24932391</v>
      </c>
      <c r="U156" s="27">
        <v>20999419</v>
      </c>
      <c r="V156" s="27">
        <v>26698504</v>
      </c>
      <c r="W156" s="42">
        <v>72630314</v>
      </c>
    </row>
    <row r="157" spans="1:23" x14ac:dyDescent="0.2">
      <c r="A157" s="15" t="s">
        <v>20</v>
      </c>
      <c r="B157" s="16" t="s">
        <v>280</v>
      </c>
      <c r="C157" s="17" t="s">
        <v>281</v>
      </c>
      <c r="D157" s="26">
        <v>2076260265</v>
      </c>
      <c r="E157" s="27">
        <v>2022793757</v>
      </c>
      <c r="F157" s="27">
        <v>1785488827</v>
      </c>
      <c r="G157" s="36">
        <f t="shared" si="27"/>
        <v>0.88268456476158685</v>
      </c>
      <c r="H157" s="26">
        <v>49630542</v>
      </c>
      <c r="I157" s="27">
        <v>176165646</v>
      </c>
      <c r="J157" s="27">
        <v>181347946</v>
      </c>
      <c r="K157" s="26">
        <v>407144134</v>
      </c>
      <c r="L157" s="26">
        <v>156011201</v>
      </c>
      <c r="M157" s="27">
        <v>146209923</v>
      </c>
      <c r="N157" s="27">
        <v>173780871</v>
      </c>
      <c r="O157" s="26">
        <v>476001995</v>
      </c>
      <c r="P157" s="26">
        <v>144821761</v>
      </c>
      <c r="Q157" s="27">
        <v>148544498</v>
      </c>
      <c r="R157" s="27">
        <v>149775671</v>
      </c>
      <c r="S157" s="26">
        <v>443141930</v>
      </c>
      <c r="T157" s="26">
        <v>153484020</v>
      </c>
      <c r="U157" s="27">
        <v>132388027</v>
      </c>
      <c r="V157" s="27">
        <v>173328721</v>
      </c>
      <c r="W157" s="42">
        <v>459200768</v>
      </c>
    </row>
    <row r="158" spans="1:23" x14ac:dyDescent="0.2">
      <c r="A158" s="15" t="s">
        <v>20</v>
      </c>
      <c r="B158" s="16" t="s">
        <v>282</v>
      </c>
      <c r="C158" s="17" t="s">
        <v>283</v>
      </c>
      <c r="D158" s="26">
        <v>200075770</v>
      </c>
      <c r="E158" s="27">
        <v>199562647</v>
      </c>
      <c r="F158" s="27">
        <v>188529778</v>
      </c>
      <c r="G158" s="36">
        <f t="shared" si="27"/>
        <v>0.94471475917033709</v>
      </c>
      <c r="H158" s="26">
        <v>9574787</v>
      </c>
      <c r="I158" s="27">
        <v>12022595</v>
      </c>
      <c r="J158" s="27">
        <v>18480726</v>
      </c>
      <c r="K158" s="26">
        <v>40078108</v>
      </c>
      <c r="L158" s="26">
        <v>19941037</v>
      </c>
      <c r="M158" s="27">
        <v>18672578</v>
      </c>
      <c r="N158" s="27">
        <v>15598868</v>
      </c>
      <c r="O158" s="26">
        <v>54212483</v>
      </c>
      <c r="P158" s="26">
        <v>10553603</v>
      </c>
      <c r="Q158" s="27">
        <v>15113341</v>
      </c>
      <c r="R158" s="27">
        <v>16472779</v>
      </c>
      <c r="S158" s="26">
        <v>42139723</v>
      </c>
      <c r="T158" s="26">
        <v>9599124</v>
      </c>
      <c r="U158" s="27">
        <v>22202783</v>
      </c>
      <c r="V158" s="27">
        <v>20297557</v>
      </c>
      <c r="W158" s="42">
        <v>52099464</v>
      </c>
    </row>
    <row r="159" spans="1:23" x14ac:dyDescent="0.2">
      <c r="A159" s="15" t="s">
        <v>20</v>
      </c>
      <c r="B159" s="16" t="s">
        <v>284</v>
      </c>
      <c r="C159" s="17" t="s">
        <v>285</v>
      </c>
      <c r="D159" s="26">
        <v>143330383</v>
      </c>
      <c r="E159" s="27">
        <v>138670826</v>
      </c>
      <c r="F159" s="27">
        <v>126034453</v>
      </c>
      <c r="G159" s="36">
        <f t="shared" si="27"/>
        <v>0.90887504340675085</v>
      </c>
      <c r="H159" s="26">
        <v>8902932</v>
      </c>
      <c r="I159" s="27">
        <v>9210495</v>
      </c>
      <c r="J159" s="27">
        <v>10816279</v>
      </c>
      <c r="K159" s="26">
        <v>28929706</v>
      </c>
      <c r="L159" s="26">
        <v>11798416</v>
      </c>
      <c r="M159" s="27">
        <v>10531745</v>
      </c>
      <c r="N159" s="27">
        <v>10589987</v>
      </c>
      <c r="O159" s="26">
        <v>32920148</v>
      </c>
      <c r="P159" s="26">
        <v>11672198</v>
      </c>
      <c r="Q159" s="27">
        <v>11923972</v>
      </c>
      <c r="R159" s="27">
        <v>9156926</v>
      </c>
      <c r="S159" s="26">
        <v>32753096</v>
      </c>
      <c r="T159" s="26">
        <v>9820262</v>
      </c>
      <c r="U159" s="27">
        <v>10881625</v>
      </c>
      <c r="V159" s="27">
        <v>10729616</v>
      </c>
      <c r="W159" s="42">
        <v>31431503</v>
      </c>
    </row>
    <row r="160" spans="1:23" x14ac:dyDescent="0.2">
      <c r="A160" s="15" t="s">
        <v>35</v>
      </c>
      <c r="B160" s="16" t="s">
        <v>286</v>
      </c>
      <c r="C160" s="17" t="s">
        <v>287</v>
      </c>
      <c r="D160" s="26">
        <v>1066557441</v>
      </c>
      <c r="E160" s="27">
        <v>1142937063</v>
      </c>
      <c r="F160" s="27">
        <v>935445334</v>
      </c>
      <c r="G160" s="36">
        <f t="shared" si="27"/>
        <v>0.81845743241944369</v>
      </c>
      <c r="H160" s="26">
        <v>53323646</v>
      </c>
      <c r="I160" s="27">
        <v>56701583</v>
      </c>
      <c r="J160" s="27">
        <v>52181778</v>
      </c>
      <c r="K160" s="26">
        <v>162207007</v>
      </c>
      <c r="L160" s="26">
        <v>67336447</v>
      </c>
      <c r="M160" s="27">
        <v>54281401</v>
      </c>
      <c r="N160" s="27">
        <v>56517969</v>
      </c>
      <c r="O160" s="26">
        <v>178135817</v>
      </c>
      <c r="P160" s="26">
        <v>66764228</v>
      </c>
      <c r="Q160" s="27">
        <v>56356358</v>
      </c>
      <c r="R160" s="27">
        <v>259281207</v>
      </c>
      <c r="S160" s="26">
        <v>382401793</v>
      </c>
      <c r="T160" s="26">
        <v>63728570</v>
      </c>
      <c r="U160" s="27">
        <v>58338197</v>
      </c>
      <c r="V160" s="27">
        <v>90633950</v>
      </c>
      <c r="W160" s="42">
        <v>212700717</v>
      </c>
    </row>
    <row r="161" spans="1:23" ht="16.5" x14ac:dyDescent="0.3">
      <c r="A161" s="18" t="s">
        <v>0</v>
      </c>
      <c r="B161" s="19" t="s">
        <v>288</v>
      </c>
      <c r="C161" s="20" t="s">
        <v>0</v>
      </c>
      <c r="D161" s="28">
        <f>SUM(D156:D160)</f>
        <v>3809686308</v>
      </c>
      <c r="E161" s="29">
        <f>SUM(E156:E160)</f>
        <v>3843693388</v>
      </c>
      <c r="F161" s="29">
        <f>SUM(F156:F160)</f>
        <v>3333317795</v>
      </c>
      <c r="G161" s="37">
        <f t="shared" si="27"/>
        <v>0.86721740225341826</v>
      </c>
      <c r="H161" s="28">
        <f t="shared" ref="H161:W161" si="32">SUM(H156:H160)</f>
        <v>138577207</v>
      </c>
      <c r="I161" s="29">
        <f t="shared" si="32"/>
        <v>279951392</v>
      </c>
      <c r="J161" s="29">
        <f t="shared" si="32"/>
        <v>286321718</v>
      </c>
      <c r="K161" s="28">
        <f t="shared" si="32"/>
        <v>704850317</v>
      </c>
      <c r="L161" s="28">
        <f t="shared" si="32"/>
        <v>277088050</v>
      </c>
      <c r="M161" s="29">
        <f t="shared" si="32"/>
        <v>253729990</v>
      </c>
      <c r="N161" s="29">
        <f t="shared" si="32"/>
        <v>298907089</v>
      </c>
      <c r="O161" s="28">
        <f t="shared" si="32"/>
        <v>829725129</v>
      </c>
      <c r="P161" s="28">
        <f t="shared" si="32"/>
        <v>255345173</v>
      </c>
      <c r="Q161" s="29">
        <f t="shared" si="32"/>
        <v>254868213</v>
      </c>
      <c r="R161" s="29">
        <f t="shared" si="32"/>
        <v>460466197</v>
      </c>
      <c r="S161" s="28">
        <f t="shared" si="32"/>
        <v>970679583</v>
      </c>
      <c r="T161" s="28">
        <f t="shared" si="32"/>
        <v>261564367</v>
      </c>
      <c r="U161" s="29">
        <f t="shared" si="32"/>
        <v>244810051</v>
      </c>
      <c r="V161" s="29">
        <f t="shared" si="32"/>
        <v>321688348</v>
      </c>
      <c r="W161" s="43">
        <f t="shared" si="32"/>
        <v>828062766</v>
      </c>
    </row>
    <row r="162" spans="1:23" x14ac:dyDescent="0.2">
      <c r="A162" s="15" t="s">
        <v>20</v>
      </c>
      <c r="B162" s="16" t="s">
        <v>289</v>
      </c>
      <c r="C162" s="17" t="s">
        <v>290</v>
      </c>
      <c r="D162" s="26">
        <v>408995215</v>
      </c>
      <c r="E162" s="27">
        <v>434994331</v>
      </c>
      <c r="F162" s="27">
        <v>373713382</v>
      </c>
      <c r="G162" s="36">
        <f t="shared" si="27"/>
        <v>0.85912241922987265</v>
      </c>
      <c r="H162" s="26">
        <v>31769807</v>
      </c>
      <c r="I162" s="27">
        <v>37563748</v>
      </c>
      <c r="J162" s="27">
        <v>16974472</v>
      </c>
      <c r="K162" s="26">
        <v>86308027</v>
      </c>
      <c r="L162" s="26">
        <v>47698597</v>
      </c>
      <c r="M162" s="27">
        <v>28515464</v>
      </c>
      <c r="N162" s="27">
        <v>39204817</v>
      </c>
      <c r="O162" s="26">
        <v>115418878</v>
      </c>
      <c r="P162" s="26">
        <v>29338087</v>
      </c>
      <c r="Q162" s="27">
        <v>32154263</v>
      </c>
      <c r="R162" s="27">
        <v>28157581</v>
      </c>
      <c r="S162" s="26">
        <v>89649931</v>
      </c>
      <c r="T162" s="26">
        <v>27667002</v>
      </c>
      <c r="U162" s="27">
        <v>27467499</v>
      </c>
      <c r="V162" s="27">
        <v>27202045</v>
      </c>
      <c r="W162" s="42">
        <v>82336546</v>
      </c>
    </row>
    <row r="163" spans="1:23" x14ac:dyDescent="0.2">
      <c r="A163" s="15" t="s">
        <v>20</v>
      </c>
      <c r="B163" s="16" t="s">
        <v>291</v>
      </c>
      <c r="C163" s="17" t="s">
        <v>292</v>
      </c>
      <c r="D163" s="26">
        <v>186557575</v>
      </c>
      <c r="E163" s="27">
        <v>189271239</v>
      </c>
      <c r="F163" s="27">
        <v>175675339</v>
      </c>
      <c r="G163" s="36">
        <f t="shared" si="27"/>
        <v>0.92816711048211609</v>
      </c>
      <c r="H163" s="26">
        <v>8882977</v>
      </c>
      <c r="I163" s="27">
        <v>15124949</v>
      </c>
      <c r="J163" s="27">
        <v>10731001</v>
      </c>
      <c r="K163" s="26">
        <v>34738927</v>
      </c>
      <c r="L163" s="26">
        <v>16673018</v>
      </c>
      <c r="M163" s="27">
        <v>18223005</v>
      </c>
      <c r="N163" s="27">
        <v>15440689</v>
      </c>
      <c r="O163" s="26">
        <v>50336712</v>
      </c>
      <c r="P163" s="26">
        <v>13619356</v>
      </c>
      <c r="Q163" s="27">
        <v>12706937</v>
      </c>
      <c r="R163" s="27">
        <v>16297948</v>
      </c>
      <c r="S163" s="26">
        <v>42624241</v>
      </c>
      <c r="T163" s="26">
        <v>14725455</v>
      </c>
      <c r="U163" s="27">
        <v>16404302</v>
      </c>
      <c r="V163" s="27">
        <v>16845702</v>
      </c>
      <c r="W163" s="42">
        <v>47975459</v>
      </c>
    </row>
    <row r="164" spans="1:23" x14ac:dyDescent="0.2">
      <c r="A164" s="15" t="s">
        <v>20</v>
      </c>
      <c r="B164" s="16" t="s">
        <v>293</v>
      </c>
      <c r="C164" s="17" t="s">
        <v>294</v>
      </c>
      <c r="D164" s="26">
        <v>335700697</v>
      </c>
      <c r="E164" s="27">
        <v>320631072</v>
      </c>
      <c r="F164" s="27">
        <v>264461476</v>
      </c>
      <c r="G164" s="36">
        <f t="shared" si="27"/>
        <v>0.82481549386454978</v>
      </c>
      <c r="H164" s="26">
        <v>22671137</v>
      </c>
      <c r="I164" s="27">
        <v>19668324</v>
      </c>
      <c r="J164" s="27">
        <v>20284543</v>
      </c>
      <c r="K164" s="26">
        <v>62624004</v>
      </c>
      <c r="L164" s="26">
        <v>24005494</v>
      </c>
      <c r="M164" s="27">
        <v>20408175</v>
      </c>
      <c r="N164" s="27">
        <v>23713220</v>
      </c>
      <c r="O164" s="26">
        <v>68126889</v>
      </c>
      <c r="P164" s="26">
        <v>22111714</v>
      </c>
      <c r="Q164" s="27">
        <v>19099316</v>
      </c>
      <c r="R164" s="27">
        <v>24476527</v>
      </c>
      <c r="S164" s="26">
        <v>65687557</v>
      </c>
      <c r="T164" s="26">
        <v>20088703</v>
      </c>
      <c r="U164" s="27">
        <v>21686884</v>
      </c>
      <c r="V164" s="27">
        <v>26247439</v>
      </c>
      <c r="W164" s="42">
        <v>68023026</v>
      </c>
    </row>
    <row r="165" spans="1:23" x14ac:dyDescent="0.2">
      <c r="A165" s="15" t="s">
        <v>20</v>
      </c>
      <c r="B165" s="16" t="s">
        <v>295</v>
      </c>
      <c r="C165" s="17" t="s">
        <v>296</v>
      </c>
      <c r="D165" s="26">
        <v>239227632</v>
      </c>
      <c r="E165" s="27">
        <v>238272956</v>
      </c>
      <c r="F165" s="27">
        <v>198145305</v>
      </c>
      <c r="G165" s="36">
        <f t="shared" si="27"/>
        <v>0.83158956990486155</v>
      </c>
      <c r="H165" s="26">
        <v>10968474</v>
      </c>
      <c r="I165" s="27">
        <v>13738968</v>
      </c>
      <c r="J165" s="27">
        <v>15134385</v>
      </c>
      <c r="K165" s="26">
        <v>39841827</v>
      </c>
      <c r="L165" s="26">
        <v>17194850</v>
      </c>
      <c r="M165" s="27">
        <v>12783677</v>
      </c>
      <c r="N165" s="27">
        <v>21042034</v>
      </c>
      <c r="O165" s="26">
        <v>51020561</v>
      </c>
      <c r="P165" s="26">
        <v>14368276</v>
      </c>
      <c r="Q165" s="27">
        <v>13962460</v>
      </c>
      <c r="R165" s="27">
        <v>18302344</v>
      </c>
      <c r="S165" s="26">
        <v>46633080</v>
      </c>
      <c r="T165" s="26">
        <v>11746187</v>
      </c>
      <c r="U165" s="27">
        <v>20206419</v>
      </c>
      <c r="V165" s="27">
        <v>28697231</v>
      </c>
      <c r="W165" s="42">
        <v>60649837</v>
      </c>
    </row>
    <row r="166" spans="1:23" x14ac:dyDescent="0.2">
      <c r="A166" s="15" t="s">
        <v>35</v>
      </c>
      <c r="B166" s="16" t="s">
        <v>297</v>
      </c>
      <c r="C166" s="17" t="s">
        <v>298</v>
      </c>
      <c r="D166" s="26">
        <v>577594066</v>
      </c>
      <c r="E166" s="27">
        <v>625189165</v>
      </c>
      <c r="F166" s="27">
        <v>566455422</v>
      </c>
      <c r="G166" s="36">
        <f t="shared" si="27"/>
        <v>0.90605444513741695</v>
      </c>
      <c r="H166" s="26">
        <v>28869860</v>
      </c>
      <c r="I166" s="27">
        <v>46301984</v>
      </c>
      <c r="J166" s="27">
        <v>45055347</v>
      </c>
      <c r="K166" s="26">
        <v>120227191</v>
      </c>
      <c r="L166" s="26">
        <v>51806799</v>
      </c>
      <c r="M166" s="27">
        <v>40178065</v>
      </c>
      <c r="N166" s="27">
        <v>98081509</v>
      </c>
      <c r="O166" s="26">
        <v>190066373</v>
      </c>
      <c r="P166" s="26">
        <v>38697423</v>
      </c>
      <c r="Q166" s="27">
        <v>41422703</v>
      </c>
      <c r="R166" s="27">
        <v>38930307</v>
      </c>
      <c r="S166" s="26">
        <v>119050433</v>
      </c>
      <c r="T166" s="26">
        <v>33580754</v>
      </c>
      <c r="U166" s="27">
        <v>57285391</v>
      </c>
      <c r="V166" s="27">
        <v>46245280</v>
      </c>
      <c r="W166" s="42">
        <v>137111425</v>
      </c>
    </row>
    <row r="167" spans="1:23" ht="16.5" x14ac:dyDescent="0.3">
      <c r="A167" s="18" t="s">
        <v>0</v>
      </c>
      <c r="B167" s="19" t="s">
        <v>299</v>
      </c>
      <c r="C167" s="20" t="s">
        <v>0</v>
      </c>
      <c r="D167" s="28">
        <f>SUM(D162:D166)</f>
        <v>1748075185</v>
      </c>
      <c r="E167" s="29">
        <f>SUM(E162:E166)</f>
        <v>1808358763</v>
      </c>
      <c r="F167" s="29">
        <f>SUM(F162:F166)</f>
        <v>1578450924</v>
      </c>
      <c r="G167" s="37">
        <f t="shared" si="27"/>
        <v>0.87286381236730293</v>
      </c>
      <c r="H167" s="28">
        <f t="shared" ref="H167:W167" si="33">SUM(H162:H166)</f>
        <v>103162255</v>
      </c>
      <c r="I167" s="29">
        <f t="shared" si="33"/>
        <v>132397973</v>
      </c>
      <c r="J167" s="29">
        <f t="shared" si="33"/>
        <v>108179748</v>
      </c>
      <c r="K167" s="28">
        <f t="shared" si="33"/>
        <v>343739976</v>
      </c>
      <c r="L167" s="28">
        <f t="shared" si="33"/>
        <v>157378758</v>
      </c>
      <c r="M167" s="29">
        <f t="shared" si="33"/>
        <v>120108386</v>
      </c>
      <c r="N167" s="29">
        <f t="shared" si="33"/>
        <v>197482269</v>
      </c>
      <c r="O167" s="28">
        <f t="shared" si="33"/>
        <v>474969413</v>
      </c>
      <c r="P167" s="28">
        <f t="shared" si="33"/>
        <v>118134856</v>
      </c>
      <c r="Q167" s="29">
        <f t="shared" si="33"/>
        <v>119345679</v>
      </c>
      <c r="R167" s="29">
        <f t="shared" si="33"/>
        <v>126164707</v>
      </c>
      <c r="S167" s="28">
        <f t="shared" si="33"/>
        <v>363645242</v>
      </c>
      <c r="T167" s="28">
        <f t="shared" si="33"/>
        <v>107808101</v>
      </c>
      <c r="U167" s="29">
        <f t="shared" si="33"/>
        <v>143050495</v>
      </c>
      <c r="V167" s="29">
        <f t="shared" si="33"/>
        <v>145237697</v>
      </c>
      <c r="W167" s="43">
        <f t="shared" si="33"/>
        <v>396096293</v>
      </c>
    </row>
    <row r="168" spans="1:23" ht="16.5" x14ac:dyDescent="0.3">
      <c r="A168" s="18" t="s">
        <v>0</v>
      </c>
      <c r="B168" s="19" t="s">
        <v>300</v>
      </c>
      <c r="C168" s="20" t="s">
        <v>0</v>
      </c>
      <c r="D168" s="28">
        <f>SUM(D103,D105:D109,D111:D118,D120:D123,D125:D129,D131:D134,D136:D141,D143:D147,D149:D154,D156:D160,D162:D166)</f>
        <v>77904479568</v>
      </c>
      <c r="E168" s="29">
        <f>SUM(E103,E105:E109,E111:E118,E120:E123,E125:E129,E131:E134,E136:E141,E143:E147,E149:E154,E156:E160,E162:E166)</f>
        <v>79183369276</v>
      </c>
      <c r="F168" s="29">
        <f>SUM(F103,F105:F109,F111:F118,F120:F123,F125:F129,F131:F134,F136:F141,F143:F147,F149:F154,F156:F160,F162:F166)</f>
        <v>72332161487</v>
      </c>
      <c r="G168" s="37">
        <f t="shared" si="27"/>
        <v>0.91347668264633242</v>
      </c>
      <c r="H168" s="28">
        <f t="shared" ref="H168:W168" si="34">SUM(H103,H105:H109,H111:H118,H120:H123,H125:H129,H131:H134,H136:H141,H143:H147,H149:H154,H156:H160,H162:H166)</f>
        <v>5653338443</v>
      </c>
      <c r="I168" s="29">
        <f t="shared" si="34"/>
        <v>6342934948</v>
      </c>
      <c r="J168" s="29">
        <f t="shared" si="34"/>
        <v>6326484770</v>
      </c>
      <c r="K168" s="28">
        <f t="shared" si="34"/>
        <v>18322758161</v>
      </c>
      <c r="L168" s="28">
        <f t="shared" si="34"/>
        <v>6106603138</v>
      </c>
      <c r="M168" s="29">
        <f t="shared" si="34"/>
        <v>6655460339</v>
      </c>
      <c r="N168" s="29">
        <f t="shared" si="34"/>
        <v>8683141862</v>
      </c>
      <c r="O168" s="28">
        <f t="shared" si="34"/>
        <v>21445205339</v>
      </c>
      <c r="P168" s="28">
        <f t="shared" si="34"/>
        <v>2990243036</v>
      </c>
      <c r="Q168" s="29">
        <f t="shared" si="34"/>
        <v>5819527869</v>
      </c>
      <c r="R168" s="29">
        <f t="shared" si="34"/>
        <v>7131184373</v>
      </c>
      <c r="S168" s="28">
        <f t="shared" si="34"/>
        <v>15940955278</v>
      </c>
      <c r="T168" s="28">
        <f t="shared" si="34"/>
        <v>2760292689</v>
      </c>
      <c r="U168" s="29">
        <f t="shared" si="34"/>
        <v>15322176400</v>
      </c>
      <c r="V168" s="29">
        <f t="shared" si="34"/>
        <v>-1459226380</v>
      </c>
      <c r="W168" s="43">
        <f t="shared" si="34"/>
        <v>16623242709</v>
      </c>
    </row>
    <row r="169" spans="1:23" ht="14.45" customHeight="1" x14ac:dyDescent="0.3">
      <c r="A169" s="10"/>
      <c r="B169" s="11" t="s">
        <v>607</v>
      </c>
      <c r="C169" s="12"/>
      <c r="D169" s="30"/>
      <c r="E169" s="31"/>
      <c r="F169" s="31"/>
      <c r="G169" s="38"/>
      <c r="H169" s="30"/>
      <c r="I169" s="31"/>
      <c r="J169" s="31"/>
      <c r="K169" s="30"/>
      <c r="L169" s="30"/>
      <c r="M169" s="31"/>
      <c r="N169" s="31"/>
      <c r="O169" s="30"/>
      <c r="P169" s="30"/>
      <c r="Q169" s="31"/>
      <c r="R169" s="31"/>
      <c r="S169" s="30"/>
      <c r="T169" s="30"/>
      <c r="U169" s="31"/>
      <c r="V169" s="31"/>
      <c r="W169" s="44"/>
    </row>
    <row r="170" spans="1:23" ht="14.45" customHeight="1" x14ac:dyDescent="0.3">
      <c r="A170" s="14" t="s">
        <v>0</v>
      </c>
      <c r="B170" s="11" t="s">
        <v>301</v>
      </c>
      <c r="C170" s="12"/>
      <c r="D170" s="30"/>
      <c r="E170" s="31"/>
      <c r="F170" s="31"/>
      <c r="G170" s="38"/>
      <c r="H170" s="30"/>
      <c r="I170" s="31"/>
      <c r="J170" s="31"/>
      <c r="K170" s="30"/>
      <c r="L170" s="30"/>
      <c r="M170" s="31"/>
      <c r="N170" s="31"/>
      <c r="O170" s="30"/>
      <c r="P170" s="30"/>
      <c r="Q170" s="31"/>
      <c r="R170" s="31"/>
      <c r="S170" s="30"/>
      <c r="T170" s="30"/>
      <c r="U170" s="31"/>
      <c r="V170" s="31"/>
      <c r="W170" s="44"/>
    </row>
    <row r="171" spans="1:23" x14ac:dyDescent="0.2">
      <c r="A171" s="15" t="s">
        <v>20</v>
      </c>
      <c r="B171" s="16" t="s">
        <v>302</v>
      </c>
      <c r="C171" s="17" t="s">
        <v>303</v>
      </c>
      <c r="D171" s="26">
        <v>502006846</v>
      </c>
      <c r="E171" s="27">
        <v>475285328</v>
      </c>
      <c r="F171" s="27">
        <v>300608579</v>
      </c>
      <c r="G171" s="36">
        <f t="shared" ref="G171:G203" si="35">IF(($E171     =0),0,($F171     /$E171     ))</f>
        <v>0.63248024142668258</v>
      </c>
      <c r="H171" s="26">
        <v>21859077</v>
      </c>
      <c r="I171" s="27">
        <v>21493470</v>
      </c>
      <c r="J171" s="27">
        <v>27333419</v>
      </c>
      <c r="K171" s="26">
        <v>70685966</v>
      </c>
      <c r="L171" s="26">
        <v>25705348</v>
      </c>
      <c r="M171" s="27">
        <v>10147775</v>
      </c>
      <c r="N171" s="27">
        <v>31785301</v>
      </c>
      <c r="O171" s="26">
        <v>67638424</v>
      </c>
      <c r="P171" s="26">
        <v>12956890</v>
      </c>
      <c r="Q171" s="27">
        <v>31142781</v>
      </c>
      <c r="R171" s="27">
        <v>38100633</v>
      </c>
      <c r="S171" s="26">
        <v>82200304</v>
      </c>
      <c r="T171" s="26">
        <v>27207430</v>
      </c>
      <c r="U171" s="27">
        <v>22799958</v>
      </c>
      <c r="V171" s="27">
        <v>30076497</v>
      </c>
      <c r="W171" s="42">
        <v>80083885</v>
      </c>
    </row>
    <row r="172" spans="1:23" x14ac:dyDescent="0.2">
      <c r="A172" s="15" t="s">
        <v>20</v>
      </c>
      <c r="B172" s="16" t="s">
        <v>304</v>
      </c>
      <c r="C172" s="17" t="s">
        <v>305</v>
      </c>
      <c r="D172" s="26">
        <v>361590887</v>
      </c>
      <c r="E172" s="27">
        <v>344278458</v>
      </c>
      <c r="F172" s="27">
        <v>365514245</v>
      </c>
      <c r="G172" s="36">
        <f t="shared" si="35"/>
        <v>1.0616820091601549</v>
      </c>
      <c r="H172" s="26">
        <v>10701046</v>
      </c>
      <c r="I172" s="27">
        <v>24055804</v>
      </c>
      <c r="J172" s="27">
        <v>27967717</v>
      </c>
      <c r="K172" s="26">
        <v>62724567</v>
      </c>
      <c r="L172" s="26">
        <v>29005413</v>
      </c>
      <c r="M172" s="27">
        <v>37969304</v>
      </c>
      <c r="N172" s="27">
        <v>29178802</v>
      </c>
      <c r="O172" s="26">
        <v>96153519</v>
      </c>
      <c r="P172" s="26">
        <v>31678729</v>
      </c>
      <c r="Q172" s="27">
        <v>37888964</v>
      </c>
      <c r="R172" s="27">
        <v>28768471</v>
      </c>
      <c r="S172" s="26">
        <v>98336164</v>
      </c>
      <c r="T172" s="26">
        <v>20241106</v>
      </c>
      <c r="U172" s="27">
        <v>40792612</v>
      </c>
      <c r="V172" s="27">
        <v>47266277</v>
      </c>
      <c r="W172" s="42">
        <v>108299995</v>
      </c>
    </row>
    <row r="173" spans="1:23" x14ac:dyDescent="0.2">
      <c r="A173" s="15" t="s">
        <v>20</v>
      </c>
      <c r="B173" s="16" t="s">
        <v>306</v>
      </c>
      <c r="C173" s="17" t="s">
        <v>307</v>
      </c>
      <c r="D173" s="26">
        <v>1322172625</v>
      </c>
      <c r="E173" s="27">
        <v>1333448885</v>
      </c>
      <c r="F173" s="27">
        <v>1147073184</v>
      </c>
      <c r="G173" s="36">
        <f t="shared" si="35"/>
        <v>0.86023033721311337</v>
      </c>
      <c r="H173" s="26">
        <v>64529875</v>
      </c>
      <c r="I173" s="27">
        <v>79692525</v>
      </c>
      <c r="J173" s="27">
        <v>56383435</v>
      </c>
      <c r="K173" s="26">
        <v>200605835</v>
      </c>
      <c r="L173" s="26">
        <v>78304852</v>
      </c>
      <c r="M173" s="27">
        <v>71987169</v>
      </c>
      <c r="N173" s="27">
        <v>114262207</v>
      </c>
      <c r="O173" s="26">
        <v>264554228</v>
      </c>
      <c r="P173" s="26">
        <v>184641284</v>
      </c>
      <c r="Q173" s="27">
        <v>102433972</v>
      </c>
      <c r="R173" s="27">
        <v>116125459</v>
      </c>
      <c r="S173" s="26">
        <v>403200715</v>
      </c>
      <c r="T173" s="26">
        <v>50843864</v>
      </c>
      <c r="U173" s="27">
        <v>101721105</v>
      </c>
      <c r="V173" s="27">
        <v>126147437</v>
      </c>
      <c r="W173" s="42">
        <v>278712406</v>
      </c>
    </row>
    <row r="174" spans="1:23" x14ac:dyDescent="0.2">
      <c r="A174" s="15" t="s">
        <v>20</v>
      </c>
      <c r="B174" s="16" t="s">
        <v>308</v>
      </c>
      <c r="C174" s="17" t="s">
        <v>309</v>
      </c>
      <c r="D174" s="26">
        <v>613091538</v>
      </c>
      <c r="E174" s="27">
        <v>613217127</v>
      </c>
      <c r="F174" s="27">
        <v>380930135</v>
      </c>
      <c r="G174" s="36">
        <f t="shared" si="35"/>
        <v>0.62119943854731896</v>
      </c>
      <c r="H174" s="26">
        <v>36053569</v>
      </c>
      <c r="I174" s="27">
        <v>11452881</v>
      </c>
      <c r="J174" s="27">
        <v>38336279</v>
      </c>
      <c r="K174" s="26">
        <v>85842729</v>
      </c>
      <c r="L174" s="26">
        <v>42668481</v>
      </c>
      <c r="M174" s="27">
        <v>32129553</v>
      </c>
      <c r="N174" s="27">
        <v>28354715</v>
      </c>
      <c r="O174" s="26">
        <v>103152749</v>
      </c>
      <c r="P174" s="26">
        <v>31306819</v>
      </c>
      <c r="Q174" s="27">
        <v>30768741</v>
      </c>
      <c r="R174" s="27">
        <v>43672144</v>
      </c>
      <c r="S174" s="26">
        <v>105747704</v>
      </c>
      <c r="T174" s="26">
        <v>20631904</v>
      </c>
      <c r="U174" s="27">
        <v>30061496</v>
      </c>
      <c r="V174" s="27">
        <v>35493553</v>
      </c>
      <c r="W174" s="42">
        <v>86186953</v>
      </c>
    </row>
    <row r="175" spans="1:23" x14ac:dyDescent="0.2">
      <c r="A175" s="15" t="s">
        <v>20</v>
      </c>
      <c r="B175" s="16" t="s">
        <v>310</v>
      </c>
      <c r="C175" s="17" t="s">
        <v>311</v>
      </c>
      <c r="D175" s="26">
        <v>243875694</v>
      </c>
      <c r="E175" s="27">
        <v>265939430</v>
      </c>
      <c r="F175" s="27">
        <v>177413370</v>
      </c>
      <c r="G175" s="36">
        <f t="shared" si="35"/>
        <v>0.66711946400727418</v>
      </c>
      <c r="H175" s="26">
        <v>0</v>
      </c>
      <c r="I175" s="27">
        <v>6871040</v>
      </c>
      <c r="J175" s="27">
        <v>9205645</v>
      </c>
      <c r="K175" s="26">
        <v>16076685</v>
      </c>
      <c r="L175" s="26">
        <v>5260707</v>
      </c>
      <c r="M175" s="27">
        <v>34383122</v>
      </c>
      <c r="N175" s="27">
        <v>6518780</v>
      </c>
      <c r="O175" s="26">
        <v>46162609</v>
      </c>
      <c r="P175" s="26">
        <v>34174812</v>
      </c>
      <c r="Q175" s="27">
        <v>14709574</v>
      </c>
      <c r="R175" s="27">
        <v>14600525</v>
      </c>
      <c r="S175" s="26">
        <v>63484911</v>
      </c>
      <c r="T175" s="26">
        <v>5698759</v>
      </c>
      <c r="U175" s="27">
        <v>12467993</v>
      </c>
      <c r="V175" s="27">
        <v>33522413</v>
      </c>
      <c r="W175" s="42">
        <v>51689165</v>
      </c>
    </row>
    <row r="176" spans="1:23" x14ac:dyDescent="0.2">
      <c r="A176" s="15" t="s">
        <v>35</v>
      </c>
      <c r="B176" s="16" t="s">
        <v>312</v>
      </c>
      <c r="C176" s="17" t="s">
        <v>313</v>
      </c>
      <c r="D176" s="26">
        <v>1712475948</v>
      </c>
      <c r="E176" s="27">
        <v>1563227278</v>
      </c>
      <c r="F176" s="27">
        <v>1103718177</v>
      </c>
      <c r="G176" s="36">
        <f t="shared" si="35"/>
        <v>0.70605099625187062</v>
      </c>
      <c r="H176" s="26">
        <v>78425650</v>
      </c>
      <c r="I176" s="27">
        <v>82653061</v>
      </c>
      <c r="J176" s="27">
        <v>66652208</v>
      </c>
      <c r="K176" s="26">
        <v>227730919</v>
      </c>
      <c r="L176" s="26">
        <v>54337374</v>
      </c>
      <c r="M176" s="27">
        <v>76445929</v>
      </c>
      <c r="N176" s="27">
        <v>99722879</v>
      </c>
      <c r="O176" s="26">
        <v>230506182</v>
      </c>
      <c r="P176" s="26">
        <v>93996974</v>
      </c>
      <c r="Q176" s="27">
        <v>47352939</v>
      </c>
      <c r="R176" s="27">
        <v>159390492</v>
      </c>
      <c r="S176" s="26">
        <v>300740405</v>
      </c>
      <c r="T176" s="26">
        <v>115296986</v>
      </c>
      <c r="U176" s="27">
        <v>70365159</v>
      </c>
      <c r="V176" s="27">
        <v>159078526</v>
      </c>
      <c r="W176" s="42">
        <v>344740671</v>
      </c>
    </row>
    <row r="177" spans="1:23" ht="16.5" x14ac:dyDescent="0.3">
      <c r="A177" s="18" t="s">
        <v>0</v>
      </c>
      <c r="B177" s="19" t="s">
        <v>314</v>
      </c>
      <c r="C177" s="20" t="s">
        <v>0</v>
      </c>
      <c r="D177" s="28">
        <f>SUM(D171:D176)</f>
        <v>4755213538</v>
      </c>
      <c r="E177" s="29">
        <f>SUM(E171:E176)</f>
        <v>4595396506</v>
      </c>
      <c r="F177" s="29">
        <f>SUM(F171:F176)</f>
        <v>3475257690</v>
      </c>
      <c r="G177" s="37">
        <f t="shared" si="35"/>
        <v>0.75624762421752167</v>
      </c>
      <c r="H177" s="28">
        <f t="shared" ref="H177:W177" si="36">SUM(H171:H176)</f>
        <v>211569217</v>
      </c>
      <c r="I177" s="29">
        <f t="shared" si="36"/>
        <v>226218781</v>
      </c>
      <c r="J177" s="29">
        <f t="shared" si="36"/>
        <v>225878703</v>
      </c>
      <c r="K177" s="28">
        <f t="shared" si="36"/>
        <v>663666701</v>
      </c>
      <c r="L177" s="28">
        <f t="shared" si="36"/>
        <v>235282175</v>
      </c>
      <c r="M177" s="29">
        <f t="shared" si="36"/>
        <v>263062852</v>
      </c>
      <c r="N177" s="29">
        <f t="shared" si="36"/>
        <v>309822684</v>
      </c>
      <c r="O177" s="28">
        <f t="shared" si="36"/>
        <v>808167711</v>
      </c>
      <c r="P177" s="28">
        <f t="shared" si="36"/>
        <v>388755508</v>
      </c>
      <c r="Q177" s="29">
        <f t="shared" si="36"/>
        <v>264296971</v>
      </c>
      <c r="R177" s="29">
        <f t="shared" si="36"/>
        <v>400657724</v>
      </c>
      <c r="S177" s="28">
        <f t="shared" si="36"/>
        <v>1053710203</v>
      </c>
      <c r="T177" s="28">
        <f t="shared" si="36"/>
        <v>239920049</v>
      </c>
      <c r="U177" s="29">
        <f t="shared" si="36"/>
        <v>278208323</v>
      </c>
      <c r="V177" s="29">
        <f t="shared" si="36"/>
        <v>431584703</v>
      </c>
      <c r="W177" s="43">
        <f t="shared" si="36"/>
        <v>949713075</v>
      </c>
    </row>
    <row r="178" spans="1:23" x14ac:dyDescent="0.2">
      <c r="A178" s="15" t="s">
        <v>20</v>
      </c>
      <c r="B178" s="16" t="s">
        <v>315</v>
      </c>
      <c r="C178" s="17" t="s">
        <v>316</v>
      </c>
      <c r="D178" s="26">
        <v>857304422</v>
      </c>
      <c r="E178" s="27">
        <v>432708023</v>
      </c>
      <c r="F178" s="27">
        <v>280269649</v>
      </c>
      <c r="G178" s="36">
        <f t="shared" si="35"/>
        <v>0.64771077517090547</v>
      </c>
      <c r="H178" s="26">
        <v>13764936</v>
      </c>
      <c r="I178" s="27">
        <v>17196147</v>
      </c>
      <c r="J178" s="27">
        <v>17315007</v>
      </c>
      <c r="K178" s="26">
        <v>48276090</v>
      </c>
      <c r="L178" s="26">
        <v>31031055</v>
      </c>
      <c r="M178" s="27">
        <v>19275345</v>
      </c>
      <c r="N178" s="27">
        <v>22019811</v>
      </c>
      <c r="O178" s="26">
        <v>72326211</v>
      </c>
      <c r="P178" s="26">
        <v>31099764</v>
      </c>
      <c r="Q178" s="27">
        <v>22159952</v>
      </c>
      <c r="R178" s="27">
        <v>51939269</v>
      </c>
      <c r="S178" s="26">
        <v>105198985</v>
      </c>
      <c r="T178" s="26">
        <v>19843368</v>
      </c>
      <c r="U178" s="27">
        <v>16599621</v>
      </c>
      <c r="V178" s="27">
        <v>18025374</v>
      </c>
      <c r="W178" s="42">
        <v>54468363</v>
      </c>
    </row>
    <row r="179" spans="1:23" x14ac:dyDescent="0.2">
      <c r="A179" s="15" t="s">
        <v>20</v>
      </c>
      <c r="B179" s="16" t="s">
        <v>317</v>
      </c>
      <c r="C179" s="17" t="s">
        <v>318</v>
      </c>
      <c r="D179" s="26">
        <v>757663336</v>
      </c>
      <c r="E179" s="27">
        <v>730148415</v>
      </c>
      <c r="F179" s="27">
        <v>838824843</v>
      </c>
      <c r="G179" s="36">
        <f t="shared" si="35"/>
        <v>1.1488415584658909</v>
      </c>
      <c r="H179" s="26">
        <v>43005678</v>
      </c>
      <c r="I179" s="27">
        <v>41485032</v>
      </c>
      <c r="J179" s="27">
        <v>43739719</v>
      </c>
      <c r="K179" s="26">
        <v>128230429</v>
      </c>
      <c r="L179" s="26">
        <v>68321332</v>
      </c>
      <c r="M179" s="27">
        <v>57842752</v>
      </c>
      <c r="N179" s="27">
        <v>65306881</v>
      </c>
      <c r="O179" s="26">
        <v>191470965</v>
      </c>
      <c r="P179" s="26">
        <v>40582712</v>
      </c>
      <c r="Q179" s="27">
        <v>40746881</v>
      </c>
      <c r="R179" s="27">
        <v>82089350</v>
      </c>
      <c r="S179" s="26">
        <v>163418943</v>
      </c>
      <c r="T179" s="26">
        <v>50383782</v>
      </c>
      <c r="U179" s="27">
        <v>49445536</v>
      </c>
      <c r="V179" s="27">
        <v>255875188</v>
      </c>
      <c r="W179" s="42">
        <v>355704506</v>
      </c>
    </row>
    <row r="180" spans="1:23" x14ac:dyDescent="0.2">
      <c r="A180" s="15" t="s">
        <v>20</v>
      </c>
      <c r="B180" s="16" t="s">
        <v>319</v>
      </c>
      <c r="C180" s="17" t="s">
        <v>320</v>
      </c>
      <c r="D180" s="26">
        <v>1111661311</v>
      </c>
      <c r="E180" s="27">
        <v>1144334963</v>
      </c>
      <c r="F180" s="27">
        <v>1038298222</v>
      </c>
      <c r="G180" s="36">
        <f t="shared" si="35"/>
        <v>0.9073376725971799</v>
      </c>
      <c r="H180" s="26">
        <v>93133510</v>
      </c>
      <c r="I180" s="27">
        <v>64447934</v>
      </c>
      <c r="J180" s="27">
        <v>75258173</v>
      </c>
      <c r="K180" s="26">
        <v>232839617</v>
      </c>
      <c r="L180" s="26">
        <v>122829031</v>
      </c>
      <c r="M180" s="27">
        <v>77119698</v>
      </c>
      <c r="N180" s="27">
        <v>106114867</v>
      </c>
      <c r="O180" s="26">
        <v>306063596</v>
      </c>
      <c r="P180" s="26">
        <v>87345181</v>
      </c>
      <c r="Q180" s="27">
        <v>78647624</v>
      </c>
      <c r="R180" s="27">
        <v>129252848</v>
      </c>
      <c r="S180" s="26">
        <v>295245653</v>
      </c>
      <c r="T180" s="26">
        <v>37562372</v>
      </c>
      <c r="U180" s="27">
        <v>93434140</v>
      </c>
      <c r="V180" s="27">
        <v>73152844</v>
      </c>
      <c r="W180" s="42">
        <v>204149356</v>
      </c>
    </row>
    <row r="181" spans="1:23" x14ac:dyDescent="0.2">
      <c r="A181" s="15" t="s">
        <v>20</v>
      </c>
      <c r="B181" s="16" t="s">
        <v>321</v>
      </c>
      <c r="C181" s="17" t="s">
        <v>322</v>
      </c>
      <c r="D181" s="26">
        <v>443227668</v>
      </c>
      <c r="E181" s="27">
        <v>514288189</v>
      </c>
      <c r="F181" s="27">
        <v>415668498</v>
      </c>
      <c r="G181" s="36">
        <f t="shared" si="35"/>
        <v>0.80824041245870415</v>
      </c>
      <c r="H181" s="26">
        <v>30716253</v>
      </c>
      <c r="I181" s="27">
        <v>23952404</v>
      </c>
      <c r="J181" s="27">
        <v>25032153</v>
      </c>
      <c r="K181" s="26">
        <v>79700810</v>
      </c>
      <c r="L181" s="26">
        <v>37761133</v>
      </c>
      <c r="M181" s="27">
        <v>31986406</v>
      </c>
      <c r="N181" s="27">
        <v>66339512</v>
      </c>
      <c r="O181" s="26">
        <v>136087051</v>
      </c>
      <c r="P181" s="26">
        <v>29301190</v>
      </c>
      <c r="Q181" s="27">
        <v>34792536</v>
      </c>
      <c r="R181" s="27">
        <v>41205197</v>
      </c>
      <c r="S181" s="26">
        <v>105298923</v>
      </c>
      <c r="T181" s="26">
        <v>32752427</v>
      </c>
      <c r="U181" s="27">
        <v>31228373</v>
      </c>
      <c r="V181" s="27">
        <v>30600914</v>
      </c>
      <c r="W181" s="42">
        <v>94581714</v>
      </c>
    </row>
    <row r="182" spans="1:23" x14ac:dyDescent="0.2">
      <c r="A182" s="15" t="s">
        <v>35</v>
      </c>
      <c r="B182" s="16" t="s">
        <v>323</v>
      </c>
      <c r="C182" s="17" t="s">
        <v>324</v>
      </c>
      <c r="D182" s="26">
        <v>1560233497</v>
      </c>
      <c r="E182" s="27">
        <v>1531064768</v>
      </c>
      <c r="F182" s="27">
        <v>1253909300</v>
      </c>
      <c r="G182" s="36">
        <f t="shared" si="35"/>
        <v>0.81897861292828078</v>
      </c>
      <c r="H182" s="26">
        <v>64629347</v>
      </c>
      <c r="I182" s="27">
        <v>71751630</v>
      </c>
      <c r="J182" s="27">
        <v>85291385</v>
      </c>
      <c r="K182" s="26">
        <v>221672362</v>
      </c>
      <c r="L182" s="26">
        <v>102677659</v>
      </c>
      <c r="M182" s="27">
        <v>93572278</v>
      </c>
      <c r="N182" s="27">
        <v>122495571</v>
      </c>
      <c r="O182" s="26">
        <v>318745508</v>
      </c>
      <c r="P182" s="26">
        <v>163596466</v>
      </c>
      <c r="Q182" s="27">
        <v>81578604</v>
      </c>
      <c r="R182" s="27">
        <v>106912709</v>
      </c>
      <c r="S182" s="26">
        <v>352087779</v>
      </c>
      <c r="T182" s="26">
        <v>92149360</v>
      </c>
      <c r="U182" s="27">
        <v>88333706</v>
      </c>
      <c r="V182" s="27">
        <v>180920585</v>
      </c>
      <c r="W182" s="42">
        <v>361403651</v>
      </c>
    </row>
    <row r="183" spans="1:23" ht="16.5" x14ac:dyDescent="0.3">
      <c r="A183" s="18" t="s">
        <v>0</v>
      </c>
      <c r="B183" s="19" t="s">
        <v>325</v>
      </c>
      <c r="C183" s="20" t="s">
        <v>0</v>
      </c>
      <c r="D183" s="28">
        <f>SUM(D178:D182)</f>
        <v>4730090234</v>
      </c>
      <c r="E183" s="29">
        <f>SUM(E178:E182)</f>
        <v>4352544358</v>
      </c>
      <c r="F183" s="29">
        <f>SUM(F178:F182)</f>
        <v>3826970512</v>
      </c>
      <c r="G183" s="37">
        <f t="shared" si="35"/>
        <v>0.87924905462847436</v>
      </c>
      <c r="H183" s="28">
        <f t="shared" ref="H183:W183" si="37">SUM(H178:H182)</f>
        <v>245249724</v>
      </c>
      <c r="I183" s="29">
        <f t="shared" si="37"/>
        <v>218833147</v>
      </c>
      <c r="J183" s="29">
        <f t="shared" si="37"/>
        <v>246636437</v>
      </c>
      <c r="K183" s="28">
        <f t="shared" si="37"/>
        <v>710719308</v>
      </c>
      <c r="L183" s="28">
        <f t="shared" si="37"/>
        <v>362620210</v>
      </c>
      <c r="M183" s="29">
        <f t="shared" si="37"/>
        <v>279796479</v>
      </c>
      <c r="N183" s="29">
        <f t="shared" si="37"/>
        <v>382276642</v>
      </c>
      <c r="O183" s="28">
        <f t="shared" si="37"/>
        <v>1024693331</v>
      </c>
      <c r="P183" s="28">
        <f t="shared" si="37"/>
        <v>351925313</v>
      </c>
      <c r="Q183" s="29">
        <f t="shared" si="37"/>
        <v>257925597</v>
      </c>
      <c r="R183" s="29">
        <f t="shared" si="37"/>
        <v>411399373</v>
      </c>
      <c r="S183" s="28">
        <f t="shared" si="37"/>
        <v>1021250283</v>
      </c>
      <c r="T183" s="28">
        <f t="shared" si="37"/>
        <v>232691309</v>
      </c>
      <c r="U183" s="29">
        <f t="shared" si="37"/>
        <v>279041376</v>
      </c>
      <c r="V183" s="29">
        <f t="shared" si="37"/>
        <v>558574905</v>
      </c>
      <c r="W183" s="43">
        <f t="shared" si="37"/>
        <v>1070307590</v>
      </c>
    </row>
    <row r="184" spans="1:23" x14ac:dyDescent="0.2">
      <c r="A184" s="15" t="s">
        <v>20</v>
      </c>
      <c r="B184" s="16" t="s">
        <v>326</v>
      </c>
      <c r="C184" s="17" t="s">
        <v>327</v>
      </c>
      <c r="D184" s="26">
        <v>341521771</v>
      </c>
      <c r="E184" s="27">
        <v>344916920</v>
      </c>
      <c r="F184" s="27">
        <v>303392915</v>
      </c>
      <c r="G184" s="36">
        <f t="shared" si="35"/>
        <v>0.8796115742886722</v>
      </c>
      <c r="H184" s="26">
        <v>15103514</v>
      </c>
      <c r="I184" s="27">
        <v>25189459</v>
      </c>
      <c r="J184" s="27">
        <v>22179220</v>
      </c>
      <c r="K184" s="26">
        <v>62472193</v>
      </c>
      <c r="L184" s="26">
        <v>31427713</v>
      </c>
      <c r="M184" s="27">
        <v>26946570</v>
      </c>
      <c r="N184" s="27">
        <v>28249918</v>
      </c>
      <c r="O184" s="26">
        <v>86624201</v>
      </c>
      <c r="P184" s="26">
        <v>22444172</v>
      </c>
      <c r="Q184" s="27">
        <v>36324916</v>
      </c>
      <c r="R184" s="27">
        <v>25771411</v>
      </c>
      <c r="S184" s="26">
        <v>84540499</v>
      </c>
      <c r="T184" s="26">
        <v>23724767</v>
      </c>
      <c r="U184" s="27">
        <v>21799492</v>
      </c>
      <c r="V184" s="27">
        <v>24231763</v>
      </c>
      <c r="W184" s="42">
        <v>69756022</v>
      </c>
    </row>
    <row r="185" spans="1:23" x14ac:dyDescent="0.2">
      <c r="A185" s="15" t="s">
        <v>20</v>
      </c>
      <c r="B185" s="16" t="s">
        <v>328</v>
      </c>
      <c r="C185" s="17" t="s">
        <v>329</v>
      </c>
      <c r="D185" s="26">
        <v>247928625</v>
      </c>
      <c r="E185" s="27">
        <v>226739681</v>
      </c>
      <c r="F185" s="27">
        <v>210994040</v>
      </c>
      <c r="G185" s="36">
        <f t="shared" si="35"/>
        <v>0.93055630611035389</v>
      </c>
      <c r="H185" s="26">
        <v>12800564</v>
      </c>
      <c r="I185" s="27">
        <v>12967231</v>
      </c>
      <c r="J185" s="27">
        <v>15779675</v>
      </c>
      <c r="K185" s="26">
        <v>41547470</v>
      </c>
      <c r="L185" s="26">
        <v>17087170</v>
      </c>
      <c r="M185" s="27">
        <v>14888283</v>
      </c>
      <c r="N185" s="27">
        <v>9025191</v>
      </c>
      <c r="O185" s="26">
        <v>41000644</v>
      </c>
      <c r="P185" s="26">
        <v>14908194</v>
      </c>
      <c r="Q185" s="27">
        <v>30194053</v>
      </c>
      <c r="R185" s="27">
        <v>19858304</v>
      </c>
      <c r="S185" s="26">
        <v>64960551</v>
      </c>
      <c r="T185" s="26">
        <v>14928054</v>
      </c>
      <c r="U185" s="27">
        <v>28896334</v>
      </c>
      <c r="V185" s="27">
        <v>19660987</v>
      </c>
      <c r="W185" s="42">
        <v>63485375</v>
      </c>
    </row>
    <row r="186" spans="1:23" x14ac:dyDescent="0.2">
      <c r="A186" s="15" t="s">
        <v>20</v>
      </c>
      <c r="B186" s="16" t="s">
        <v>330</v>
      </c>
      <c r="C186" s="17" t="s">
        <v>331</v>
      </c>
      <c r="D186" s="26">
        <v>3789546090</v>
      </c>
      <c r="E186" s="27">
        <v>4036131182</v>
      </c>
      <c r="F186" s="27">
        <v>3106453786</v>
      </c>
      <c r="G186" s="36">
        <f t="shared" si="35"/>
        <v>0.7696612537902392</v>
      </c>
      <c r="H186" s="26">
        <v>292795918</v>
      </c>
      <c r="I186" s="27">
        <v>290502193</v>
      </c>
      <c r="J186" s="27">
        <v>256100246</v>
      </c>
      <c r="K186" s="26">
        <v>839398357</v>
      </c>
      <c r="L186" s="26">
        <v>235325193</v>
      </c>
      <c r="M186" s="27">
        <v>300538892</v>
      </c>
      <c r="N186" s="27">
        <v>254128767</v>
      </c>
      <c r="O186" s="26">
        <v>789992852</v>
      </c>
      <c r="P186" s="26">
        <v>252007697</v>
      </c>
      <c r="Q186" s="27">
        <v>272588921</v>
      </c>
      <c r="R186" s="27">
        <v>233980448</v>
      </c>
      <c r="S186" s="26">
        <v>758577066</v>
      </c>
      <c r="T186" s="26">
        <v>223056237</v>
      </c>
      <c r="U186" s="27">
        <v>227767220</v>
      </c>
      <c r="V186" s="27">
        <v>267662054</v>
      </c>
      <c r="W186" s="42">
        <v>718485511</v>
      </c>
    </row>
    <row r="187" spans="1:23" x14ac:dyDescent="0.2">
      <c r="A187" s="15" t="s">
        <v>20</v>
      </c>
      <c r="B187" s="16" t="s">
        <v>332</v>
      </c>
      <c r="C187" s="17" t="s">
        <v>333</v>
      </c>
      <c r="D187" s="26">
        <v>417401753</v>
      </c>
      <c r="E187" s="27">
        <v>439626797</v>
      </c>
      <c r="F187" s="27">
        <v>244345132</v>
      </c>
      <c r="G187" s="36">
        <f t="shared" si="35"/>
        <v>0.55580126977564559</v>
      </c>
      <c r="H187" s="26">
        <v>17812697</v>
      </c>
      <c r="I187" s="27">
        <v>17300092</v>
      </c>
      <c r="J187" s="27">
        <v>23980561</v>
      </c>
      <c r="K187" s="26">
        <v>59093350</v>
      </c>
      <c r="L187" s="26">
        <v>21412096</v>
      </c>
      <c r="M187" s="27">
        <v>22295642</v>
      </c>
      <c r="N187" s="27">
        <v>23017182</v>
      </c>
      <c r="O187" s="26">
        <v>66724920</v>
      </c>
      <c r="P187" s="26">
        <v>18982242</v>
      </c>
      <c r="Q187" s="27">
        <v>18265211</v>
      </c>
      <c r="R187" s="27">
        <v>23254544</v>
      </c>
      <c r="S187" s="26">
        <v>60501997</v>
      </c>
      <c r="T187" s="26">
        <v>19757331</v>
      </c>
      <c r="U187" s="27">
        <v>18032188</v>
      </c>
      <c r="V187" s="27">
        <v>20235346</v>
      </c>
      <c r="W187" s="42">
        <v>58024865</v>
      </c>
    </row>
    <row r="188" spans="1:23" x14ac:dyDescent="0.2">
      <c r="A188" s="15" t="s">
        <v>35</v>
      </c>
      <c r="B188" s="16" t="s">
        <v>334</v>
      </c>
      <c r="C188" s="17" t="s">
        <v>335</v>
      </c>
      <c r="D188" s="26">
        <v>877217000</v>
      </c>
      <c r="E188" s="27">
        <v>1004988000</v>
      </c>
      <c r="F188" s="27">
        <v>752521683</v>
      </c>
      <c r="G188" s="36">
        <f t="shared" si="35"/>
        <v>0.74878673476698232</v>
      </c>
      <c r="H188" s="26">
        <v>41252171</v>
      </c>
      <c r="I188" s="27">
        <v>68748586</v>
      </c>
      <c r="J188" s="27">
        <v>51955088</v>
      </c>
      <c r="K188" s="26">
        <v>161955845</v>
      </c>
      <c r="L188" s="26">
        <v>50308006</v>
      </c>
      <c r="M188" s="27">
        <v>80459128</v>
      </c>
      <c r="N188" s="27">
        <v>76418547</v>
      </c>
      <c r="O188" s="26">
        <v>207185681</v>
      </c>
      <c r="P188" s="26">
        <v>65815744</v>
      </c>
      <c r="Q188" s="27">
        <v>61867842</v>
      </c>
      <c r="R188" s="27">
        <v>65726172</v>
      </c>
      <c r="S188" s="26">
        <v>193409758</v>
      </c>
      <c r="T188" s="26">
        <v>55406389</v>
      </c>
      <c r="U188" s="27">
        <v>66261354</v>
      </c>
      <c r="V188" s="27">
        <v>68302656</v>
      </c>
      <c r="W188" s="42">
        <v>189970399</v>
      </c>
    </row>
    <row r="189" spans="1:23" ht="16.5" x14ac:dyDescent="0.3">
      <c r="A189" s="18" t="s">
        <v>0</v>
      </c>
      <c r="B189" s="19" t="s">
        <v>336</v>
      </c>
      <c r="C189" s="20" t="s">
        <v>0</v>
      </c>
      <c r="D189" s="28">
        <f>SUM(D184:D188)</f>
        <v>5673615239</v>
      </c>
      <c r="E189" s="29">
        <f>SUM(E184:E188)</f>
        <v>6052402580</v>
      </c>
      <c r="F189" s="29">
        <f>SUM(F184:F188)</f>
        <v>4617707556</v>
      </c>
      <c r="G189" s="37">
        <f t="shared" si="35"/>
        <v>0.76295446229222907</v>
      </c>
      <c r="H189" s="28">
        <f t="shared" ref="H189:W189" si="38">SUM(H184:H188)</f>
        <v>379764864</v>
      </c>
      <c r="I189" s="29">
        <f t="shared" si="38"/>
        <v>414707561</v>
      </c>
      <c r="J189" s="29">
        <f t="shared" si="38"/>
        <v>369994790</v>
      </c>
      <c r="K189" s="28">
        <f t="shared" si="38"/>
        <v>1164467215</v>
      </c>
      <c r="L189" s="28">
        <f t="shared" si="38"/>
        <v>355560178</v>
      </c>
      <c r="M189" s="29">
        <f t="shared" si="38"/>
        <v>445128515</v>
      </c>
      <c r="N189" s="29">
        <f t="shared" si="38"/>
        <v>390839605</v>
      </c>
      <c r="O189" s="28">
        <f t="shared" si="38"/>
        <v>1191528298</v>
      </c>
      <c r="P189" s="28">
        <f t="shared" si="38"/>
        <v>374158049</v>
      </c>
      <c r="Q189" s="29">
        <f t="shared" si="38"/>
        <v>419240943</v>
      </c>
      <c r="R189" s="29">
        <f t="shared" si="38"/>
        <v>368590879</v>
      </c>
      <c r="S189" s="28">
        <f t="shared" si="38"/>
        <v>1161989871</v>
      </c>
      <c r="T189" s="28">
        <f t="shared" si="38"/>
        <v>336872778</v>
      </c>
      <c r="U189" s="29">
        <f t="shared" si="38"/>
        <v>362756588</v>
      </c>
      <c r="V189" s="29">
        <f t="shared" si="38"/>
        <v>400092806</v>
      </c>
      <c r="W189" s="43">
        <f t="shared" si="38"/>
        <v>1099722172</v>
      </c>
    </row>
    <row r="190" spans="1:23" x14ac:dyDescent="0.2">
      <c r="A190" s="15" t="s">
        <v>20</v>
      </c>
      <c r="B190" s="16" t="s">
        <v>337</v>
      </c>
      <c r="C190" s="17" t="s">
        <v>338</v>
      </c>
      <c r="D190" s="26">
        <v>424375043</v>
      </c>
      <c r="E190" s="27">
        <v>414435207</v>
      </c>
      <c r="F190" s="27">
        <v>379497904</v>
      </c>
      <c r="G190" s="36">
        <f t="shared" si="35"/>
        <v>0.91569899851679348</v>
      </c>
      <c r="H190" s="26">
        <v>15986222</v>
      </c>
      <c r="I190" s="27">
        <v>30982594</v>
      </c>
      <c r="J190" s="27">
        <v>25275618</v>
      </c>
      <c r="K190" s="26">
        <v>72244434</v>
      </c>
      <c r="L190" s="26">
        <v>35565613</v>
      </c>
      <c r="M190" s="27">
        <v>27217393</v>
      </c>
      <c r="N190" s="27">
        <v>34795091</v>
      </c>
      <c r="O190" s="26">
        <v>97578097</v>
      </c>
      <c r="P190" s="26">
        <v>24254205</v>
      </c>
      <c r="Q190" s="27">
        <v>23134704</v>
      </c>
      <c r="R190" s="27">
        <v>21945309</v>
      </c>
      <c r="S190" s="26">
        <v>69334218</v>
      </c>
      <c r="T190" s="26">
        <v>33346376</v>
      </c>
      <c r="U190" s="27">
        <v>34362901</v>
      </c>
      <c r="V190" s="27">
        <v>72631878</v>
      </c>
      <c r="W190" s="42">
        <v>140341155</v>
      </c>
    </row>
    <row r="191" spans="1:23" x14ac:dyDescent="0.2">
      <c r="A191" s="15" t="s">
        <v>20</v>
      </c>
      <c r="B191" s="16" t="s">
        <v>339</v>
      </c>
      <c r="C191" s="17" t="s">
        <v>340</v>
      </c>
      <c r="D191" s="26">
        <v>663113245</v>
      </c>
      <c r="E191" s="27">
        <v>665771272</v>
      </c>
      <c r="F191" s="27">
        <v>575779935</v>
      </c>
      <c r="G191" s="36">
        <f t="shared" si="35"/>
        <v>0.86483145070278733</v>
      </c>
      <c r="H191" s="26">
        <v>25831836</v>
      </c>
      <c r="I191" s="27">
        <v>25842997</v>
      </c>
      <c r="J191" s="27">
        <v>80347251</v>
      </c>
      <c r="K191" s="26">
        <v>132022084</v>
      </c>
      <c r="L191" s="26">
        <v>52435206</v>
      </c>
      <c r="M191" s="27">
        <v>79649254</v>
      </c>
      <c r="N191" s="27">
        <v>40514941</v>
      </c>
      <c r="O191" s="26">
        <v>172599401</v>
      </c>
      <c r="P191" s="26">
        <v>42550320</v>
      </c>
      <c r="Q191" s="27">
        <v>42882147</v>
      </c>
      <c r="R191" s="27">
        <v>44779411</v>
      </c>
      <c r="S191" s="26">
        <v>130211878</v>
      </c>
      <c r="T191" s="26">
        <v>44487068</v>
      </c>
      <c r="U191" s="27">
        <v>38418993</v>
      </c>
      <c r="V191" s="27">
        <v>58040511</v>
      </c>
      <c r="W191" s="42">
        <v>140946572</v>
      </c>
    </row>
    <row r="192" spans="1:23" x14ac:dyDescent="0.2">
      <c r="A192" s="15" t="s">
        <v>20</v>
      </c>
      <c r="B192" s="16" t="s">
        <v>341</v>
      </c>
      <c r="C192" s="17" t="s">
        <v>342</v>
      </c>
      <c r="D192" s="26">
        <v>459070510</v>
      </c>
      <c r="E192" s="27">
        <v>475829117</v>
      </c>
      <c r="F192" s="27">
        <v>366360134</v>
      </c>
      <c r="G192" s="36">
        <f t="shared" si="35"/>
        <v>0.76994055410022333</v>
      </c>
      <c r="H192" s="26">
        <v>15514633</v>
      </c>
      <c r="I192" s="27">
        <v>46737463</v>
      </c>
      <c r="J192" s="27">
        <v>32419481</v>
      </c>
      <c r="K192" s="26">
        <v>94671577</v>
      </c>
      <c r="L192" s="26">
        <v>37478379</v>
      </c>
      <c r="M192" s="27">
        <v>5677431</v>
      </c>
      <c r="N192" s="27">
        <v>42603348</v>
      </c>
      <c r="O192" s="26">
        <v>85759158</v>
      </c>
      <c r="P192" s="26">
        <v>30380234</v>
      </c>
      <c r="Q192" s="27">
        <v>15173670</v>
      </c>
      <c r="R192" s="27">
        <v>36638267</v>
      </c>
      <c r="S192" s="26">
        <v>82192171</v>
      </c>
      <c r="T192" s="26">
        <v>28087250</v>
      </c>
      <c r="U192" s="27">
        <v>40361291</v>
      </c>
      <c r="V192" s="27">
        <v>35288687</v>
      </c>
      <c r="W192" s="42">
        <v>103737228</v>
      </c>
    </row>
    <row r="193" spans="1:23" x14ac:dyDescent="0.2">
      <c r="A193" s="15" t="s">
        <v>20</v>
      </c>
      <c r="B193" s="16" t="s">
        <v>343</v>
      </c>
      <c r="C193" s="17" t="s">
        <v>344</v>
      </c>
      <c r="D193" s="26">
        <v>1150381333</v>
      </c>
      <c r="E193" s="27">
        <v>1138067251</v>
      </c>
      <c r="F193" s="27">
        <v>816322207</v>
      </c>
      <c r="G193" s="36">
        <f t="shared" si="35"/>
        <v>0.71728819740899474</v>
      </c>
      <c r="H193" s="26">
        <v>46473400</v>
      </c>
      <c r="I193" s="27">
        <v>72449946</v>
      </c>
      <c r="J193" s="27">
        <v>83290842</v>
      </c>
      <c r="K193" s="26">
        <v>202214188</v>
      </c>
      <c r="L193" s="26">
        <v>78179491</v>
      </c>
      <c r="M193" s="27">
        <v>71239604</v>
      </c>
      <c r="N193" s="27">
        <v>88592196</v>
      </c>
      <c r="O193" s="26">
        <v>238011291</v>
      </c>
      <c r="P193" s="26">
        <v>75143632</v>
      </c>
      <c r="Q193" s="27">
        <v>60894117</v>
      </c>
      <c r="R193" s="27">
        <v>80316030</v>
      </c>
      <c r="S193" s="26">
        <v>216353779</v>
      </c>
      <c r="T193" s="26">
        <v>57608623</v>
      </c>
      <c r="U193" s="27">
        <v>68788363</v>
      </c>
      <c r="V193" s="27">
        <v>33345963</v>
      </c>
      <c r="W193" s="42">
        <v>159742949</v>
      </c>
    </row>
    <row r="194" spans="1:23" x14ac:dyDescent="0.2">
      <c r="A194" s="15" t="s">
        <v>20</v>
      </c>
      <c r="B194" s="16" t="s">
        <v>345</v>
      </c>
      <c r="C194" s="17" t="s">
        <v>346</v>
      </c>
      <c r="D194" s="26">
        <v>709086677</v>
      </c>
      <c r="E194" s="27">
        <v>711005468</v>
      </c>
      <c r="F194" s="27">
        <v>588817507</v>
      </c>
      <c r="G194" s="36">
        <f t="shared" si="35"/>
        <v>0.82814764935112983</v>
      </c>
      <c r="H194" s="26">
        <v>4372167</v>
      </c>
      <c r="I194" s="27">
        <v>66746379</v>
      </c>
      <c r="J194" s="27">
        <v>54491231</v>
      </c>
      <c r="K194" s="26">
        <v>125609777</v>
      </c>
      <c r="L194" s="26">
        <v>57241153</v>
      </c>
      <c r="M194" s="27">
        <v>38455586</v>
      </c>
      <c r="N194" s="27">
        <v>69945178</v>
      </c>
      <c r="O194" s="26">
        <v>165641917</v>
      </c>
      <c r="P194" s="26">
        <v>19588091</v>
      </c>
      <c r="Q194" s="27">
        <v>43529988</v>
      </c>
      <c r="R194" s="27">
        <v>37982168</v>
      </c>
      <c r="S194" s="26">
        <v>101100247</v>
      </c>
      <c r="T194" s="26">
        <v>39711183</v>
      </c>
      <c r="U194" s="27">
        <v>37273419</v>
      </c>
      <c r="V194" s="27">
        <v>119480964</v>
      </c>
      <c r="W194" s="42">
        <v>196465566</v>
      </c>
    </row>
    <row r="195" spans="1:23" x14ac:dyDescent="0.2">
      <c r="A195" s="15" t="s">
        <v>35</v>
      </c>
      <c r="B195" s="16" t="s">
        <v>347</v>
      </c>
      <c r="C195" s="17" t="s">
        <v>348</v>
      </c>
      <c r="D195" s="26">
        <v>189466861</v>
      </c>
      <c r="E195" s="27">
        <v>188587682</v>
      </c>
      <c r="F195" s="27">
        <v>172477177</v>
      </c>
      <c r="G195" s="36">
        <f t="shared" si="35"/>
        <v>0.91457286695957163</v>
      </c>
      <c r="H195" s="26">
        <v>11864722</v>
      </c>
      <c r="I195" s="27">
        <v>13410128</v>
      </c>
      <c r="J195" s="27">
        <v>14638507</v>
      </c>
      <c r="K195" s="26">
        <v>39913357</v>
      </c>
      <c r="L195" s="26">
        <v>15268876</v>
      </c>
      <c r="M195" s="27">
        <v>13619356</v>
      </c>
      <c r="N195" s="27">
        <v>15833044</v>
      </c>
      <c r="O195" s="26">
        <v>44721276</v>
      </c>
      <c r="P195" s="26">
        <v>17888402</v>
      </c>
      <c r="Q195" s="27">
        <v>14429811</v>
      </c>
      <c r="R195" s="27">
        <v>17044838</v>
      </c>
      <c r="S195" s="26">
        <v>49363051</v>
      </c>
      <c r="T195" s="26">
        <v>14387779</v>
      </c>
      <c r="U195" s="27">
        <v>8229982</v>
      </c>
      <c r="V195" s="27">
        <v>15861732</v>
      </c>
      <c r="W195" s="42">
        <v>38479493</v>
      </c>
    </row>
    <row r="196" spans="1:23" ht="16.5" x14ac:dyDescent="0.3">
      <c r="A196" s="18" t="s">
        <v>0</v>
      </c>
      <c r="B196" s="19" t="s">
        <v>349</v>
      </c>
      <c r="C196" s="20" t="s">
        <v>0</v>
      </c>
      <c r="D196" s="28">
        <f>SUM(D190:D195)</f>
        <v>3595493669</v>
      </c>
      <c r="E196" s="29">
        <f>SUM(E190:E195)</f>
        <v>3593695997</v>
      </c>
      <c r="F196" s="29">
        <f>SUM(F190:F195)</f>
        <v>2899254864</v>
      </c>
      <c r="G196" s="37">
        <f t="shared" si="35"/>
        <v>0.8067613026867837</v>
      </c>
      <c r="H196" s="28">
        <f t="shared" ref="H196:W196" si="39">SUM(H190:H195)</f>
        <v>120042980</v>
      </c>
      <c r="I196" s="29">
        <f t="shared" si="39"/>
        <v>256169507</v>
      </c>
      <c r="J196" s="29">
        <f t="shared" si="39"/>
        <v>290462930</v>
      </c>
      <c r="K196" s="28">
        <f t="shared" si="39"/>
        <v>666675417</v>
      </c>
      <c r="L196" s="28">
        <f t="shared" si="39"/>
        <v>276168718</v>
      </c>
      <c r="M196" s="29">
        <f t="shared" si="39"/>
        <v>235858624</v>
      </c>
      <c r="N196" s="29">
        <f t="shared" si="39"/>
        <v>292283798</v>
      </c>
      <c r="O196" s="28">
        <f t="shared" si="39"/>
        <v>804311140</v>
      </c>
      <c r="P196" s="28">
        <f t="shared" si="39"/>
        <v>209804884</v>
      </c>
      <c r="Q196" s="29">
        <f t="shared" si="39"/>
        <v>200044437</v>
      </c>
      <c r="R196" s="29">
        <f t="shared" si="39"/>
        <v>238706023</v>
      </c>
      <c r="S196" s="28">
        <f t="shared" si="39"/>
        <v>648555344</v>
      </c>
      <c r="T196" s="28">
        <f t="shared" si="39"/>
        <v>217628279</v>
      </c>
      <c r="U196" s="29">
        <f t="shared" si="39"/>
        <v>227434949</v>
      </c>
      <c r="V196" s="29">
        <f t="shared" si="39"/>
        <v>334649735</v>
      </c>
      <c r="W196" s="43">
        <f t="shared" si="39"/>
        <v>779712963</v>
      </c>
    </row>
    <row r="197" spans="1:23" x14ac:dyDescent="0.2">
      <c r="A197" s="15" t="s">
        <v>20</v>
      </c>
      <c r="B197" s="16" t="s">
        <v>350</v>
      </c>
      <c r="C197" s="17" t="s">
        <v>351</v>
      </c>
      <c r="D197" s="26">
        <v>342893468</v>
      </c>
      <c r="E197" s="27">
        <v>347201748</v>
      </c>
      <c r="F197" s="27">
        <v>223101773</v>
      </c>
      <c r="G197" s="36">
        <f t="shared" si="35"/>
        <v>0.64257099592712885</v>
      </c>
      <c r="H197" s="26">
        <v>3907030</v>
      </c>
      <c r="I197" s="27">
        <v>24774331</v>
      </c>
      <c r="J197" s="27">
        <v>20542282</v>
      </c>
      <c r="K197" s="26">
        <v>49223643</v>
      </c>
      <c r="L197" s="26">
        <v>9578414</v>
      </c>
      <c r="M197" s="27">
        <v>29351700</v>
      </c>
      <c r="N197" s="27">
        <v>23716310</v>
      </c>
      <c r="O197" s="26">
        <v>62646424</v>
      </c>
      <c r="P197" s="26">
        <v>17402857</v>
      </c>
      <c r="Q197" s="27">
        <v>16697483</v>
      </c>
      <c r="R197" s="27">
        <v>18161273</v>
      </c>
      <c r="S197" s="26">
        <v>52261613</v>
      </c>
      <c r="T197" s="26">
        <v>19631635</v>
      </c>
      <c r="U197" s="27">
        <v>13616505</v>
      </c>
      <c r="V197" s="27">
        <v>25721953</v>
      </c>
      <c r="W197" s="42">
        <v>58970093</v>
      </c>
    </row>
    <row r="198" spans="1:23" x14ac:dyDescent="0.2">
      <c r="A198" s="15" t="s">
        <v>20</v>
      </c>
      <c r="B198" s="16" t="s">
        <v>352</v>
      </c>
      <c r="C198" s="17" t="s">
        <v>353</v>
      </c>
      <c r="D198" s="26">
        <v>532674879</v>
      </c>
      <c r="E198" s="27">
        <v>525975343</v>
      </c>
      <c r="F198" s="27">
        <v>435762613</v>
      </c>
      <c r="G198" s="36">
        <f t="shared" si="35"/>
        <v>0.82848486872891303</v>
      </c>
      <c r="H198" s="26">
        <v>30780490</v>
      </c>
      <c r="I198" s="27">
        <v>38211619</v>
      </c>
      <c r="J198" s="27">
        <v>40118743</v>
      </c>
      <c r="K198" s="26">
        <v>109110852</v>
      </c>
      <c r="L198" s="26">
        <v>39883080</v>
      </c>
      <c r="M198" s="27">
        <v>31370698</v>
      </c>
      <c r="N198" s="27">
        <v>47828777</v>
      </c>
      <c r="O198" s="26">
        <v>119082555</v>
      </c>
      <c r="P198" s="26">
        <v>42324258</v>
      </c>
      <c r="Q198" s="27">
        <v>22493163</v>
      </c>
      <c r="R198" s="27">
        <v>37450499</v>
      </c>
      <c r="S198" s="26">
        <v>102267920</v>
      </c>
      <c r="T198" s="26">
        <v>34287410</v>
      </c>
      <c r="U198" s="27">
        <v>38206123</v>
      </c>
      <c r="V198" s="27">
        <v>32807753</v>
      </c>
      <c r="W198" s="42">
        <v>105301286</v>
      </c>
    </row>
    <row r="199" spans="1:23" x14ac:dyDescent="0.2">
      <c r="A199" s="15" t="s">
        <v>20</v>
      </c>
      <c r="B199" s="16" t="s">
        <v>354</v>
      </c>
      <c r="C199" s="17" t="s">
        <v>355</v>
      </c>
      <c r="D199" s="26">
        <v>361275817</v>
      </c>
      <c r="E199" s="27">
        <v>389069720</v>
      </c>
      <c r="F199" s="27">
        <v>450887750</v>
      </c>
      <c r="G199" s="36">
        <f t="shared" si="35"/>
        <v>1.1588867671326364</v>
      </c>
      <c r="H199" s="26">
        <v>18431241</v>
      </c>
      <c r="I199" s="27">
        <v>31347585</v>
      </c>
      <c r="J199" s="27">
        <v>34226676</v>
      </c>
      <c r="K199" s="26">
        <v>84005502</v>
      </c>
      <c r="L199" s="26">
        <v>27777287</v>
      </c>
      <c r="M199" s="27">
        <v>28406260</v>
      </c>
      <c r="N199" s="27">
        <v>34107397</v>
      </c>
      <c r="O199" s="26">
        <v>90290944</v>
      </c>
      <c r="P199" s="26">
        <v>22683921</v>
      </c>
      <c r="Q199" s="27">
        <v>21378258</v>
      </c>
      <c r="R199" s="27">
        <v>128163631</v>
      </c>
      <c r="S199" s="26">
        <v>172225810</v>
      </c>
      <c r="T199" s="26">
        <v>26953701</v>
      </c>
      <c r="U199" s="27">
        <v>31448297</v>
      </c>
      <c r="V199" s="27">
        <v>45963496</v>
      </c>
      <c r="W199" s="42">
        <v>104365494</v>
      </c>
    </row>
    <row r="200" spans="1:23" x14ac:dyDescent="0.2">
      <c r="A200" s="15" t="s">
        <v>20</v>
      </c>
      <c r="B200" s="16" t="s">
        <v>356</v>
      </c>
      <c r="C200" s="17" t="s">
        <v>357</v>
      </c>
      <c r="D200" s="26">
        <v>775517560</v>
      </c>
      <c r="E200" s="27">
        <v>835324834</v>
      </c>
      <c r="F200" s="27">
        <v>616414255</v>
      </c>
      <c r="G200" s="36">
        <f t="shared" si="35"/>
        <v>0.73793359171217932</v>
      </c>
      <c r="H200" s="26">
        <v>8805280</v>
      </c>
      <c r="I200" s="27">
        <v>67123360</v>
      </c>
      <c r="J200" s="27">
        <v>38970309</v>
      </c>
      <c r="K200" s="26">
        <v>114898949</v>
      </c>
      <c r="L200" s="26">
        <v>52718725</v>
      </c>
      <c r="M200" s="27">
        <v>45032527</v>
      </c>
      <c r="N200" s="27">
        <v>63252322</v>
      </c>
      <c r="O200" s="26">
        <v>161003574</v>
      </c>
      <c r="P200" s="26">
        <v>46057075</v>
      </c>
      <c r="Q200" s="27">
        <v>46017459</v>
      </c>
      <c r="R200" s="27">
        <v>69772769</v>
      </c>
      <c r="S200" s="26">
        <v>161847303</v>
      </c>
      <c r="T200" s="26">
        <v>59283367</v>
      </c>
      <c r="U200" s="27">
        <v>64446030</v>
      </c>
      <c r="V200" s="27">
        <v>54935032</v>
      </c>
      <c r="W200" s="42">
        <v>178664429</v>
      </c>
    </row>
    <row r="201" spans="1:23" x14ac:dyDescent="0.2">
      <c r="A201" s="15" t="s">
        <v>35</v>
      </c>
      <c r="B201" s="16" t="s">
        <v>358</v>
      </c>
      <c r="C201" s="17" t="s">
        <v>359</v>
      </c>
      <c r="D201" s="26">
        <v>1103532298</v>
      </c>
      <c r="E201" s="27">
        <v>1156414910</v>
      </c>
      <c r="F201" s="27">
        <v>880365818</v>
      </c>
      <c r="G201" s="36">
        <f t="shared" si="35"/>
        <v>0.76128888549179985</v>
      </c>
      <c r="H201" s="26">
        <v>45512510</v>
      </c>
      <c r="I201" s="27">
        <v>69214439</v>
      </c>
      <c r="J201" s="27">
        <v>66658861</v>
      </c>
      <c r="K201" s="26">
        <v>181385810</v>
      </c>
      <c r="L201" s="26">
        <v>77480278</v>
      </c>
      <c r="M201" s="27">
        <v>85674237</v>
      </c>
      <c r="N201" s="27">
        <v>73435473</v>
      </c>
      <c r="O201" s="26">
        <v>236589988</v>
      </c>
      <c r="P201" s="26">
        <v>64843398</v>
      </c>
      <c r="Q201" s="27">
        <v>45302904</v>
      </c>
      <c r="R201" s="27">
        <v>71873223</v>
      </c>
      <c r="S201" s="26">
        <v>182019525</v>
      </c>
      <c r="T201" s="26">
        <v>93327393</v>
      </c>
      <c r="U201" s="27">
        <v>59448316</v>
      </c>
      <c r="V201" s="27">
        <v>127594786</v>
      </c>
      <c r="W201" s="42">
        <v>280370495</v>
      </c>
    </row>
    <row r="202" spans="1:23" ht="16.5" x14ac:dyDescent="0.3">
      <c r="A202" s="18" t="s">
        <v>0</v>
      </c>
      <c r="B202" s="19" t="s">
        <v>360</v>
      </c>
      <c r="C202" s="20" t="s">
        <v>0</v>
      </c>
      <c r="D202" s="28">
        <f>SUM(D197:D201)</f>
        <v>3115894022</v>
      </c>
      <c r="E202" s="29">
        <f>SUM(E197:E201)</f>
        <v>3253986555</v>
      </c>
      <c r="F202" s="29">
        <f>SUM(F197:F201)</f>
        <v>2606532209</v>
      </c>
      <c r="G202" s="37">
        <f t="shared" si="35"/>
        <v>0.80102734444150159</v>
      </c>
      <c r="H202" s="28">
        <f t="shared" ref="H202:W202" si="40">SUM(H197:H201)</f>
        <v>107436551</v>
      </c>
      <c r="I202" s="29">
        <f t="shared" si="40"/>
        <v>230671334</v>
      </c>
      <c r="J202" s="29">
        <f t="shared" si="40"/>
        <v>200516871</v>
      </c>
      <c r="K202" s="28">
        <f t="shared" si="40"/>
        <v>538624756</v>
      </c>
      <c r="L202" s="28">
        <f t="shared" si="40"/>
        <v>207437784</v>
      </c>
      <c r="M202" s="29">
        <f t="shared" si="40"/>
        <v>219835422</v>
      </c>
      <c r="N202" s="29">
        <f t="shared" si="40"/>
        <v>242340279</v>
      </c>
      <c r="O202" s="28">
        <f t="shared" si="40"/>
        <v>669613485</v>
      </c>
      <c r="P202" s="28">
        <f t="shared" si="40"/>
        <v>193311509</v>
      </c>
      <c r="Q202" s="29">
        <f t="shared" si="40"/>
        <v>151889267</v>
      </c>
      <c r="R202" s="29">
        <f t="shared" si="40"/>
        <v>325421395</v>
      </c>
      <c r="S202" s="28">
        <f t="shared" si="40"/>
        <v>670622171</v>
      </c>
      <c r="T202" s="28">
        <f t="shared" si="40"/>
        <v>233483506</v>
      </c>
      <c r="U202" s="29">
        <f t="shared" si="40"/>
        <v>207165271</v>
      </c>
      <c r="V202" s="29">
        <f t="shared" si="40"/>
        <v>287023020</v>
      </c>
      <c r="W202" s="43">
        <f t="shared" si="40"/>
        <v>727671797</v>
      </c>
    </row>
    <row r="203" spans="1:23" ht="16.5" x14ac:dyDescent="0.3">
      <c r="A203" s="18" t="s">
        <v>0</v>
      </c>
      <c r="B203" s="19" t="s">
        <v>361</v>
      </c>
      <c r="C203" s="20" t="s">
        <v>0</v>
      </c>
      <c r="D203" s="28">
        <f>SUM(D171:D176,D178:D182,D184:D188,D190:D195,D197:D201)</f>
        <v>21870306702</v>
      </c>
      <c r="E203" s="29">
        <f>SUM(E171:E176,E178:E182,E184:E188,E190:E195,E197:E201)</f>
        <v>21848025996</v>
      </c>
      <c r="F203" s="29">
        <f>SUM(F171:F176,F178:F182,F184:F188,F190:F195,F197:F201)</f>
        <v>17425722831</v>
      </c>
      <c r="G203" s="37">
        <f t="shared" si="35"/>
        <v>0.79758797587435826</v>
      </c>
      <c r="H203" s="28">
        <f t="shared" ref="H203:W203" si="41">SUM(H171:H176,H178:H182,H184:H188,H190:H195,H197:H201)</f>
        <v>1064063336</v>
      </c>
      <c r="I203" s="29">
        <f t="shared" si="41"/>
        <v>1346600330</v>
      </c>
      <c r="J203" s="29">
        <f t="shared" si="41"/>
        <v>1333489731</v>
      </c>
      <c r="K203" s="28">
        <f t="shared" si="41"/>
        <v>3744153397</v>
      </c>
      <c r="L203" s="28">
        <f t="shared" si="41"/>
        <v>1437069065</v>
      </c>
      <c r="M203" s="29">
        <f t="shared" si="41"/>
        <v>1443681892</v>
      </c>
      <c r="N203" s="29">
        <f t="shared" si="41"/>
        <v>1617563008</v>
      </c>
      <c r="O203" s="28">
        <f t="shared" si="41"/>
        <v>4498313965</v>
      </c>
      <c r="P203" s="28">
        <f t="shared" si="41"/>
        <v>1517955263</v>
      </c>
      <c r="Q203" s="29">
        <f t="shared" si="41"/>
        <v>1293397215</v>
      </c>
      <c r="R203" s="29">
        <f t="shared" si="41"/>
        <v>1744775394</v>
      </c>
      <c r="S203" s="28">
        <f t="shared" si="41"/>
        <v>4556127872</v>
      </c>
      <c r="T203" s="28">
        <f t="shared" si="41"/>
        <v>1260595921</v>
      </c>
      <c r="U203" s="29">
        <f t="shared" si="41"/>
        <v>1354606507</v>
      </c>
      <c r="V203" s="29">
        <f t="shared" si="41"/>
        <v>2011925169</v>
      </c>
      <c r="W203" s="43">
        <f t="shared" si="41"/>
        <v>4627127597</v>
      </c>
    </row>
    <row r="204" spans="1:23" ht="14.45" customHeight="1" x14ac:dyDescent="0.3">
      <c r="A204" s="10"/>
      <c r="B204" s="11" t="s">
        <v>607</v>
      </c>
      <c r="C204" s="12"/>
      <c r="D204" s="30"/>
      <c r="E204" s="31"/>
      <c r="F204" s="31"/>
      <c r="G204" s="38"/>
      <c r="H204" s="30"/>
      <c r="I204" s="31"/>
      <c r="J204" s="31"/>
      <c r="K204" s="30"/>
      <c r="L204" s="30"/>
      <c r="M204" s="31"/>
      <c r="N204" s="31"/>
      <c r="O204" s="30"/>
      <c r="P204" s="30"/>
      <c r="Q204" s="31"/>
      <c r="R204" s="31"/>
      <c r="S204" s="30"/>
      <c r="T204" s="30"/>
      <c r="U204" s="31"/>
      <c r="V204" s="31"/>
      <c r="W204" s="44"/>
    </row>
    <row r="205" spans="1:23" ht="14.45" customHeight="1" x14ac:dyDescent="0.3">
      <c r="A205" s="14" t="s">
        <v>0</v>
      </c>
      <c r="B205" s="11" t="s">
        <v>362</v>
      </c>
      <c r="C205" s="12"/>
      <c r="D205" s="30"/>
      <c r="E205" s="31"/>
      <c r="F205" s="31"/>
      <c r="G205" s="38"/>
      <c r="H205" s="30"/>
      <c r="I205" s="31"/>
      <c r="J205" s="31"/>
      <c r="K205" s="30"/>
      <c r="L205" s="30"/>
      <c r="M205" s="31"/>
      <c r="N205" s="31"/>
      <c r="O205" s="30"/>
      <c r="P205" s="30"/>
      <c r="Q205" s="31"/>
      <c r="R205" s="31"/>
      <c r="S205" s="30"/>
      <c r="T205" s="30"/>
      <c r="U205" s="31"/>
      <c r="V205" s="31"/>
      <c r="W205" s="44"/>
    </row>
    <row r="206" spans="1:23" x14ac:dyDescent="0.2">
      <c r="A206" s="15" t="s">
        <v>20</v>
      </c>
      <c r="B206" s="16" t="s">
        <v>363</v>
      </c>
      <c r="C206" s="17" t="s">
        <v>364</v>
      </c>
      <c r="D206" s="26">
        <v>606951522</v>
      </c>
      <c r="E206" s="27">
        <v>592892509</v>
      </c>
      <c r="F206" s="27">
        <v>627943899</v>
      </c>
      <c r="G206" s="36">
        <f t="shared" ref="G206:G229" si="42">IF(($E206     =0),0,($F206     /$E206     ))</f>
        <v>1.0591192998189829</v>
      </c>
      <c r="H206" s="26">
        <v>37806829</v>
      </c>
      <c r="I206" s="27">
        <v>29097992</v>
      </c>
      <c r="J206" s="27">
        <v>62370673</v>
      </c>
      <c r="K206" s="26">
        <v>129275494</v>
      </c>
      <c r="L206" s="26">
        <v>49273087</v>
      </c>
      <c r="M206" s="27">
        <v>56326885</v>
      </c>
      <c r="N206" s="27">
        <v>28007098</v>
      </c>
      <c r="O206" s="26">
        <v>133607070</v>
      </c>
      <c r="P206" s="26">
        <v>66048642</v>
      </c>
      <c r="Q206" s="27">
        <v>49782390</v>
      </c>
      <c r="R206" s="27">
        <v>58357621</v>
      </c>
      <c r="S206" s="26">
        <v>174188653</v>
      </c>
      <c r="T206" s="26">
        <v>45915506</v>
      </c>
      <c r="U206" s="27">
        <v>70668851</v>
      </c>
      <c r="V206" s="27">
        <v>74288325</v>
      </c>
      <c r="W206" s="42">
        <v>190872682</v>
      </c>
    </row>
    <row r="207" spans="1:23" x14ac:dyDescent="0.2">
      <c r="A207" s="15" t="s">
        <v>20</v>
      </c>
      <c r="B207" s="16" t="s">
        <v>365</v>
      </c>
      <c r="C207" s="17" t="s">
        <v>366</v>
      </c>
      <c r="D207" s="26">
        <v>1143510505</v>
      </c>
      <c r="E207" s="27">
        <v>952265333</v>
      </c>
      <c r="F207" s="27">
        <v>835371409</v>
      </c>
      <c r="G207" s="36">
        <f t="shared" si="42"/>
        <v>0.87724647747940232</v>
      </c>
      <c r="H207" s="26">
        <v>64763307</v>
      </c>
      <c r="I207" s="27">
        <v>18800266</v>
      </c>
      <c r="J207" s="27">
        <v>82605892</v>
      </c>
      <c r="K207" s="26">
        <v>166169465</v>
      </c>
      <c r="L207" s="26">
        <v>85755458</v>
      </c>
      <c r="M207" s="27">
        <v>52462794</v>
      </c>
      <c r="N207" s="27">
        <v>112217967</v>
      </c>
      <c r="O207" s="26">
        <v>250436219</v>
      </c>
      <c r="P207" s="26">
        <v>56188087</v>
      </c>
      <c r="Q207" s="27">
        <v>38433077</v>
      </c>
      <c r="R207" s="27">
        <v>63532156</v>
      </c>
      <c r="S207" s="26">
        <v>158153320</v>
      </c>
      <c r="T207" s="26">
        <v>32374747</v>
      </c>
      <c r="U207" s="27">
        <v>33238344</v>
      </c>
      <c r="V207" s="27">
        <v>194999314</v>
      </c>
      <c r="W207" s="42">
        <v>260612405</v>
      </c>
    </row>
    <row r="208" spans="1:23" x14ac:dyDescent="0.2">
      <c r="A208" s="15" t="s">
        <v>20</v>
      </c>
      <c r="B208" s="16" t="s">
        <v>367</v>
      </c>
      <c r="C208" s="17" t="s">
        <v>368</v>
      </c>
      <c r="D208" s="26">
        <v>753671567</v>
      </c>
      <c r="E208" s="27">
        <v>742201122</v>
      </c>
      <c r="F208" s="27">
        <v>734886437</v>
      </c>
      <c r="G208" s="36">
        <f t="shared" si="42"/>
        <v>0.99014460530551451</v>
      </c>
      <c r="H208" s="26">
        <v>47942312</v>
      </c>
      <c r="I208" s="27">
        <v>55789636</v>
      </c>
      <c r="J208" s="27">
        <v>55982429</v>
      </c>
      <c r="K208" s="26">
        <v>159714377</v>
      </c>
      <c r="L208" s="26">
        <v>26675776</v>
      </c>
      <c r="M208" s="27">
        <v>44595255</v>
      </c>
      <c r="N208" s="27">
        <v>90828254</v>
      </c>
      <c r="O208" s="26">
        <v>162099285</v>
      </c>
      <c r="P208" s="26">
        <v>53342530</v>
      </c>
      <c r="Q208" s="27">
        <v>23268648</v>
      </c>
      <c r="R208" s="27">
        <v>55130863</v>
      </c>
      <c r="S208" s="26">
        <v>131742041</v>
      </c>
      <c r="T208" s="26">
        <v>22918644</v>
      </c>
      <c r="U208" s="27">
        <v>41409424</v>
      </c>
      <c r="V208" s="27">
        <v>217002666</v>
      </c>
      <c r="W208" s="42">
        <v>281330734</v>
      </c>
    </row>
    <row r="209" spans="1:23" x14ac:dyDescent="0.2">
      <c r="A209" s="15" t="s">
        <v>20</v>
      </c>
      <c r="B209" s="16" t="s">
        <v>369</v>
      </c>
      <c r="C209" s="17" t="s">
        <v>370</v>
      </c>
      <c r="D209" s="26">
        <v>409866076</v>
      </c>
      <c r="E209" s="27">
        <v>408866076</v>
      </c>
      <c r="F209" s="27">
        <v>352038885</v>
      </c>
      <c r="G209" s="36">
        <f t="shared" si="42"/>
        <v>0.861012702359782</v>
      </c>
      <c r="H209" s="26">
        <v>13001740</v>
      </c>
      <c r="I209" s="27">
        <v>26509916</v>
      </c>
      <c r="J209" s="27">
        <v>22481852</v>
      </c>
      <c r="K209" s="26">
        <v>61993508</v>
      </c>
      <c r="L209" s="26">
        <v>30536058</v>
      </c>
      <c r="M209" s="27">
        <v>25390010</v>
      </c>
      <c r="N209" s="27">
        <v>36071829</v>
      </c>
      <c r="O209" s="26">
        <v>91997897</v>
      </c>
      <c r="P209" s="26">
        <v>14248039</v>
      </c>
      <c r="Q209" s="27">
        <v>35636500</v>
      </c>
      <c r="R209" s="27">
        <v>22652229</v>
      </c>
      <c r="S209" s="26">
        <v>72536768</v>
      </c>
      <c r="T209" s="26">
        <v>42754804</v>
      </c>
      <c r="U209" s="27">
        <v>34082782</v>
      </c>
      <c r="V209" s="27">
        <v>48673126</v>
      </c>
      <c r="W209" s="42">
        <v>125510712</v>
      </c>
    </row>
    <row r="210" spans="1:23" x14ac:dyDescent="0.2">
      <c r="A210" s="15" t="s">
        <v>20</v>
      </c>
      <c r="B210" s="16" t="s">
        <v>371</v>
      </c>
      <c r="C210" s="17" t="s">
        <v>372</v>
      </c>
      <c r="D210" s="26">
        <v>1097777158</v>
      </c>
      <c r="E210" s="27">
        <v>1252787491</v>
      </c>
      <c r="F210" s="27">
        <v>1032850698</v>
      </c>
      <c r="G210" s="36">
        <f t="shared" si="42"/>
        <v>0.82444205854542651</v>
      </c>
      <c r="H210" s="26">
        <v>112217028</v>
      </c>
      <c r="I210" s="27">
        <v>156273040</v>
      </c>
      <c r="J210" s="27">
        <v>86222543</v>
      </c>
      <c r="K210" s="26">
        <v>354712611</v>
      </c>
      <c r="L210" s="26">
        <v>66206767</v>
      </c>
      <c r="M210" s="27">
        <v>68086790</v>
      </c>
      <c r="N210" s="27">
        <v>47826610</v>
      </c>
      <c r="O210" s="26">
        <v>182120167</v>
      </c>
      <c r="P210" s="26">
        <v>54257819</v>
      </c>
      <c r="Q210" s="27">
        <v>129781152</v>
      </c>
      <c r="R210" s="27">
        <v>95855757</v>
      </c>
      <c r="S210" s="26">
        <v>279894728</v>
      </c>
      <c r="T210" s="26">
        <v>68308903</v>
      </c>
      <c r="U210" s="27">
        <v>100616767</v>
      </c>
      <c r="V210" s="27">
        <v>47197522</v>
      </c>
      <c r="W210" s="42">
        <v>216123192</v>
      </c>
    </row>
    <row r="211" spans="1:23" x14ac:dyDescent="0.2">
      <c r="A211" s="15" t="s">
        <v>20</v>
      </c>
      <c r="B211" s="16" t="s">
        <v>373</v>
      </c>
      <c r="C211" s="17" t="s">
        <v>374</v>
      </c>
      <c r="D211" s="26">
        <v>315450036</v>
      </c>
      <c r="E211" s="27">
        <v>309594148</v>
      </c>
      <c r="F211" s="27">
        <v>223972607</v>
      </c>
      <c r="G211" s="36">
        <f t="shared" si="42"/>
        <v>0.72343940751748315</v>
      </c>
      <c r="H211" s="26">
        <v>13040494</v>
      </c>
      <c r="I211" s="27">
        <v>23197712</v>
      </c>
      <c r="J211" s="27">
        <v>15288817</v>
      </c>
      <c r="K211" s="26">
        <v>51527023</v>
      </c>
      <c r="L211" s="26">
        <v>12796673</v>
      </c>
      <c r="M211" s="27">
        <v>16807861</v>
      </c>
      <c r="N211" s="27">
        <v>14460841</v>
      </c>
      <c r="O211" s="26">
        <v>44065375</v>
      </c>
      <c r="P211" s="26">
        <v>14966161</v>
      </c>
      <c r="Q211" s="27">
        <v>16250913</v>
      </c>
      <c r="R211" s="27">
        <v>18465742</v>
      </c>
      <c r="S211" s="26">
        <v>49682816</v>
      </c>
      <c r="T211" s="26">
        <v>17465900</v>
      </c>
      <c r="U211" s="27">
        <v>17662408</v>
      </c>
      <c r="V211" s="27">
        <v>43569085</v>
      </c>
      <c r="W211" s="42">
        <v>78697393</v>
      </c>
    </row>
    <row r="212" spans="1:23" x14ac:dyDescent="0.2">
      <c r="A212" s="15" t="s">
        <v>20</v>
      </c>
      <c r="B212" s="16" t="s">
        <v>375</v>
      </c>
      <c r="C212" s="17" t="s">
        <v>376</v>
      </c>
      <c r="D212" s="26">
        <v>2492628783</v>
      </c>
      <c r="E212" s="27">
        <v>2515423529</v>
      </c>
      <c r="F212" s="27">
        <v>2589615643</v>
      </c>
      <c r="G212" s="36">
        <f t="shared" si="42"/>
        <v>1.0294948795479761</v>
      </c>
      <c r="H212" s="26">
        <v>81308072</v>
      </c>
      <c r="I212" s="27">
        <v>297904149</v>
      </c>
      <c r="J212" s="27">
        <v>129968445</v>
      </c>
      <c r="K212" s="26">
        <v>509180666</v>
      </c>
      <c r="L212" s="26">
        <v>123038648</v>
      </c>
      <c r="M212" s="27">
        <v>224780821</v>
      </c>
      <c r="N212" s="27">
        <v>211315136</v>
      </c>
      <c r="O212" s="26">
        <v>559134605</v>
      </c>
      <c r="P212" s="26">
        <v>217999506</v>
      </c>
      <c r="Q212" s="27">
        <v>194626880</v>
      </c>
      <c r="R212" s="27">
        <v>195325447</v>
      </c>
      <c r="S212" s="26">
        <v>607951833</v>
      </c>
      <c r="T212" s="26">
        <v>113219741</v>
      </c>
      <c r="U212" s="27">
        <v>182173262</v>
      </c>
      <c r="V212" s="27">
        <v>617955536</v>
      </c>
      <c r="W212" s="42">
        <v>913348539</v>
      </c>
    </row>
    <row r="213" spans="1:23" x14ac:dyDescent="0.2">
      <c r="A213" s="15" t="s">
        <v>35</v>
      </c>
      <c r="B213" s="16" t="s">
        <v>377</v>
      </c>
      <c r="C213" s="17" t="s">
        <v>378</v>
      </c>
      <c r="D213" s="26">
        <v>379391562</v>
      </c>
      <c r="E213" s="27">
        <v>378901562</v>
      </c>
      <c r="F213" s="27">
        <v>347615779</v>
      </c>
      <c r="G213" s="36">
        <f t="shared" si="42"/>
        <v>0.91743031399801933</v>
      </c>
      <c r="H213" s="26">
        <v>18287282</v>
      </c>
      <c r="I213" s="27">
        <v>25424592</v>
      </c>
      <c r="J213" s="27">
        <v>38341431</v>
      </c>
      <c r="K213" s="26">
        <v>82053305</v>
      </c>
      <c r="L213" s="26">
        <v>31657629</v>
      </c>
      <c r="M213" s="27">
        <v>27942084</v>
      </c>
      <c r="N213" s="27">
        <v>29701344</v>
      </c>
      <c r="O213" s="26">
        <v>89301057</v>
      </c>
      <c r="P213" s="26">
        <v>26576996</v>
      </c>
      <c r="Q213" s="27">
        <v>31788684</v>
      </c>
      <c r="R213" s="27">
        <v>29257372</v>
      </c>
      <c r="S213" s="26">
        <v>87623052</v>
      </c>
      <c r="T213" s="26">
        <v>28474152</v>
      </c>
      <c r="U213" s="27">
        <v>31847774</v>
      </c>
      <c r="V213" s="27">
        <v>28316439</v>
      </c>
      <c r="W213" s="42">
        <v>88638365</v>
      </c>
    </row>
    <row r="214" spans="1:23" ht="16.5" x14ac:dyDescent="0.3">
      <c r="A214" s="18" t="s">
        <v>0</v>
      </c>
      <c r="B214" s="19" t="s">
        <v>379</v>
      </c>
      <c r="C214" s="20" t="s">
        <v>0</v>
      </c>
      <c r="D214" s="28">
        <f>SUM(D206:D213)</f>
        <v>7199247209</v>
      </c>
      <c r="E214" s="29">
        <f>SUM(E206:E213)</f>
        <v>7152931770</v>
      </c>
      <c r="F214" s="29">
        <f>SUM(F206:F213)</f>
        <v>6744295357</v>
      </c>
      <c r="G214" s="37">
        <f t="shared" si="42"/>
        <v>0.94287147897679446</v>
      </c>
      <c r="H214" s="28">
        <f t="shared" ref="H214:W214" si="43">SUM(H206:H213)</f>
        <v>388367064</v>
      </c>
      <c r="I214" s="29">
        <f t="shared" si="43"/>
        <v>632997303</v>
      </c>
      <c r="J214" s="29">
        <f t="shared" si="43"/>
        <v>493262082</v>
      </c>
      <c r="K214" s="28">
        <f t="shared" si="43"/>
        <v>1514626449</v>
      </c>
      <c r="L214" s="28">
        <f t="shared" si="43"/>
        <v>425940096</v>
      </c>
      <c r="M214" s="29">
        <f t="shared" si="43"/>
        <v>516392500</v>
      </c>
      <c r="N214" s="29">
        <f t="shared" si="43"/>
        <v>570429079</v>
      </c>
      <c r="O214" s="28">
        <f t="shared" si="43"/>
        <v>1512761675</v>
      </c>
      <c r="P214" s="28">
        <f t="shared" si="43"/>
        <v>503627780</v>
      </c>
      <c r="Q214" s="29">
        <f t="shared" si="43"/>
        <v>519568244</v>
      </c>
      <c r="R214" s="29">
        <f t="shared" si="43"/>
        <v>538577187</v>
      </c>
      <c r="S214" s="28">
        <f t="shared" si="43"/>
        <v>1561773211</v>
      </c>
      <c r="T214" s="28">
        <f t="shared" si="43"/>
        <v>371432397</v>
      </c>
      <c r="U214" s="29">
        <f t="shared" si="43"/>
        <v>511699612</v>
      </c>
      <c r="V214" s="29">
        <f t="shared" si="43"/>
        <v>1272002013</v>
      </c>
      <c r="W214" s="43">
        <f t="shared" si="43"/>
        <v>2155134022</v>
      </c>
    </row>
    <row r="215" spans="1:23" x14ac:dyDescent="0.2">
      <c r="A215" s="15" t="s">
        <v>20</v>
      </c>
      <c r="B215" s="16" t="s">
        <v>380</v>
      </c>
      <c r="C215" s="17" t="s">
        <v>381</v>
      </c>
      <c r="D215" s="26">
        <v>707325660</v>
      </c>
      <c r="E215" s="27">
        <v>711091592</v>
      </c>
      <c r="F215" s="27">
        <v>538403842</v>
      </c>
      <c r="G215" s="36">
        <f t="shared" si="42"/>
        <v>0.75715118566610751</v>
      </c>
      <c r="H215" s="26">
        <v>5732817</v>
      </c>
      <c r="I215" s="27">
        <v>70900391</v>
      </c>
      <c r="J215" s="27">
        <v>51265500</v>
      </c>
      <c r="K215" s="26">
        <v>127898708</v>
      </c>
      <c r="L215" s="26">
        <v>50479337</v>
      </c>
      <c r="M215" s="27">
        <v>31909032</v>
      </c>
      <c r="N215" s="27">
        <v>61974491</v>
      </c>
      <c r="O215" s="26">
        <v>144362860</v>
      </c>
      <c r="P215" s="26">
        <v>20758202</v>
      </c>
      <c r="Q215" s="27">
        <v>66498842</v>
      </c>
      <c r="R215" s="27">
        <v>30398057</v>
      </c>
      <c r="S215" s="26">
        <v>117655101</v>
      </c>
      <c r="T215" s="26">
        <v>21637406</v>
      </c>
      <c r="U215" s="27">
        <v>99487015</v>
      </c>
      <c r="V215" s="27">
        <v>27362752</v>
      </c>
      <c r="W215" s="42">
        <v>148487173</v>
      </c>
    </row>
    <row r="216" spans="1:23" x14ac:dyDescent="0.2">
      <c r="A216" s="15" t="s">
        <v>20</v>
      </c>
      <c r="B216" s="16" t="s">
        <v>382</v>
      </c>
      <c r="C216" s="17" t="s">
        <v>383</v>
      </c>
      <c r="D216" s="26">
        <v>4088203051</v>
      </c>
      <c r="E216" s="27">
        <v>4085957205</v>
      </c>
      <c r="F216" s="27">
        <v>3974360787</v>
      </c>
      <c r="G216" s="36">
        <f t="shared" si="42"/>
        <v>0.97268781526555415</v>
      </c>
      <c r="H216" s="26">
        <v>27550090</v>
      </c>
      <c r="I216" s="27">
        <v>31404772</v>
      </c>
      <c r="J216" s="27">
        <v>758812333</v>
      </c>
      <c r="K216" s="26">
        <v>817767195</v>
      </c>
      <c r="L216" s="26">
        <v>173296177</v>
      </c>
      <c r="M216" s="27">
        <v>284540459</v>
      </c>
      <c r="N216" s="27">
        <v>159940346</v>
      </c>
      <c r="O216" s="26">
        <v>617776982</v>
      </c>
      <c r="P216" s="26">
        <v>491012911</v>
      </c>
      <c r="Q216" s="27">
        <v>242589564</v>
      </c>
      <c r="R216" s="27">
        <v>807250341</v>
      </c>
      <c r="S216" s="26">
        <v>1540852816</v>
      </c>
      <c r="T216" s="26">
        <v>319327561</v>
      </c>
      <c r="U216" s="27">
        <v>147043439</v>
      </c>
      <c r="V216" s="27">
        <v>531592794</v>
      </c>
      <c r="W216" s="42">
        <v>997963794</v>
      </c>
    </row>
    <row r="217" spans="1:23" x14ac:dyDescent="0.2">
      <c r="A217" s="15" t="s">
        <v>20</v>
      </c>
      <c r="B217" s="16" t="s">
        <v>384</v>
      </c>
      <c r="C217" s="17" t="s">
        <v>385</v>
      </c>
      <c r="D217" s="26">
        <v>2164828253</v>
      </c>
      <c r="E217" s="27">
        <v>2200509463</v>
      </c>
      <c r="F217" s="27">
        <v>1848900557</v>
      </c>
      <c r="G217" s="36">
        <f t="shared" si="42"/>
        <v>0.84021477211888729</v>
      </c>
      <c r="H217" s="26">
        <v>111555853</v>
      </c>
      <c r="I217" s="27">
        <v>154936717</v>
      </c>
      <c r="J217" s="27">
        <v>185794842</v>
      </c>
      <c r="K217" s="26">
        <v>452287412</v>
      </c>
      <c r="L217" s="26">
        <v>145412518</v>
      </c>
      <c r="M217" s="27">
        <v>150832667</v>
      </c>
      <c r="N217" s="27">
        <v>165448855</v>
      </c>
      <c r="O217" s="26">
        <v>461694040</v>
      </c>
      <c r="P217" s="26">
        <v>140861546</v>
      </c>
      <c r="Q217" s="27">
        <v>63265132</v>
      </c>
      <c r="R217" s="27">
        <v>157641752</v>
      </c>
      <c r="S217" s="26">
        <v>361768430</v>
      </c>
      <c r="T217" s="26">
        <v>182534478</v>
      </c>
      <c r="U217" s="27">
        <v>165429575</v>
      </c>
      <c r="V217" s="27">
        <v>225186622</v>
      </c>
      <c r="W217" s="42">
        <v>573150675</v>
      </c>
    </row>
    <row r="218" spans="1:23" x14ac:dyDescent="0.2">
      <c r="A218" s="15" t="s">
        <v>20</v>
      </c>
      <c r="B218" s="16" t="s">
        <v>386</v>
      </c>
      <c r="C218" s="17" t="s">
        <v>387</v>
      </c>
      <c r="D218" s="26">
        <v>399276624</v>
      </c>
      <c r="E218" s="27">
        <v>411751554</v>
      </c>
      <c r="F218" s="27">
        <v>293316820</v>
      </c>
      <c r="G218" s="36">
        <f t="shared" si="42"/>
        <v>0.71236360166839829</v>
      </c>
      <c r="H218" s="26">
        <v>20632288</v>
      </c>
      <c r="I218" s="27">
        <v>16265156</v>
      </c>
      <c r="J218" s="27">
        <v>26342815</v>
      </c>
      <c r="K218" s="26">
        <v>63240259</v>
      </c>
      <c r="L218" s="26">
        <v>16904522</v>
      </c>
      <c r="M218" s="27">
        <v>12440806</v>
      </c>
      <c r="N218" s="27">
        <v>23379039</v>
      </c>
      <c r="O218" s="26">
        <v>52724367</v>
      </c>
      <c r="P218" s="26">
        <v>28222223</v>
      </c>
      <c r="Q218" s="27">
        <v>8829208</v>
      </c>
      <c r="R218" s="27">
        <v>22036148</v>
      </c>
      <c r="S218" s="26">
        <v>59087579</v>
      </c>
      <c r="T218" s="26">
        <v>11107451</v>
      </c>
      <c r="U218" s="27">
        <v>43580579</v>
      </c>
      <c r="V218" s="27">
        <v>63576585</v>
      </c>
      <c r="W218" s="42">
        <v>118264615</v>
      </c>
    </row>
    <row r="219" spans="1:23" x14ac:dyDescent="0.2">
      <c r="A219" s="15" t="s">
        <v>20</v>
      </c>
      <c r="B219" s="16" t="s">
        <v>388</v>
      </c>
      <c r="C219" s="17" t="s">
        <v>389</v>
      </c>
      <c r="D219" s="26">
        <v>923157600</v>
      </c>
      <c r="E219" s="27">
        <v>945104932</v>
      </c>
      <c r="F219" s="27">
        <v>766503808</v>
      </c>
      <c r="G219" s="36">
        <f t="shared" si="42"/>
        <v>0.81102508520186201</v>
      </c>
      <c r="H219" s="26">
        <v>15171363</v>
      </c>
      <c r="I219" s="27">
        <v>33856575</v>
      </c>
      <c r="J219" s="27">
        <v>81855734</v>
      </c>
      <c r="K219" s="26">
        <v>130883672</v>
      </c>
      <c r="L219" s="26">
        <v>44854978</v>
      </c>
      <c r="M219" s="27">
        <v>39656199</v>
      </c>
      <c r="N219" s="27">
        <v>21433920</v>
      </c>
      <c r="O219" s="26">
        <v>105945097</v>
      </c>
      <c r="P219" s="26">
        <v>91206125</v>
      </c>
      <c r="Q219" s="27">
        <v>23420273</v>
      </c>
      <c r="R219" s="27">
        <v>74729495</v>
      </c>
      <c r="S219" s="26">
        <v>189355893</v>
      </c>
      <c r="T219" s="26">
        <v>44616389</v>
      </c>
      <c r="U219" s="27">
        <v>59364781</v>
      </c>
      <c r="V219" s="27">
        <v>236337976</v>
      </c>
      <c r="W219" s="42">
        <v>340319146</v>
      </c>
    </row>
    <row r="220" spans="1:23" x14ac:dyDescent="0.2">
      <c r="A220" s="15" t="s">
        <v>20</v>
      </c>
      <c r="B220" s="16" t="s">
        <v>390</v>
      </c>
      <c r="C220" s="17" t="s">
        <v>391</v>
      </c>
      <c r="D220" s="26">
        <v>618946680</v>
      </c>
      <c r="E220" s="27">
        <v>634451084</v>
      </c>
      <c r="F220" s="27">
        <v>496578292</v>
      </c>
      <c r="G220" s="36">
        <f t="shared" si="42"/>
        <v>0.78268964231133697</v>
      </c>
      <c r="H220" s="26">
        <v>0</v>
      </c>
      <c r="I220" s="27">
        <v>10015517</v>
      </c>
      <c r="J220" s="27">
        <v>36674520</v>
      </c>
      <c r="K220" s="26">
        <v>46690037</v>
      </c>
      <c r="L220" s="26">
        <v>23298391</v>
      </c>
      <c r="M220" s="27">
        <v>118196325</v>
      </c>
      <c r="N220" s="27">
        <v>26144380</v>
      </c>
      <c r="O220" s="26">
        <v>167639096</v>
      </c>
      <c r="P220" s="26">
        <v>58892751</v>
      </c>
      <c r="Q220" s="27">
        <v>42672141</v>
      </c>
      <c r="R220" s="27">
        <v>46022870</v>
      </c>
      <c r="S220" s="26">
        <v>147587762</v>
      </c>
      <c r="T220" s="26">
        <v>42004055</v>
      </c>
      <c r="U220" s="27">
        <v>29650063</v>
      </c>
      <c r="V220" s="27">
        <v>63007279</v>
      </c>
      <c r="W220" s="42">
        <v>134661397</v>
      </c>
    </row>
    <row r="221" spans="1:23" x14ac:dyDescent="0.2">
      <c r="A221" s="15" t="s">
        <v>35</v>
      </c>
      <c r="B221" s="16" t="s">
        <v>392</v>
      </c>
      <c r="C221" s="17" t="s">
        <v>393</v>
      </c>
      <c r="D221" s="26">
        <v>594904940</v>
      </c>
      <c r="E221" s="27">
        <v>560736891</v>
      </c>
      <c r="F221" s="27">
        <v>451078641</v>
      </c>
      <c r="G221" s="36">
        <f t="shared" si="42"/>
        <v>0.80443903056843824</v>
      </c>
      <c r="H221" s="26">
        <v>33110477</v>
      </c>
      <c r="I221" s="27">
        <v>29781715</v>
      </c>
      <c r="J221" s="27">
        <v>36109063</v>
      </c>
      <c r="K221" s="26">
        <v>99001255</v>
      </c>
      <c r="L221" s="26">
        <v>39669430</v>
      </c>
      <c r="M221" s="27">
        <v>26934201</v>
      </c>
      <c r="N221" s="27">
        <v>42528851</v>
      </c>
      <c r="O221" s="26">
        <v>109132482</v>
      </c>
      <c r="P221" s="26">
        <v>22662396</v>
      </c>
      <c r="Q221" s="27">
        <v>37791014</v>
      </c>
      <c r="R221" s="27">
        <v>48802817</v>
      </c>
      <c r="S221" s="26">
        <v>109256227</v>
      </c>
      <c r="T221" s="26">
        <v>39253501</v>
      </c>
      <c r="U221" s="27">
        <v>36505628</v>
      </c>
      <c r="V221" s="27">
        <v>57929548</v>
      </c>
      <c r="W221" s="42">
        <v>133688677</v>
      </c>
    </row>
    <row r="222" spans="1:23" ht="16.5" x14ac:dyDescent="0.3">
      <c r="A222" s="18" t="s">
        <v>0</v>
      </c>
      <c r="B222" s="19" t="s">
        <v>394</v>
      </c>
      <c r="C222" s="20" t="s">
        <v>0</v>
      </c>
      <c r="D222" s="28">
        <f>SUM(D215:D221)</f>
        <v>9496642808</v>
      </c>
      <c r="E222" s="29">
        <f>SUM(E215:E221)</f>
        <v>9549602721</v>
      </c>
      <c r="F222" s="29">
        <f>SUM(F215:F221)</f>
        <v>8369142747</v>
      </c>
      <c r="G222" s="37">
        <f t="shared" si="42"/>
        <v>0.87638648344981762</v>
      </c>
      <c r="H222" s="28">
        <f t="shared" ref="H222:W222" si="44">SUM(H215:H221)</f>
        <v>213752888</v>
      </c>
      <c r="I222" s="29">
        <f t="shared" si="44"/>
        <v>347160843</v>
      </c>
      <c r="J222" s="29">
        <f t="shared" si="44"/>
        <v>1176854807</v>
      </c>
      <c r="K222" s="28">
        <f t="shared" si="44"/>
        <v>1737768538</v>
      </c>
      <c r="L222" s="28">
        <f t="shared" si="44"/>
        <v>493915353</v>
      </c>
      <c r="M222" s="29">
        <f t="shared" si="44"/>
        <v>664509689</v>
      </c>
      <c r="N222" s="29">
        <f t="shared" si="44"/>
        <v>500849882</v>
      </c>
      <c r="O222" s="28">
        <f t="shared" si="44"/>
        <v>1659274924</v>
      </c>
      <c r="P222" s="28">
        <f t="shared" si="44"/>
        <v>853616154</v>
      </c>
      <c r="Q222" s="29">
        <f t="shared" si="44"/>
        <v>485066174</v>
      </c>
      <c r="R222" s="29">
        <f t="shared" si="44"/>
        <v>1186881480</v>
      </c>
      <c r="S222" s="28">
        <f t="shared" si="44"/>
        <v>2525563808</v>
      </c>
      <c r="T222" s="28">
        <f t="shared" si="44"/>
        <v>660480841</v>
      </c>
      <c r="U222" s="29">
        <f t="shared" si="44"/>
        <v>581061080</v>
      </c>
      <c r="V222" s="29">
        <f t="shared" si="44"/>
        <v>1204993556</v>
      </c>
      <c r="W222" s="43">
        <f t="shared" si="44"/>
        <v>2446535477</v>
      </c>
    </row>
    <row r="223" spans="1:23" x14ac:dyDescent="0.2">
      <c r="A223" s="15" t="s">
        <v>20</v>
      </c>
      <c r="B223" s="16" t="s">
        <v>395</v>
      </c>
      <c r="C223" s="17" t="s">
        <v>396</v>
      </c>
      <c r="D223" s="26">
        <v>748385669</v>
      </c>
      <c r="E223" s="27">
        <v>814020668</v>
      </c>
      <c r="F223" s="27">
        <v>785749341</v>
      </c>
      <c r="G223" s="36">
        <f t="shared" si="42"/>
        <v>0.96526952187901938</v>
      </c>
      <c r="H223" s="26">
        <v>66142342</v>
      </c>
      <c r="I223" s="27">
        <v>63085286</v>
      </c>
      <c r="J223" s="27">
        <v>51862395</v>
      </c>
      <c r="K223" s="26">
        <v>181090023</v>
      </c>
      <c r="L223" s="26">
        <v>54778638</v>
      </c>
      <c r="M223" s="27">
        <v>63081953</v>
      </c>
      <c r="N223" s="27">
        <v>68874253</v>
      </c>
      <c r="O223" s="26">
        <v>186734844</v>
      </c>
      <c r="P223" s="26">
        <v>53384468</v>
      </c>
      <c r="Q223" s="27">
        <v>-108885093</v>
      </c>
      <c r="R223" s="27">
        <v>260280347</v>
      </c>
      <c r="S223" s="26">
        <v>204779722</v>
      </c>
      <c r="T223" s="26">
        <v>74262231</v>
      </c>
      <c r="U223" s="27">
        <v>56726986</v>
      </c>
      <c r="V223" s="27">
        <v>82155535</v>
      </c>
      <c r="W223" s="42">
        <v>213144752</v>
      </c>
    </row>
    <row r="224" spans="1:23" x14ac:dyDescent="0.2">
      <c r="A224" s="15" t="s">
        <v>20</v>
      </c>
      <c r="B224" s="16" t="s">
        <v>397</v>
      </c>
      <c r="C224" s="17" t="s">
        <v>398</v>
      </c>
      <c r="D224" s="26">
        <v>1174143350</v>
      </c>
      <c r="E224" s="27">
        <v>1039744587</v>
      </c>
      <c r="F224" s="27">
        <v>1123615006</v>
      </c>
      <c r="G224" s="36">
        <f t="shared" si="42"/>
        <v>1.0806644439881079</v>
      </c>
      <c r="H224" s="26">
        <v>68552182</v>
      </c>
      <c r="I224" s="27">
        <v>76027101</v>
      </c>
      <c r="J224" s="27">
        <v>98158085</v>
      </c>
      <c r="K224" s="26">
        <v>242737368</v>
      </c>
      <c r="L224" s="26">
        <v>94984591</v>
      </c>
      <c r="M224" s="27">
        <v>132630266</v>
      </c>
      <c r="N224" s="27">
        <v>96407827</v>
      </c>
      <c r="O224" s="26">
        <v>324022684</v>
      </c>
      <c r="P224" s="26">
        <v>82120918</v>
      </c>
      <c r="Q224" s="27">
        <v>94677784</v>
      </c>
      <c r="R224" s="27">
        <v>32548761</v>
      </c>
      <c r="S224" s="26">
        <v>209347463</v>
      </c>
      <c r="T224" s="26">
        <v>134906970</v>
      </c>
      <c r="U224" s="27">
        <v>89323070</v>
      </c>
      <c r="V224" s="27">
        <v>123277451</v>
      </c>
      <c r="W224" s="42">
        <v>347507491</v>
      </c>
    </row>
    <row r="225" spans="1:23" x14ac:dyDescent="0.2">
      <c r="A225" s="15" t="s">
        <v>20</v>
      </c>
      <c r="B225" s="16" t="s">
        <v>399</v>
      </c>
      <c r="C225" s="17" t="s">
        <v>400</v>
      </c>
      <c r="D225" s="26">
        <v>1285738719</v>
      </c>
      <c r="E225" s="27">
        <v>1308027323</v>
      </c>
      <c r="F225" s="27">
        <v>828457258</v>
      </c>
      <c r="G225" s="36">
        <f t="shared" si="42"/>
        <v>0.63336387813360684</v>
      </c>
      <c r="H225" s="26">
        <v>70391293</v>
      </c>
      <c r="I225" s="27">
        <v>63394470</v>
      </c>
      <c r="J225" s="27">
        <v>62283757</v>
      </c>
      <c r="K225" s="26">
        <v>196069520</v>
      </c>
      <c r="L225" s="26">
        <v>70562600</v>
      </c>
      <c r="M225" s="27">
        <v>74027312</v>
      </c>
      <c r="N225" s="27">
        <v>120561232</v>
      </c>
      <c r="O225" s="26">
        <v>265151144</v>
      </c>
      <c r="P225" s="26">
        <v>72170338</v>
      </c>
      <c r="Q225" s="27">
        <v>14340778</v>
      </c>
      <c r="R225" s="27">
        <v>101308113</v>
      </c>
      <c r="S225" s="26">
        <v>187819229</v>
      </c>
      <c r="T225" s="26">
        <v>19249405</v>
      </c>
      <c r="U225" s="27">
        <v>71174704</v>
      </c>
      <c r="V225" s="27">
        <v>88993256</v>
      </c>
      <c r="W225" s="42">
        <v>179417365</v>
      </c>
    </row>
    <row r="226" spans="1:23" x14ac:dyDescent="0.2">
      <c r="A226" s="15" t="s">
        <v>20</v>
      </c>
      <c r="B226" s="16" t="s">
        <v>401</v>
      </c>
      <c r="C226" s="17" t="s">
        <v>402</v>
      </c>
      <c r="D226" s="26">
        <v>3353878269</v>
      </c>
      <c r="E226" s="27">
        <v>3780027252</v>
      </c>
      <c r="F226" s="27">
        <v>3471006666</v>
      </c>
      <c r="G226" s="36">
        <f t="shared" si="42"/>
        <v>0.91824911160719858</v>
      </c>
      <c r="H226" s="26">
        <v>241093759</v>
      </c>
      <c r="I226" s="27">
        <v>334863228</v>
      </c>
      <c r="J226" s="27">
        <v>275540148</v>
      </c>
      <c r="K226" s="26">
        <v>851497135</v>
      </c>
      <c r="L226" s="26">
        <v>252054717</v>
      </c>
      <c r="M226" s="27">
        <v>247397575</v>
      </c>
      <c r="N226" s="27">
        <v>377298880</v>
      </c>
      <c r="O226" s="26">
        <v>876751172</v>
      </c>
      <c r="P226" s="26">
        <v>248613909</v>
      </c>
      <c r="Q226" s="27">
        <v>332015171</v>
      </c>
      <c r="R226" s="27">
        <v>318366740</v>
      </c>
      <c r="S226" s="26">
        <v>898995820</v>
      </c>
      <c r="T226" s="26">
        <v>296187069</v>
      </c>
      <c r="U226" s="27">
        <v>327760756</v>
      </c>
      <c r="V226" s="27">
        <v>219814714</v>
      </c>
      <c r="W226" s="42">
        <v>843762539</v>
      </c>
    </row>
    <row r="227" spans="1:23" x14ac:dyDescent="0.2">
      <c r="A227" s="15" t="s">
        <v>35</v>
      </c>
      <c r="B227" s="16" t="s">
        <v>403</v>
      </c>
      <c r="C227" s="17" t="s">
        <v>404</v>
      </c>
      <c r="D227" s="26">
        <v>278787444</v>
      </c>
      <c r="E227" s="27">
        <v>283440692</v>
      </c>
      <c r="F227" s="27">
        <v>260905080</v>
      </c>
      <c r="G227" s="36">
        <f t="shared" si="42"/>
        <v>0.92049267223776043</v>
      </c>
      <c r="H227" s="26">
        <v>18168870</v>
      </c>
      <c r="I227" s="27">
        <v>20910530</v>
      </c>
      <c r="J227" s="27">
        <v>20089185</v>
      </c>
      <c r="K227" s="26">
        <v>59168585</v>
      </c>
      <c r="L227" s="26">
        <v>22092055</v>
      </c>
      <c r="M227" s="27">
        <v>19674799</v>
      </c>
      <c r="N227" s="27">
        <v>28025651</v>
      </c>
      <c r="O227" s="26">
        <v>69792505</v>
      </c>
      <c r="P227" s="26">
        <v>20142395</v>
      </c>
      <c r="Q227" s="27">
        <v>21626439</v>
      </c>
      <c r="R227" s="27">
        <v>21011426</v>
      </c>
      <c r="S227" s="26">
        <v>62780260</v>
      </c>
      <c r="T227" s="26">
        <v>22544879</v>
      </c>
      <c r="U227" s="27">
        <v>17948686</v>
      </c>
      <c r="V227" s="27">
        <v>28670165</v>
      </c>
      <c r="W227" s="42">
        <v>69163730</v>
      </c>
    </row>
    <row r="228" spans="1:23" ht="16.5" x14ac:dyDescent="0.3">
      <c r="A228" s="18" t="s">
        <v>0</v>
      </c>
      <c r="B228" s="19" t="s">
        <v>405</v>
      </c>
      <c r="C228" s="20" t="s">
        <v>0</v>
      </c>
      <c r="D228" s="28">
        <f>SUM(D223:D227)</f>
        <v>6840933451</v>
      </c>
      <c r="E228" s="29">
        <f>SUM(E223:E227)</f>
        <v>7225260522</v>
      </c>
      <c r="F228" s="29">
        <f>SUM(F223:F227)</f>
        <v>6469733351</v>
      </c>
      <c r="G228" s="37">
        <f t="shared" si="42"/>
        <v>0.89543253579583526</v>
      </c>
      <c r="H228" s="28">
        <f t="shared" ref="H228:W228" si="45">SUM(H223:H227)</f>
        <v>464348446</v>
      </c>
      <c r="I228" s="29">
        <f t="shared" si="45"/>
        <v>558280615</v>
      </c>
      <c r="J228" s="29">
        <f t="shared" si="45"/>
        <v>507933570</v>
      </c>
      <c r="K228" s="28">
        <f t="shared" si="45"/>
        <v>1530562631</v>
      </c>
      <c r="L228" s="28">
        <f t="shared" si="45"/>
        <v>494472601</v>
      </c>
      <c r="M228" s="29">
        <f t="shared" si="45"/>
        <v>536811905</v>
      </c>
      <c r="N228" s="29">
        <f t="shared" si="45"/>
        <v>691167843</v>
      </c>
      <c r="O228" s="28">
        <f t="shared" si="45"/>
        <v>1722452349</v>
      </c>
      <c r="P228" s="28">
        <f t="shared" si="45"/>
        <v>476432028</v>
      </c>
      <c r="Q228" s="29">
        <f t="shared" si="45"/>
        <v>353775079</v>
      </c>
      <c r="R228" s="29">
        <f t="shared" si="45"/>
        <v>733515387</v>
      </c>
      <c r="S228" s="28">
        <f t="shared" si="45"/>
        <v>1563722494</v>
      </c>
      <c r="T228" s="28">
        <f t="shared" si="45"/>
        <v>547150554</v>
      </c>
      <c r="U228" s="29">
        <f t="shared" si="45"/>
        <v>562934202</v>
      </c>
      <c r="V228" s="29">
        <f t="shared" si="45"/>
        <v>542911121</v>
      </c>
      <c r="W228" s="43">
        <f t="shared" si="45"/>
        <v>1652995877</v>
      </c>
    </row>
    <row r="229" spans="1:23" ht="16.5" x14ac:dyDescent="0.3">
      <c r="A229" s="18" t="s">
        <v>0</v>
      </c>
      <c r="B229" s="19" t="s">
        <v>406</v>
      </c>
      <c r="C229" s="20" t="s">
        <v>0</v>
      </c>
      <c r="D229" s="28">
        <f>SUM(D206:D213,D215:D221,D223:D227)</f>
        <v>23536823468</v>
      </c>
      <c r="E229" s="29">
        <f>SUM(E206:E213,E215:E221,E223:E227)</f>
        <v>23927795013</v>
      </c>
      <c r="F229" s="29">
        <f>SUM(F206:F213,F215:F221,F223:F227)</f>
        <v>21583171455</v>
      </c>
      <c r="G229" s="37">
        <f t="shared" si="42"/>
        <v>0.90201255248441559</v>
      </c>
      <c r="H229" s="28">
        <f t="shared" ref="H229:W229" si="46">SUM(H206:H213,H215:H221,H223:H227)</f>
        <v>1066468398</v>
      </c>
      <c r="I229" s="29">
        <f t="shared" si="46"/>
        <v>1538438761</v>
      </c>
      <c r="J229" s="29">
        <f t="shared" si="46"/>
        <v>2178050459</v>
      </c>
      <c r="K229" s="28">
        <f t="shared" si="46"/>
        <v>4782957618</v>
      </c>
      <c r="L229" s="28">
        <f t="shared" si="46"/>
        <v>1414328050</v>
      </c>
      <c r="M229" s="29">
        <f t="shared" si="46"/>
        <v>1717714094</v>
      </c>
      <c r="N229" s="29">
        <f t="shared" si="46"/>
        <v>1762446804</v>
      </c>
      <c r="O229" s="28">
        <f t="shared" si="46"/>
        <v>4894488948</v>
      </c>
      <c r="P229" s="28">
        <f t="shared" si="46"/>
        <v>1833675962</v>
      </c>
      <c r="Q229" s="29">
        <f t="shared" si="46"/>
        <v>1358409497</v>
      </c>
      <c r="R229" s="29">
        <f t="shared" si="46"/>
        <v>2458974054</v>
      </c>
      <c r="S229" s="28">
        <f t="shared" si="46"/>
        <v>5651059513</v>
      </c>
      <c r="T229" s="28">
        <f t="shared" si="46"/>
        <v>1579063792</v>
      </c>
      <c r="U229" s="29">
        <f t="shared" si="46"/>
        <v>1655694894</v>
      </c>
      <c r="V229" s="29">
        <f t="shared" si="46"/>
        <v>3019906690</v>
      </c>
      <c r="W229" s="43">
        <f t="shared" si="46"/>
        <v>6254665376</v>
      </c>
    </row>
    <row r="230" spans="1:23" ht="14.45" customHeight="1" x14ac:dyDescent="0.3">
      <c r="A230" s="10"/>
      <c r="B230" s="11" t="s">
        <v>607</v>
      </c>
      <c r="C230" s="12"/>
      <c r="D230" s="30"/>
      <c r="E230" s="31"/>
      <c r="F230" s="31"/>
      <c r="G230" s="38"/>
      <c r="H230" s="30"/>
      <c r="I230" s="31"/>
      <c r="J230" s="31"/>
      <c r="K230" s="30"/>
      <c r="L230" s="30"/>
      <c r="M230" s="31"/>
      <c r="N230" s="31"/>
      <c r="O230" s="30"/>
      <c r="P230" s="30"/>
      <c r="Q230" s="31"/>
      <c r="R230" s="31"/>
      <c r="S230" s="30"/>
      <c r="T230" s="30"/>
      <c r="U230" s="31"/>
      <c r="V230" s="31"/>
      <c r="W230" s="44"/>
    </row>
    <row r="231" spans="1:23" ht="14.45" customHeight="1" x14ac:dyDescent="0.3">
      <c r="A231" s="14" t="s">
        <v>0</v>
      </c>
      <c r="B231" s="11" t="s">
        <v>407</v>
      </c>
      <c r="C231" s="12"/>
      <c r="D231" s="30"/>
      <c r="E231" s="31"/>
      <c r="F231" s="31"/>
      <c r="G231" s="38"/>
      <c r="H231" s="30"/>
      <c r="I231" s="31"/>
      <c r="J231" s="31"/>
      <c r="K231" s="30"/>
      <c r="L231" s="30"/>
      <c r="M231" s="31"/>
      <c r="N231" s="31"/>
      <c r="O231" s="30"/>
      <c r="P231" s="30"/>
      <c r="Q231" s="31"/>
      <c r="R231" s="31"/>
      <c r="S231" s="30"/>
      <c r="T231" s="30"/>
      <c r="U231" s="31"/>
      <c r="V231" s="31"/>
      <c r="W231" s="44"/>
    </row>
    <row r="232" spans="1:23" x14ac:dyDescent="0.2">
      <c r="A232" s="15" t="s">
        <v>20</v>
      </c>
      <c r="B232" s="16" t="s">
        <v>408</v>
      </c>
      <c r="C232" s="17" t="s">
        <v>409</v>
      </c>
      <c r="D232" s="26">
        <v>508117900</v>
      </c>
      <c r="E232" s="27">
        <v>516858340</v>
      </c>
      <c r="F232" s="27">
        <v>386137368</v>
      </c>
      <c r="G232" s="36">
        <f t="shared" ref="G232:G258" si="47">IF(($E232     =0),0,($F232     /$E232     ))</f>
        <v>0.74708549348357234</v>
      </c>
      <c r="H232" s="26">
        <v>15696674</v>
      </c>
      <c r="I232" s="27">
        <v>20420139</v>
      </c>
      <c r="J232" s="27">
        <v>15831749</v>
      </c>
      <c r="K232" s="26">
        <v>51948562</v>
      </c>
      <c r="L232" s="26">
        <v>23504691</v>
      </c>
      <c r="M232" s="27">
        <v>67751846</v>
      </c>
      <c r="N232" s="27">
        <v>15837367</v>
      </c>
      <c r="O232" s="26">
        <v>107093904</v>
      </c>
      <c r="P232" s="26">
        <v>53508987</v>
      </c>
      <c r="Q232" s="27">
        <v>22209227</v>
      </c>
      <c r="R232" s="27">
        <v>49237475</v>
      </c>
      <c r="S232" s="26">
        <v>124955689</v>
      </c>
      <c r="T232" s="26">
        <v>28262678</v>
      </c>
      <c r="U232" s="27">
        <v>33705376</v>
      </c>
      <c r="V232" s="27">
        <v>40171159</v>
      </c>
      <c r="W232" s="42">
        <v>102139213</v>
      </c>
    </row>
    <row r="233" spans="1:23" x14ac:dyDescent="0.2">
      <c r="A233" s="15" t="s">
        <v>20</v>
      </c>
      <c r="B233" s="16" t="s">
        <v>410</v>
      </c>
      <c r="C233" s="17" t="s">
        <v>411</v>
      </c>
      <c r="D233" s="26">
        <v>2635090191</v>
      </c>
      <c r="E233" s="27">
        <v>2499764326</v>
      </c>
      <c r="F233" s="27">
        <v>1930991530</v>
      </c>
      <c r="G233" s="36">
        <f t="shared" si="47"/>
        <v>0.77246943238440313</v>
      </c>
      <c r="H233" s="26">
        <v>98649981</v>
      </c>
      <c r="I233" s="27">
        <v>87448481</v>
      </c>
      <c r="J233" s="27">
        <v>212912162</v>
      </c>
      <c r="K233" s="26">
        <v>399010624</v>
      </c>
      <c r="L233" s="26">
        <v>223361741</v>
      </c>
      <c r="M233" s="27">
        <v>115254040</v>
      </c>
      <c r="N233" s="27">
        <v>227952653</v>
      </c>
      <c r="O233" s="26">
        <v>566568434</v>
      </c>
      <c r="P233" s="26">
        <v>62829026</v>
      </c>
      <c r="Q233" s="27">
        <v>122750993</v>
      </c>
      <c r="R233" s="27">
        <v>198636962</v>
      </c>
      <c r="S233" s="26">
        <v>384216981</v>
      </c>
      <c r="T233" s="26">
        <v>103546081</v>
      </c>
      <c r="U233" s="27">
        <v>187670663</v>
      </c>
      <c r="V233" s="27">
        <v>289978747</v>
      </c>
      <c r="W233" s="42">
        <v>581195491</v>
      </c>
    </row>
    <row r="234" spans="1:23" x14ac:dyDescent="0.2">
      <c r="A234" s="15" t="s">
        <v>20</v>
      </c>
      <c r="B234" s="16" t="s">
        <v>412</v>
      </c>
      <c r="C234" s="17" t="s">
        <v>413</v>
      </c>
      <c r="D234" s="26">
        <v>5310188755</v>
      </c>
      <c r="E234" s="27">
        <v>6199788428</v>
      </c>
      <c r="F234" s="27">
        <v>5469791795</v>
      </c>
      <c r="G234" s="36">
        <f t="shared" si="47"/>
        <v>0.88225458957548797</v>
      </c>
      <c r="H234" s="26">
        <v>111472984</v>
      </c>
      <c r="I234" s="27">
        <v>442522253</v>
      </c>
      <c r="J234" s="27">
        <v>496499858</v>
      </c>
      <c r="K234" s="26">
        <v>1050495095</v>
      </c>
      <c r="L234" s="26">
        <v>406214548</v>
      </c>
      <c r="M234" s="27">
        <v>487703414</v>
      </c>
      <c r="N234" s="27">
        <v>399293703</v>
      </c>
      <c r="O234" s="26">
        <v>1293211665</v>
      </c>
      <c r="P234" s="26">
        <v>449098535</v>
      </c>
      <c r="Q234" s="27">
        <v>427952694</v>
      </c>
      <c r="R234" s="27">
        <v>372346979</v>
      </c>
      <c r="S234" s="26">
        <v>1249398208</v>
      </c>
      <c r="T234" s="26">
        <v>426035031</v>
      </c>
      <c r="U234" s="27">
        <v>449809430</v>
      </c>
      <c r="V234" s="27">
        <v>1000842366</v>
      </c>
      <c r="W234" s="42">
        <v>1876686827</v>
      </c>
    </row>
    <row r="235" spans="1:23" x14ac:dyDescent="0.2">
      <c r="A235" s="15" t="s">
        <v>20</v>
      </c>
      <c r="B235" s="16" t="s">
        <v>414</v>
      </c>
      <c r="C235" s="17" t="s">
        <v>415</v>
      </c>
      <c r="D235" s="26">
        <v>247810878</v>
      </c>
      <c r="E235" s="27">
        <v>247810878</v>
      </c>
      <c r="F235" s="27">
        <v>83978427</v>
      </c>
      <c r="G235" s="36">
        <f t="shared" si="47"/>
        <v>0.33888111642944102</v>
      </c>
      <c r="H235" s="26">
        <v>2173538</v>
      </c>
      <c r="I235" s="27">
        <v>39158822</v>
      </c>
      <c r="J235" s="27">
        <v>2070653</v>
      </c>
      <c r="K235" s="26">
        <v>43403013</v>
      </c>
      <c r="L235" s="26">
        <v>1361993</v>
      </c>
      <c r="M235" s="27">
        <v>11602834</v>
      </c>
      <c r="N235" s="27">
        <v>0</v>
      </c>
      <c r="O235" s="26">
        <v>12964827</v>
      </c>
      <c r="P235" s="26">
        <v>2357768</v>
      </c>
      <c r="Q235" s="27">
        <v>190381</v>
      </c>
      <c r="R235" s="27">
        <v>7603212</v>
      </c>
      <c r="S235" s="26">
        <v>10151361</v>
      </c>
      <c r="T235" s="26">
        <v>8118508</v>
      </c>
      <c r="U235" s="27">
        <v>6399587</v>
      </c>
      <c r="V235" s="27">
        <v>2941131</v>
      </c>
      <c r="W235" s="42">
        <v>17459226</v>
      </c>
    </row>
    <row r="236" spans="1:23" x14ac:dyDescent="0.2">
      <c r="A236" s="15" t="s">
        <v>20</v>
      </c>
      <c r="B236" s="16" t="s">
        <v>416</v>
      </c>
      <c r="C236" s="17" t="s">
        <v>417</v>
      </c>
      <c r="D236" s="26">
        <v>856652831</v>
      </c>
      <c r="E236" s="27">
        <v>927518832</v>
      </c>
      <c r="F236" s="27">
        <v>1036538757</v>
      </c>
      <c r="G236" s="36">
        <f t="shared" si="47"/>
        <v>1.1175393115899559</v>
      </c>
      <c r="H236" s="26">
        <v>43601680</v>
      </c>
      <c r="I236" s="27">
        <v>54098593</v>
      </c>
      <c r="J236" s="27">
        <v>59771092</v>
      </c>
      <c r="K236" s="26">
        <v>157471365</v>
      </c>
      <c r="L236" s="26">
        <v>71713987</v>
      </c>
      <c r="M236" s="27">
        <v>46890801</v>
      </c>
      <c r="N236" s="27">
        <v>99001188</v>
      </c>
      <c r="O236" s="26">
        <v>217605976</v>
      </c>
      <c r="P236" s="26">
        <v>38331283</v>
      </c>
      <c r="Q236" s="27">
        <v>70687432</v>
      </c>
      <c r="R236" s="27">
        <v>353583959</v>
      </c>
      <c r="S236" s="26">
        <v>462602674</v>
      </c>
      <c r="T236" s="26">
        <v>48823884</v>
      </c>
      <c r="U236" s="27">
        <v>56273408</v>
      </c>
      <c r="V236" s="27">
        <v>93761450</v>
      </c>
      <c r="W236" s="42">
        <v>198858742</v>
      </c>
    </row>
    <row r="237" spans="1:23" x14ac:dyDescent="0.2">
      <c r="A237" s="15" t="s">
        <v>35</v>
      </c>
      <c r="B237" s="16" t="s">
        <v>418</v>
      </c>
      <c r="C237" s="17" t="s">
        <v>419</v>
      </c>
      <c r="D237" s="26">
        <v>342833000</v>
      </c>
      <c r="E237" s="27">
        <v>353865417</v>
      </c>
      <c r="F237" s="27">
        <v>260209597</v>
      </c>
      <c r="G237" s="36">
        <f t="shared" si="47"/>
        <v>0.73533491689016905</v>
      </c>
      <c r="H237" s="26">
        <v>22249764</v>
      </c>
      <c r="I237" s="27">
        <v>19310566</v>
      </c>
      <c r="J237" s="27">
        <v>22112055</v>
      </c>
      <c r="K237" s="26">
        <v>63672385</v>
      </c>
      <c r="L237" s="26">
        <v>20708453</v>
      </c>
      <c r="M237" s="27">
        <v>21025760</v>
      </c>
      <c r="N237" s="27">
        <v>20864235</v>
      </c>
      <c r="O237" s="26">
        <v>62598448</v>
      </c>
      <c r="P237" s="26">
        <v>20472300</v>
      </c>
      <c r="Q237" s="27">
        <v>23788147</v>
      </c>
      <c r="R237" s="27">
        <v>23593950</v>
      </c>
      <c r="S237" s="26">
        <v>67854397</v>
      </c>
      <c r="T237" s="26">
        <v>21417677</v>
      </c>
      <c r="U237" s="27">
        <v>22347739</v>
      </c>
      <c r="V237" s="27">
        <v>22318951</v>
      </c>
      <c r="W237" s="42">
        <v>66084367</v>
      </c>
    </row>
    <row r="238" spans="1:23" ht="16.5" x14ac:dyDescent="0.3">
      <c r="A238" s="18" t="s">
        <v>0</v>
      </c>
      <c r="B238" s="19" t="s">
        <v>420</v>
      </c>
      <c r="C238" s="20" t="s">
        <v>0</v>
      </c>
      <c r="D238" s="28">
        <f>SUM(D232:D237)</f>
        <v>9900693555</v>
      </c>
      <c r="E238" s="29">
        <f>SUM(E232:E237)</f>
        <v>10745606221</v>
      </c>
      <c r="F238" s="29">
        <f>SUM(F232:F237)</f>
        <v>9167647474</v>
      </c>
      <c r="G238" s="37">
        <f t="shared" si="47"/>
        <v>0.85315312002442301</v>
      </c>
      <c r="H238" s="28">
        <f t="shared" ref="H238:W238" si="48">SUM(H232:H237)</f>
        <v>293844621</v>
      </c>
      <c r="I238" s="29">
        <f t="shared" si="48"/>
        <v>662958854</v>
      </c>
      <c r="J238" s="29">
        <f t="shared" si="48"/>
        <v>809197569</v>
      </c>
      <c r="K238" s="28">
        <f t="shared" si="48"/>
        <v>1766001044</v>
      </c>
      <c r="L238" s="28">
        <f t="shared" si="48"/>
        <v>746865413</v>
      </c>
      <c r="M238" s="29">
        <f t="shared" si="48"/>
        <v>750228695</v>
      </c>
      <c r="N238" s="29">
        <f t="shared" si="48"/>
        <v>762949146</v>
      </c>
      <c r="O238" s="28">
        <f t="shared" si="48"/>
        <v>2260043254</v>
      </c>
      <c r="P238" s="28">
        <f t="shared" si="48"/>
        <v>626597899</v>
      </c>
      <c r="Q238" s="29">
        <f t="shared" si="48"/>
        <v>667578874</v>
      </c>
      <c r="R238" s="29">
        <f t="shared" si="48"/>
        <v>1005002537</v>
      </c>
      <c r="S238" s="28">
        <f t="shared" si="48"/>
        <v>2299179310</v>
      </c>
      <c r="T238" s="28">
        <f t="shared" si="48"/>
        <v>636203859</v>
      </c>
      <c r="U238" s="29">
        <f t="shared" si="48"/>
        <v>756206203</v>
      </c>
      <c r="V238" s="29">
        <f t="shared" si="48"/>
        <v>1450013804</v>
      </c>
      <c r="W238" s="43">
        <f t="shared" si="48"/>
        <v>2842423866</v>
      </c>
    </row>
    <row r="239" spans="1:23" x14ac:dyDescent="0.2">
      <c r="A239" s="15" t="s">
        <v>20</v>
      </c>
      <c r="B239" s="16" t="s">
        <v>421</v>
      </c>
      <c r="C239" s="17" t="s">
        <v>422</v>
      </c>
      <c r="D239" s="26">
        <v>195668117</v>
      </c>
      <c r="E239" s="27">
        <v>215010931</v>
      </c>
      <c r="F239" s="27">
        <v>157189543</v>
      </c>
      <c r="G239" s="36">
        <f t="shared" si="47"/>
        <v>0.73107698417435341</v>
      </c>
      <c r="H239" s="26">
        <v>13917373</v>
      </c>
      <c r="I239" s="27">
        <v>11803505</v>
      </c>
      <c r="J239" s="27">
        <v>12838215</v>
      </c>
      <c r="K239" s="26">
        <v>38559093</v>
      </c>
      <c r="L239" s="26">
        <v>13912649</v>
      </c>
      <c r="M239" s="27">
        <v>16938152</v>
      </c>
      <c r="N239" s="27">
        <v>10163564</v>
      </c>
      <c r="O239" s="26">
        <v>41014365</v>
      </c>
      <c r="P239" s="26">
        <v>13651689</v>
      </c>
      <c r="Q239" s="27">
        <v>11063943</v>
      </c>
      <c r="R239" s="27">
        <v>11324283</v>
      </c>
      <c r="S239" s="26">
        <v>36039915</v>
      </c>
      <c r="T239" s="26">
        <v>16210565</v>
      </c>
      <c r="U239" s="27">
        <v>11911756</v>
      </c>
      <c r="V239" s="27">
        <v>13453849</v>
      </c>
      <c r="W239" s="42">
        <v>41576170</v>
      </c>
    </row>
    <row r="240" spans="1:23" x14ac:dyDescent="0.2">
      <c r="A240" s="15" t="s">
        <v>20</v>
      </c>
      <c r="B240" s="16" t="s">
        <v>423</v>
      </c>
      <c r="C240" s="17" t="s">
        <v>424</v>
      </c>
      <c r="D240" s="26">
        <v>278621273</v>
      </c>
      <c r="E240" s="27">
        <v>307423116</v>
      </c>
      <c r="F240" s="27">
        <v>150864180</v>
      </c>
      <c r="G240" s="36">
        <f t="shared" si="47"/>
        <v>0.49073791835484487</v>
      </c>
      <c r="H240" s="26">
        <v>8909327</v>
      </c>
      <c r="I240" s="27">
        <v>167500</v>
      </c>
      <c r="J240" s="27">
        <v>927446</v>
      </c>
      <c r="K240" s="26">
        <v>10004273</v>
      </c>
      <c r="L240" s="26">
        <v>8461092</v>
      </c>
      <c r="M240" s="27">
        <v>32299977</v>
      </c>
      <c r="N240" s="27">
        <v>0</v>
      </c>
      <c r="O240" s="26">
        <v>40761069</v>
      </c>
      <c r="P240" s="26">
        <v>52858806</v>
      </c>
      <c r="Q240" s="27">
        <v>13492786</v>
      </c>
      <c r="R240" s="27">
        <v>18492843</v>
      </c>
      <c r="S240" s="26">
        <v>84844435</v>
      </c>
      <c r="T240" s="26">
        <v>9326393</v>
      </c>
      <c r="U240" s="27">
        <v>2964005</v>
      </c>
      <c r="V240" s="27">
        <v>2964005</v>
      </c>
      <c r="W240" s="42">
        <v>15254403</v>
      </c>
    </row>
    <row r="241" spans="1:23" x14ac:dyDescent="0.2">
      <c r="A241" s="15" t="s">
        <v>20</v>
      </c>
      <c r="B241" s="16" t="s">
        <v>425</v>
      </c>
      <c r="C241" s="17" t="s">
        <v>426</v>
      </c>
      <c r="D241" s="26">
        <v>1158438248</v>
      </c>
      <c r="E241" s="27">
        <v>1161121343</v>
      </c>
      <c r="F241" s="27">
        <v>787027032</v>
      </c>
      <c r="G241" s="36">
        <f t="shared" si="47"/>
        <v>0.67781635118905914</v>
      </c>
      <c r="H241" s="26">
        <v>16679313</v>
      </c>
      <c r="I241" s="27">
        <v>89859506</v>
      </c>
      <c r="J241" s="27">
        <v>60175494</v>
      </c>
      <c r="K241" s="26">
        <v>166714313</v>
      </c>
      <c r="L241" s="26">
        <v>73044396</v>
      </c>
      <c r="M241" s="27">
        <v>36494326</v>
      </c>
      <c r="N241" s="27">
        <v>103313731</v>
      </c>
      <c r="O241" s="26">
        <v>212852453</v>
      </c>
      <c r="P241" s="26">
        <v>53408453</v>
      </c>
      <c r="Q241" s="27">
        <v>54858843</v>
      </c>
      <c r="R241" s="27">
        <v>60613098</v>
      </c>
      <c r="S241" s="26">
        <v>168880394</v>
      </c>
      <c r="T241" s="26">
        <v>91429223</v>
      </c>
      <c r="U241" s="27">
        <v>70296038</v>
      </c>
      <c r="V241" s="27">
        <v>76854611</v>
      </c>
      <c r="W241" s="42">
        <v>238579872</v>
      </c>
    </row>
    <row r="242" spans="1:23" x14ac:dyDescent="0.2">
      <c r="A242" s="15" t="s">
        <v>20</v>
      </c>
      <c r="B242" s="16" t="s">
        <v>427</v>
      </c>
      <c r="C242" s="17" t="s">
        <v>428</v>
      </c>
      <c r="D242" s="26">
        <v>612600401</v>
      </c>
      <c r="E242" s="27">
        <v>611879989</v>
      </c>
      <c r="F242" s="27">
        <v>228674758</v>
      </c>
      <c r="G242" s="36">
        <f t="shared" si="47"/>
        <v>0.37372485145939294</v>
      </c>
      <c r="H242" s="26">
        <v>27060460</v>
      </c>
      <c r="I242" s="27">
        <v>38246126</v>
      </c>
      <c r="J242" s="27">
        <v>29006688</v>
      </c>
      <c r="K242" s="26">
        <v>94313274</v>
      </c>
      <c r="L242" s="26">
        <v>29575439</v>
      </c>
      <c r="M242" s="27">
        <v>23443443</v>
      </c>
      <c r="N242" s="27">
        <v>26986931</v>
      </c>
      <c r="O242" s="26">
        <v>80005813</v>
      </c>
      <c r="P242" s="26">
        <v>22566961</v>
      </c>
      <c r="Q242" s="27">
        <v>24834499</v>
      </c>
      <c r="R242" s="27">
        <v>423082</v>
      </c>
      <c r="S242" s="26">
        <v>47824542</v>
      </c>
      <c r="T242" s="26">
        <v>-10252595</v>
      </c>
      <c r="U242" s="27">
        <v>14249132</v>
      </c>
      <c r="V242" s="27">
        <v>2534592</v>
      </c>
      <c r="W242" s="42">
        <v>6531129</v>
      </c>
    </row>
    <row r="243" spans="1:23" x14ac:dyDescent="0.2">
      <c r="A243" s="15" t="s">
        <v>20</v>
      </c>
      <c r="B243" s="16" t="s">
        <v>429</v>
      </c>
      <c r="C243" s="17" t="s">
        <v>430</v>
      </c>
      <c r="D243" s="26">
        <v>387968445</v>
      </c>
      <c r="E243" s="27">
        <v>399965627</v>
      </c>
      <c r="F243" s="27">
        <v>263918483</v>
      </c>
      <c r="G243" s="36">
        <f t="shared" si="47"/>
        <v>0.6598529103102152</v>
      </c>
      <c r="H243" s="26">
        <v>15390728</v>
      </c>
      <c r="I243" s="27">
        <v>18121601</v>
      </c>
      <c r="J243" s="27">
        <v>23429459</v>
      </c>
      <c r="K243" s="26">
        <v>56941788</v>
      </c>
      <c r="L243" s="26">
        <v>22070294</v>
      </c>
      <c r="M243" s="27">
        <v>19847628</v>
      </c>
      <c r="N243" s="27">
        <v>15374285</v>
      </c>
      <c r="O243" s="26">
        <v>57292207</v>
      </c>
      <c r="P243" s="26">
        <v>16775446</v>
      </c>
      <c r="Q243" s="27">
        <v>23277496</v>
      </c>
      <c r="R243" s="27">
        <v>30230468</v>
      </c>
      <c r="S243" s="26">
        <v>70283410</v>
      </c>
      <c r="T243" s="26">
        <v>21186223</v>
      </c>
      <c r="U243" s="27">
        <v>24234212</v>
      </c>
      <c r="V243" s="27">
        <v>33980643</v>
      </c>
      <c r="W243" s="42">
        <v>79401078</v>
      </c>
    </row>
    <row r="244" spans="1:23" x14ac:dyDescent="0.2">
      <c r="A244" s="15" t="s">
        <v>35</v>
      </c>
      <c r="B244" s="16" t="s">
        <v>431</v>
      </c>
      <c r="C244" s="17" t="s">
        <v>432</v>
      </c>
      <c r="D244" s="26">
        <v>1106971284</v>
      </c>
      <c r="E244" s="27">
        <v>1339553024</v>
      </c>
      <c r="F244" s="27">
        <v>1132247901</v>
      </c>
      <c r="G244" s="36">
        <f t="shared" si="47"/>
        <v>0.84524306295769291</v>
      </c>
      <c r="H244" s="26">
        <v>29776123</v>
      </c>
      <c r="I244" s="27">
        <v>106972321</v>
      </c>
      <c r="J244" s="27">
        <v>31751307</v>
      </c>
      <c r="K244" s="26">
        <v>168499751</v>
      </c>
      <c r="L244" s="26">
        <v>80234350</v>
      </c>
      <c r="M244" s="27">
        <v>93079420</v>
      </c>
      <c r="N244" s="27">
        <v>154609986</v>
      </c>
      <c r="O244" s="26">
        <v>327923756</v>
      </c>
      <c r="P244" s="26">
        <v>12292174</v>
      </c>
      <c r="Q244" s="27">
        <v>33717011</v>
      </c>
      <c r="R244" s="27">
        <v>102951812</v>
      </c>
      <c r="S244" s="26">
        <v>148960997</v>
      </c>
      <c r="T244" s="26">
        <v>152273139</v>
      </c>
      <c r="U244" s="27">
        <v>60616895</v>
      </c>
      <c r="V244" s="27">
        <v>273973363</v>
      </c>
      <c r="W244" s="42">
        <v>486863397</v>
      </c>
    </row>
    <row r="245" spans="1:23" ht="16.5" x14ac:dyDescent="0.3">
      <c r="A245" s="18" t="s">
        <v>0</v>
      </c>
      <c r="B245" s="19" t="s">
        <v>433</v>
      </c>
      <c r="C245" s="20" t="s">
        <v>0</v>
      </c>
      <c r="D245" s="28">
        <f>SUM(D239:D244)</f>
        <v>3740267768</v>
      </c>
      <c r="E245" s="29">
        <f>SUM(E239:E244)</f>
        <v>4034954030</v>
      </c>
      <c r="F245" s="29">
        <f>SUM(F239:F244)</f>
        <v>2719921897</v>
      </c>
      <c r="G245" s="37">
        <f t="shared" si="47"/>
        <v>0.67408993430341513</v>
      </c>
      <c r="H245" s="28">
        <f t="shared" ref="H245:W245" si="49">SUM(H239:H244)</f>
        <v>111733324</v>
      </c>
      <c r="I245" s="29">
        <f t="shared" si="49"/>
        <v>265170559</v>
      </c>
      <c r="J245" s="29">
        <f t="shared" si="49"/>
        <v>158128609</v>
      </c>
      <c r="K245" s="28">
        <f t="shared" si="49"/>
        <v>535032492</v>
      </c>
      <c r="L245" s="28">
        <f t="shared" si="49"/>
        <v>227298220</v>
      </c>
      <c r="M245" s="29">
        <f t="shared" si="49"/>
        <v>222102946</v>
      </c>
      <c r="N245" s="29">
        <f t="shared" si="49"/>
        <v>310448497</v>
      </c>
      <c r="O245" s="28">
        <f t="shared" si="49"/>
        <v>759849663</v>
      </c>
      <c r="P245" s="28">
        <f t="shared" si="49"/>
        <v>171553529</v>
      </c>
      <c r="Q245" s="29">
        <f t="shared" si="49"/>
        <v>161244578</v>
      </c>
      <c r="R245" s="29">
        <f t="shared" si="49"/>
        <v>224035586</v>
      </c>
      <c r="S245" s="28">
        <f t="shared" si="49"/>
        <v>556833693</v>
      </c>
      <c r="T245" s="28">
        <f t="shared" si="49"/>
        <v>280172948</v>
      </c>
      <c r="U245" s="29">
        <f t="shared" si="49"/>
        <v>184272038</v>
      </c>
      <c r="V245" s="29">
        <f t="shared" si="49"/>
        <v>403761063</v>
      </c>
      <c r="W245" s="43">
        <f t="shared" si="49"/>
        <v>868206049</v>
      </c>
    </row>
    <row r="246" spans="1:23" x14ac:dyDescent="0.2">
      <c r="A246" s="15" t="s">
        <v>20</v>
      </c>
      <c r="B246" s="16" t="s">
        <v>434</v>
      </c>
      <c r="C246" s="17" t="s">
        <v>435</v>
      </c>
      <c r="D246" s="26">
        <v>513215318</v>
      </c>
      <c r="E246" s="27">
        <v>481040870</v>
      </c>
      <c r="F246" s="27">
        <v>287484755</v>
      </c>
      <c r="G246" s="36">
        <f t="shared" si="47"/>
        <v>0.59763062336054729</v>
      </c>
      <c r="H246" s="26">
        <v>5140376</v>
      </c>
      <c r="I246" s="27">
        <v>19448357</v>
      </c>
      <c r="J246" s="27">
        <v>27033503</v>
      </c>
      <c r="K246" s="26">
        <v>51622236</v>
      </c>
      <c r="L246" s="26">
        <v>19791762</v>
      </c>
      <c r="M246" s="27">
        <v>17777398</v>
      </c>
      <c r="N246" s="27">
        <v>0</v>
      </c>
      <c r="O246" s="26">
        <v>37569160</v>
      </c>
      <c r="P246" s="26">
        <v>22088824</v>
      </c>
      <c r="Q246" s="27">
        <v>60222348</v>
      </c>
      <c r="R246" s="27">
        <v>30789858</v>
      </c>
      <c r="S246" s="26">
        <v>113101030</v>
      </c>
      <c r="T246" s="26">
        <v>12168048</v>
      </c>
      <c r="U246" s="27">
        <v>5536137</v>
      </c>
      <c r="V246" s="27">
        <v>67488144</v>
      </c>
      <c r="W246" s="42">
        <v>85192329</v>
      </c>
    </row>
    <row r="247" spans="1:23" x14ac:dyDescent="0.2">
      <c r="A247" s="15" t="s">
        <v>20</v>
      </c>
      <c r="B247" s="16" t="s">
        <v>436</v>
      </c>
      <c r="C247" s="17" t="s">
        <v>437</v>
      </c>
      <c r="D247" s="26">
        <v>230603418</v>
      </c>
      <c r="E247" s="27">
        <v>230603418</v>
      </c>
      <c r="F247" s="27">
        <v>171912435</v>
      </c>
      <c r="G247" s="36">
        <f t="shared" si="47"/>
        <v>0.7454895356321215</v>
      </c>
      <c r="H247" s="26">
        <v>15894810</v>
      </c>
      <c r="I247" s="27">
        <v>15684924</v>
      </c>
      <c r="J247" s="27">
        <v>14834779</v>
      </c>
      <c r="K247" s="26">
        <v>46414513</v>
      </c>
      <c r="L247" s="26">
        <v>12617718</v>
      </c>
      <c r="M247" s="27">
        <v>13187296</v>
      </c>
      <c r="N247" s="27">
        <v>14305552</v>
      </c>
      <c r="O247" s="26">
        <v>40110566</v>
      </c>
      <c r="P247" s="26">
        <v>14077390</v>
      </c>
      <c r="Q247" s="27">
        <v>11960354</v>
      </c>
      <c r="R247" s="27">
        <v>12846248</v>
      </c>
      <c r="S247" s="26">
        <v>38883992</v>
      </c>
      <c r="T247" s="26">
        <v>15579742</v>
      </c>
      <c r="U247" s="27">
        <v>12141122</v>
      </c>
      <c r="V247" s="27">
        <v>18782500</v>
      </c>
      <c r="W247" s="42">
        <v>46503364</v>
      </c>
    </row>
    <row r="248" spans="1:23" x14ac:dyDescent="0.2">
      <c r="A248" s="15" t="s">
        <v>20</v>
      </c>
      <c r="B248" s="16" t="s">
        <v>438</v>
      </c>
      <c r="C248" s="17" t="s">
        <v>439</v>
      </c>
      <c r="D248" s="26">
        <v>331708620</v>
      </c>
      <c r="E248" s="27">
        <v>356407120</v>
      </c>
      <c r="F248" s="27">
        <v>266498349</v>
      </c>
      <c r="G248" s="36">
        <f t="shared" si="47"/>
        <v>0.7477357607221764</v>
      </c>
      <c r="H248" s="26">
        <v>25595698</v>
      </c>
      <c r="I248" s="27">
        <v>22803209</v>
      </c>
      <c r="J248" s="27">
        <v>0</v>
      </c>
      <c r="K248" s="26">
        <v>48398907</v>
      </c>
      <c r="L248" s="26">
        <v>26629807</v>
      </c>
      <c r="M248" s="27">
        <v>20968038</v>
      </c>
      <c r="N248" s="27">
        <v>24467075</v>
      </c>
      <c r="O248" s="26">
        <v>72064920</v>
      </c>
      <c r="P248" s="26">
        <v>23073411</v>
      </c>
      <c r="Q248" s="27">
        <v>25666302</v>
      </c>
      <c r="R248" s="27">
        <v>24189043</v>
      </c>
      <c r="S248" s="26">
        <v>72928756</v>
      </c>
      <c r="T248" s="26">
        <v>24394808</v>
      </c>
      <c r="U248" s="27">
        <v>23237446</v>
      </c>
      <c r="V248" s="27">
        <v>25473512</v>
      </c>
      <c r="W248" s="42">
        <v>73105766</v>
      </c>
    </row>
    <row r="249" spans="1:23" x14ac:dyDescent="0.2">
      <c r="A249" s="15" t="s">
        <v>20</v>
      </c>
      <c r="B249" s="16" t="s">
        <v>440</v>
      </c>
      <c r="C249" s="17" t="s">
        <v>441</v>
      </c>
      <c r="D249" s="26">
        <v>265657185</v>
      </c>
      <c r="E249" s="27">
        <v>265657185</v>
      </c>
      <c r="F249" s="27">
        <v>214118111</v>
      </c>
      <c r="G249" s="36">
        <f t="shared" si="47"/>
        <v>0.80599405207128128</v>
      </c>
      <c r="H249" s="26">
        <v>8551249</v>
      </c>
      <c r="I249" s="27">
        <v>15133146</v>
      </c>
      <c r="J249" s="27">
        <v>16476770</v>
      </c>
      <c r="K249" s="26">
        <v>40161165</v>
      </c>
      <c r="L249" s="26">
        <v>13851754</v>
      </c>
      <c r="M249" s="27">
        <v>19999085</v>
      </c>
      <c r="N249" s="27">
        <v>30675792</v>
      </c>
      <c r="O249" s="26">
        <v>64526631</v>
      </c>
      <c r="P249" s="26">
        <v>12797892</v>
      </c>
      <c r="Q249" s="27">
        <v>15978094</v>
      </c>
      <c r="R249" s="27">
        <v>24263318</v>
      </c>
      <c r="S249" s="26">
        <v>53039304</v>
      </c>
      <c r="T249" s="26">
        <v>13830471</v>
      </c>
      <c r="U249" s="27">
        <v>11697071</v>
      </c>
      <c r="V249" s="27">
        <v>30863469</v>
      </c>
      <c r="W249" s="42">
        <v>56391011</v>
      </c>
    </row>
    <row r="250" spans="1:23" x14ac:dyDescent="0.2">
      <c r="A250" s="15" t="s">
        <v>20</v>
      </c>
      <c r="B250" s="16" t="s">
        <v>442</v>
      </c>
      <c r="C250" s="17" t="s">
        <v>443</v>
      </c>
      <c r="D250" s="26">
        <v>181479627</v>
      </c>
      <c r="E250" s="27">
        <v>210421717</v>
      </c>
      <c r="F250" s="27">
        <v>137863654</v>
      </c>
      <c r="G250" s="36">
        <f t="shared" si="47"/>
        <v>0.65517787786134263</v>
      </c>
      <c r="H250" s="26">
        <v>14536897</v>
      </c>
      <c r="I250" s="27">
        <v>10030083</v>
      </c>
      <c r="J250" s="27">
        <v>12019298</v>
      </c>
      <c r="K250" s="26">
        <v>36586278</v>
      </c>
      <c r="L250" s="26">
        <v>10345219</v>
      </c>
      <c r="M250" s="27">
        <v>13604902</v>
      </c>
      <c r="N250" s="27">
        <v>11804723</v>
      </c>
      <c r="O250" s="26">
        <v>35754844</v>
      </c>
      <c r="P250" s="26">
        <v>11258697</v>
      </c>
      <c r="Q250" s="27">
        <v>9676158</v>
      </c>
      <c r="R250" s="27">
        <v>9690921</v>
      </c>
      <c r="S250" s="26">
        <v>30625776</v>
      </c>
      <c r="T250" s="26">
        <v>12469008</v>
      </c>
      <c r="U250" s="27">
        <v>11438858</v>
      </c>
      <c r="V250" s="27">
        <v>10988890</v>
      </c>
      <c r="W250" s="42">
        <v>34896756</v>
      </c>
    </row>
    <row r="251" spans="1:23" x14ac:dyDescent="0.2">
      <c r="A251" s="15" t="s">
        <v>35</v>
      </c>
      <c r="B251" s="16" t="s">
        <v>444</v>
      </c>
      <c r="C251" s="17" t="s">
        <v>445</v>
      </c>
      <c r="D251" s="26">
        <v>427066038</v>
      </c>
      <c r="E251" s="27">
        <v>668505280</v>
      </c>
      <c r="F251" s="27">
        <v>428367614</v>
      </c>
      <c r="G251" s="36">
        <f t="shared" si="47"/>
        <v>0.64078418946818194</v>
      </c>
      <c r="H251" s="26">
        <v>10918669</v>
      </c>
      <c r="I251" s="27">
        <v>18512566</v>
      </c>
      <c r="J251" s="27">
        <v>0</v>
      </c>
      <c r="K251" s="26">
        <v>29431235</v>
      </c>
      <c r="L251" s="26">
        <v>51138465</v>
      </c>
      <c r="M251" s="27">
        <v>28648246</v>
      </c>
      <c r="N251" s="27">
        <v>67995858</v>
      </c>
      <c r="O251" s="26">
        <v>147782569</v>
      </c>
      <c r="P251" s="26">
        <v>105447515</v>
      </c>
      <c r="Q251" s="27">
        <v>35145753</v>
      </c>
      <c r="R251" s="27">
        <v>22339277</v>
      </c>
      <c r="S251" s="26">
        <v>162932545</v>
      </c>
      <c r="T251" s="26">
        <v>20537377</v>
      </c>
      <c r="U251" s="27">
        <v>33256885</v>
      </c>
      <c r="V251" s="27">
        <v>34427003</v>
      </c>
      <c r="W251" s="42">
        <v>88221265</v>
      </c>
    </row>
    <row r="252" spans="1:23" ht="16.5" x14ac:dyDescent="0.3">
      <c r="A252" s="18" t="s">
        <v>0</v>
      </c>
      <c r="B252" s="19" t="s">
        <v>446</v>
      </c>
      <c r="C252" s="20" t="s">
        <v>0</v>
      </c>
      <c r="D252" s="28">
        <f>SUM(D246:D251)</f>
        <v>1949730206</v>
      </c>
      <c r="E252" s="29">
        <f>SUM(E246:E251)</f>
        <v>2212635590</v>
      </c>
      <c r="F252" s="29">
        <f>SUM(F246:F251)</f>
        <v>1506244918</v>
      </c>
      <c r="G252" s="37">
        <f t="shared" si="47"/>
        <v>0.68074694486858545</v>
      </c>
      <c r="H252" s="28">
        <f t="shared" ref="H252:W252" si="50">SUM(H246:H251)</f>
        <v>80637699</v>
      </c>
      <c r="I252" s="29">
        <f t="shared" si="50"/>
        <v>101612285</v>
      </c>
      <c r="J252" s="29">
        <f t="shared" si="50"/>
        <v>70364350</v>
      </c>
      <c r="K252" s="28">
        <f t="shared" si="50"/>
        <v>252614334</v>
      </c>
      <c r="L252" s="28">
        <f t="shared" si="50"/>
        <v>134374725</v>
      </c>
      <c r="M252" s="29">
        <f t="shared" si="50"/>
        <v>114184965</v>
      </c>
      <c r="N252" s="29">
        <f t="shared" si="50"/>
        <v>149249000</v>
      </c>
      <c r="O252" s="28">
        <f t="shared" si="50"/>
        <v>397808690</v>
      </c>
      <c r="P252" s="28">
        <f t="shared" si="50"/>
        <v>188743729</v>
      </c>
      <c r="Q252" s="29">
        <f t="shared" si="50"/>
        <v>158649009</v>
      </c>
      <c r="R252" s="29">
        <f t="shared" si="50"/>
        <v>124118665</v>
      </c>
      <c r="S252" s="28">
        <f t="shared" si="50"/>
        <v>471511403</v>
      </c>
      <c r="T252" s="28">
        <f t="shared" si="50"/>
        <v>98979454</v>
      </c>
      <c r="U252" s="29">
        <f t="shared" si="50"/>
        <v>97307519</v>
      </c>
      <c r="V252" s="29">
        <f t="shared" si="50"/>
        <v>188023518</v>
      </c>
      <c r="W252" s="43">
        <f t="shared" si="50"/>
        <v>384310491</v>
      </c>
    </row>
    <row r="253" spans="1:23" x14ac:dyDescent="0.2">
      <c r="A253" s="15" t="s">
        <v>20</v>
      </c>
      <c r="B253" s="16" t="s">
        <v>447</v>
      </c>
      <c r="C253" s="17" t="s">
        <v>448</v>
      </c>
      <c r="D253" s="26">
        <v>3692555494</v>
      </c>
      <c r="E253" s="27">
        <v>3947701790</v>
      </c>
      <c r="F253" s="27">
        <v>2598589217</v>
      </c>
      <c r="G253" s="36">
        <f t="shared" si="47"/>
        <v>0.65825367650174005</v>
      </c>
      <c r="H253" s="26">
        <v>82508979</v>
      </c>
      <c r="I253" s="27">
        <v>156440066</v>
      </c>
      <c r="J253" s="27">
        <v>198010396</v>
      </c>
      <c r="K253" s="26">
        <v>436959441</v>
      </c>
      <c r="L253" s="26">
        <v>342525618</v>
      </c>
      <c r="M253" s="27">
        <v>136798539</v>
      </c>
      <c r="N253" s="27">
        <v>332712161</v>
      </c>
      <c r="O253" s="26">
        <v>812036318</v>
      </c>
      <c r="P253" s="26">
        <v>141335089</v>
      </c>
      <c r="Q253" s="27">
        <v>153513157</v>
      </c>
      <c r="R253" s="27">
        <v>319250540</v>
      </c>
      <c r="S253" s="26">
        <v>614098786</v>
      </c>
      <c r="T253" s="26">
        <v>215423102</v>
      </c>
      <c r="U253" s="27">
        <v>154389109</v>
      </c>
      <c r="V253" s="27">
        <v>365682461</v>
      </c>
      <c r="W253" s="42">
        <v>735494672</v>
      </c>
    </row>
    <row r="254" spans="1:23" x14ac:dyDescent="0.2">
      <c r="A254" s="15" t="s">
        <v>20</v>
      </c>
      <c r="B254" s="16" t="s">
        <v>449</v>
      </c>
      <c r="C254" s="17" t="s">
        <v>450</v>
      </c>
      <c r="D254" s="26">
        <v>586472406</v>
      </c>
      <c r="E254" s="27">
        <v>613005354</v>
      </c>
      <c r="F254" s="27">
        <v>313395573</v>
      </c>
      <c r="G254" s="36">
        <f t="shared" si="47"/>
        <v>0.51124443033820555</v>
      </c>
      <c r="H254" s="26">
        <v>8161579</v>
      </c>
      <c r="I254" s="27">
        <v>24232783</v>
      </c>
      <c r="J254" s="27">
        <v>29579654</v>
      </c>
      <c r="K254" s="26">
        <v>61974016</v>
      </c>
      <c r="L254" s="26">
        <v>23269702</v>
      </c>
      <c r="M254" s="27">
        <v>27843876</v>
      </c>
      <c r="N254" s="27">
        <v>22973542</v>
      </c>
      <c r="O254" s="26">
        <v>74087120</v>
      </c>
      <c r="P254" s="26">
        <v>20595494</v>
      </c>
      <c r="Q254" s="27">
        <v>20647235</v>
      </c>
      <c r="R254" s="27">
        <v>30791681</v>
      </c>
      <c r="S254" s="26">
        <v>72034410</v>
      </c>
      <c r="T254" s="26">
        <v>67584380</v>
      </c>
      <c r="U254" s="27">
        <v>7839433</v>
      </c>
      <c r="V254" s="27">
        <v>29876214</v>
      </c>
      <c r="W254" s="42">
        <v>105300027</v>
      </c>
    </row>
    <row r="255" spans="1:23" x14ac:dyDescent="0.2">
      <c r="A255" s="15" t="s">
        <v>20</v>
      </c>
      <c r="B255" s="16" t="s">
        <v>451</v>
      </c>
      <c r="C255" s="17" t="s">
        <v>452</v>
      </c>
      <c r="D255" s="26">
        <v>2191275930</v>
      </c>
      <c r="E255" s="27">
        <v>2191275930</v>
      </c>
      <c r="F255" s="27">
        <v>1788127699</v>
      </c>
      <c r="G255" s="36">
        <f t="shared" si="47"/>
        <v>0.81602123882226008</v>
      </c>
      <c r="H255" s="26">
        <v>71441802</v>
      </c>
      <c r="I255" s="27">
        <v>241920027</v>
      </c>
      <c r="J255" s="27">
        <v>101311161</v>
      </c>
      <c r="K255" s="26">
        <v>414672990</v>
      </c>
      <c r="L255" s="26">
        <v>161723239</v>
      </c>
      <c r="M255" s="27">
        <v>131954359</v>
      </c>
      <c r="N255" s="27">
        <v>164959530</v>
      </c>
      <c r="O255" s="26">
        <v>458637128</v>
      </c>
      <c r="P255" s="26">
        <v>126972951</v>
      </c>
      <c r="Q255" s="27">
        <v>104041965</v>
      </c>
      <c r="R255" s="27">
        <v>186684986</v>
      </c>
      <c r="S255" s="26">
        <v>417699902</v>
      </c>
      <c r="T255" s="26">
        <v>84111999</v>
      </c>
      <c r="U255" s="27">
        <v>164983838</v>
      </c>
      <c r="V255" s="27">
        <v>248021842</v>
      </c>
      <c r="W255" s="42">
        <v>497117679</v>
      </c>
    </row>
    <row r="256" spans="1:23" x14ac:dyDescent="0.2">
      <c r="A256" s="15" t="s">
        <v>35</v>
      </c>
      <c r="B256" s="16" t="s">
        <v>453</v>
      </c>
      <c r="C256" s="17" t="s">
        <v>454</v>
      </c>
      <c r="D256" s="26">
        <v>211602710</v>
      </c>
      <c r="E256" s="27">
        <v>211687710</v>
      </c>
      <c r="F256" s="27">
        <v>191525724</v>
      </c>
      <c r="G256" s="36">
        <f t="shared" si="47"/>
        <v>0.90475599173896304</v>
      </c>
      <c r="H256" s="26">
        <v>11072466</v>
      </c>
      <c r="I256" s="27">
        <v>13728936</v>
      </c>
      <c r="J256" s="27">
        <v>17549848</v>
      </c>
      <c r="K256" s="26">
        <v>42351250</v>
      </c>
      <c r="L256" s="26">
        <v>16737513</v>
      </c>
      <c r="M256" s="27">
        <v>16007744</v>
      </c>
      <c r="N256" s="27">
        <v>18599726</v>
      </c>
      <c r="O256" s="26">
        <v>51344983</v>
      </c>
      <c r="P256" s="26">
        <v>31438670</v>
      </c>
      <c r="Q256" s="27">
        <v>-2434408</v>
      </c>
      <c r="R256" s="27">
        <v>18053420</v>
      </c>
      <c r="S256" s="26">
        <v>47057682</v>
      </c>
      <c r="T256" s="26">
        <v>17111008</v>
      </c>
      <c r="U256" s="27">
        <v>14717535</v>
      </c>
      <c r="V256" s="27">
        <v>18943266</v>
      </c>
      <c r="W256" s="42">
        <v>50771809</v>
      </c>
    </row>
    <row r="257" spans="1:23" ht="16.5" x14ac:dyDescent="0.3">
      <c r="A257" s="18" t="s">
        <v>0</v>
      </c>
      <c r="B257" s="19" t="s">
        <v>455</v>
      </c>
      <c r="C257" s="20" t="s">
        <v>0</v>
      </c>
      <c r="D257" s="28">
        <f>SUM(D253:D256)</f>
        <v>6681906540</v>
      </c>
      <c r="E257" s="29">
        <f>SUM(E253:E256)</f>
        <v>6963670784</v>
      </c>
      <c r="F257" s="29">
        <f>SUM(F253:F256)</f>
        <v>4891638213</v>
      </c>
      <c r="G257" s="37">
        <f t="shared" si="47"/>
        <v>0.70245110154248214</v>
      </c>
      <c r="H257" s="28">
        <f t="shared" ref="H257:W257" si="51">SUM(H253:H256)</f>
        <v>173184826</v>
      </c>
      <c r="I257" s="29">
        <f t="shared" si="51"/>
        <v>436321812</v>
      </c>
      <c r="J257" s="29">
        <f t="shared" si="51"/>
        <v>346451059</v>
      </c>
      <c r="K257" s="28">
        <f t="shared" si="51"/>
        <v>955957697</v>
      </c>
      <c r="L257" s="28">
        <f t="shared" si="51"/>
        <v>544256072</v>
      </c>
      <c r="M257" s="29">
        <f t="shared" si="51"/>
        <v>312604518</v>
      </c>
      <c r="N257" s="29">
        <f t="shared" si="51"/>
        <v>539244959</v>
      </c>
      <c r="O257" s="28">
        <f t="shared" si="51"/>
        <v>1396105549</v>
      </c>
      <c r="P257" s="28">
        <f t="shared" si="51"/>
        <v>320342204</v>
      </c>
      <c r="Q257" s="29">
        <f t="shared" si="51"/>
        <v>275767949</v>
      </c>
      <c r="R257" s="29">
        <f t="shared" si="51"/>
        <v>554780627</v>
      </c>
      <c r="S257" s="28">
        <f t="shared" si="51"/>
        <v>1150890780</v>
      </c>
      <c r="T257" s="28">
        <f t="shared" si="51"/>
        <v>384230489</v>
      </c>
      <c r="U257" s="29">
        <f t="shared" si="51"/>
        <v>341929915</v>
      </c>
      <c r="V257" s="29">
        <f t="shared" si="51"/>
        <v>662523783</v>
      </c>
      <c r="W257" s="43">
        <f t="shared" si="51"/>
        <v>1388684187</v>
      </c>
    </row>
    <row r="258" spans="1:23" ht="16.5" x14ac:dyDescent="0.3">
      <c r="A258" s="18" t="s">
        <v>0</v>
      </c>
      <c r="B258" s="19" t="s">
        <v>456</v>
      </c>
      <c r="C258" s="20" t="s">
        <v>0</v>
      </c>
      <c r="D258" s="28">
        <f>SUM(D232:D237,D239:D244,D246:D251,D253:D256)</f>
        <v>22272598069</v>
      </c>
      <c r="E258" s="29">
        <f>SUM(E232:E237,E239:E244,E246:E251,E253:E256)</f>
        <v>23956866625</v>
      </c>
      <c r="F258" s="29">
        <f>SUM(F232:F237,F239:F244,F246:F251,F253:F256)</f>
        <v>18285452502</v>
      </c>
      <c r="G258" s="37">
        <f t="shared" si="47"/>
        <v>0.76326561349714905</v>
      </c>
      <c r="H258" s="28">
        <f t="shared" ref="H258:W258" si="52">SUM(H232:H237,H239:H244,H246:H251,H253:H256)</f>
        <v>659400470</v>
      </c>
      <c r="I258" s="29">
        <f t="shared" si="52"/>
        <v>1466063510</v>
      </c>
      <c r="J258" s="29">
        <f t="shared" si="52"/>
        <v>1384141587</v>
      </c>
      <c r="K258" s="28">
        <f t="shared" si="52"/>
        <v>3509605567</v>
      </c>
      <c r="L258" s="28">
        <f t="shared" si="52"/>
        <v>1652794430</v>
      </c>
      <c r="M258" s="29">
        <f t="shared" si="52"/>
        <v>1399121124</v>
      </c>
      <c r="N258" s="29">
        <f t="shared" si="52"/>
        <v>1761891602</v>
      </c>
      <c r="O258" s="28">
        <f t="shared" si="52"/>
        <v>4813807156</v>
      </c>
      <c r="P258" s="28">
        <f t="shared" si="52"/>
        <v>1307237361</v>
      </c>
      <c r="Q258" s="29">
        <f t="shared" si="52"/>
        <v>1263240410</v>
      </c>
      <c r="R258" s="29">
        <f t="shared" si="52"/>
        <v>1907937415</v>
      </c>
      <c r="S258" s="28">
        <f t="shared" si="52"/>
        <v>4478415186</v>
      </c>
      <c r="T258" s="28">
        <f t="shared" si="52"/>
        <v>1399586750</v>
      </c>
      <c r="U258" s="29">
        <f t="shared" si="52"/>
        <v>1379715675</v>
      </c>
      <c r="V258" s="29">
        <f t="shared" si="52"/>
        <v>2704322168</v>
      </c>
      <c r="W258" s="43">
        <f t="shared" si="52"/>
        <v>5483624593</v>
      </c>
    </row>
    <row r="259" spans="1:23" ht="14.45" customHeight="1" x14ac:dyDescent="0.3">
      <c r="A259" s="10"/>
      <c r="B259" s="11" t="s">
        <v>607</v>
      </c>
      <c r="C259" s="12"/>
      <c r="D259" s="30"/>
      <c r="E259" s="31"/>
      <c r="F259" s="31"/>
      <c r="G259" s="38"/>
      <c r="H259" s="30"/>
      <c r="I259" s="31"/>
      <c r="J259" s="31"/>
      <c r="K259" s="30"/>
      <c r="L259" s="30"/>
      <c r="M259" s="31"/>
      <c r="N259" s="31"/>
      <c r="O259" s="30"/>
      <c r="P259" s="30"/>
      <c r="Q259" s="31"/>
      <c r="R259" s="31"/>
      <c r="S259" s="30"/>
      <c r="T259" s="30"/>
      <c r="U259" s="31"/>
      <c r="V259" s="31"/>
      <c r="W259" s="44"/>
    </row>
    <row r="260" spans="1:23" ht="28.9" customHeight="1" x14ac:dyDescent="0.3">
      <c r="A260" s="14" t="s">
        <v>0</v>
      </c>
      <c r="B260" s="11" t="s">
        <v>457</v>
      </c>
      <c r="C260" s="12"/>
      <c r="D260" s="30"/>
      <c r="E260" s="31"/>
      <c r="F260" s="31"/>
      <c r="G260" s="38"/>
      <c r="H260" s="30"/>
      <c r="I260" s="31"/>
      <c r="J260" s="31"/>
      <c r="K260" s="30"/>
      <c r="L260" s="30"/>
      <c r="M260" s="31"/>
      <c r="N260" s="31"/>
      <c r="O260" s="30"/>
      <c r="P260" s="30"/>
      <c r="Q260" s="31"/>
      <c r="R260" s="31"/>
      <c r="S260" s="30"/>
      <c r="T260" s="30"/>
      <c r="U260" s="31"/>
      <c r="V260" s="31"/>
      <c r="W260" s="44"/>
    </row>
    <row r="261" spans="1:23" x14ac:dyDescent="0.2">
      <c r="A261" s="15" t="s">
        <v>20</v>
      </c>
      <c r="B261" s="16" t="s">
        <v>458</v>
      </c>
      <c r="C261" s="17" t="s">
        <v>459</v>
      </c>
      <c r="D261" s="26">
        <v>375943361</v>
      </c>
      <c r="E261" s="27">
        <v>346597573</v>
      </c>
      <c r="F261" s="27">
        <v>189933026</v>
      </c>
      <c r="G261" s="36">
        <f t="shared" ref="G261:G297" si="53">IF(($E261     =0),0,($F261     /$E261     ))</f>
        <v>0.54799294858305314</v>
      </c>
      <c r="H261" s="26">
        <v>9126364</v>
      </c>
      <c r="I261" s="27">
        <v>11526654</v>
      </c>
      <c r="J261" s="27">
        <v>14128299</v>
      </c>
      <c r="K261" s="26">
        <v>34781317</v>
      </c>
      <c r="L261" s="26">
        <v>15204986</v>
      </c>
      <c r="M261" s="27">
        <v>12320382</v>
      </c>
      <c r="N261" s="27">
        <v>18060580</v>
      </c>
      <c r="O261" s="26">
        <v>45585948</v>
      </c>
      <c r="P261" s="26">
        <v>40478177</v>
      </c>
      <c r="Q261" s="27">
        <v>18224425</v>
      </c>
      <c r="R261" s="27">
        <v>11759064</v>
      </c>
      <c r="S261" s="26">
        <v>70461666</v>
      </c>
      <c r="T261" s="26">
        <v>4448950</v>
      </c>
      <c r="U261" s="27">
        <v>13621635</v>
      </c>
      <c r="V261" s="27">
        <v>21033510</v>
      </c>
      <c r="W261" s="42">
        <v>39104095</v>
      </c>
    </row>
    <row r="262" spans="1:23" x14ac:dyDescent="0.2">
      <c r="A262" s="15" t="s">
        <v>20</v>
      </c>
      <c r="B262" s="16" t="s">
        <v>460</v>
      </c>
      <c r="C262" s="17" t="s">
        <v>461</v>
      </c>
      <c r="D262" s="26">
        <v>505724001</v>
      </c>
      <c r="E262" s="27">
        <v>527483480</v>
      </c>
      <c r="F262" s="27">
        <v>512838258</v>
      </c>
      <c r="G262" s="36">
        <f t="shared" si="53"/>
        <v>0.97223567646137465</v>
      </c>
      <c r="H262" s="26">
        <v>19986842</v>
      </c>
      <c r="I262" s="27">
        <v>54734303</v>
      </c>
      <c r="J262" s="27">
        <v>42784111</v>
      </c>
      <c r="K262" s="26">
        <v>117505256</v>
      </c>
      <c r="L262" s="26">
        <v>48652341</v>
      </c>
      <c r="M262" s="27">
        <v>30770572</v>
      </c>
      <c r="N262" s="27">
        <v>46205435</v>
      </c>
      <c r="O262" s="26">
        <v>125628348</v>
      </c>
      <c r="P262" s="26">
        <v>39591297</v>
      </c>
      <c r="Q262" s="27">
        <v>60480615</v>
      </c>
      <c r="R262" s="27">
        <v>20602512</v>
      </c>
      <c r="S262" s="26">
        <v>120674424</v>
      </c>
      <c r="T262" s="26">
        <v>35519417</v>
      </c>
      <c r="U262" s="27">
        <v>45921159</v>
      </c>
      <c r="V262" s="27">
        <v>67589654</v>
      </c>
      <c r="W262" s="42">
        <v>149030230</v>
      </c>
    </row>
    <row r="263" spans="1:23" x14ac:dyDescent="0.2">
      <c r="A263" s="15" t="s">
        <v>20</v>
      </c>
      <c r="B263" s="16" t="s">
        <v>462</v>
      </c>
      <c r="C263" s="17" t="s">
        <v>463</v>
      </c>
      <c r="D263" s="26">
        <v>538479576</v>
      </c>
      <c r="E263" s="27">
        <v>568213748</v>
      </c>
      <c r="F263" s="27">
        <v>517545914</v>
      </c>
      <c r="G263" s="36">
        <f t="shared" si="53"/>
        <v>0.91082962322129524</v>
      </c>
      <c r="H263" s="26">
        <v>18830664</v>
      </c>
      <c r="I263" s="27">
        <v>47596215</v>
      </c>
      <c r="J263" s="27">
        <v>42886591</v>
      </c>
      <c r="K263" s="26">
        <v>109313470</v>
      </c>
      <c r="L263" s="26">
        <v>47225743</v>
      </c>
      <c r="M263" s="27">
        <v>45733289</v>
      </c>
      <c r="N263" s="27">
        <v>39859969</v>
      </c>
      <c r="O263" s="26">
        <v>132819001</v>
      </c>
      <c r="P263" s="26">
        <v>39152687</v>
      </c>
      <c r="Q263" s="27">
        <v>43142939</v>
      </c>
      <c r="R263" s="27">
        <v>35207026</v>
      </c>
      <c r="S263" s="26">
        <v>117502652</v>
      </c>
      <c r="T263" s="26">
        <v>39346332</v>
      </c>
      <c r="U263" s="27">
        <v>27833881</v>
      </c>
      <c r="V263" s="27">
        <v>90730578</v>
      </c>
      <c r="W263" s="42">
        <v>157910791</v>
      </c>
    </row>
    <row r="264" spans="1:23" x14ac:dyDescent="0.2">
      <c r="A264" s="15" t="s">
        <v>35</v>
      </c>
      <c r="B264" s="16" t="s">
        <v>464</v>
      </c>
      <c r="C264" s="17" t="s">
        <v>465</v>
      </c>
      <c r="D264" s="26">
        <v>110155318</v>
      </c>
      <c r="E264" s="27">
        <v>164014607</v>
      </c>
      <c r="F264" s="27">
        <v>127474565</v>
      </c>
      <c r="G264" s="36">
        <f t="shared" si="53"/>
        <v>0.7772147086875012</v>
      </c>
      <c r="H264" s="26">
        <v>6556931</v>
      </c>
      <c r="I264" s="27">
        <v>7980564</v>
      </c>
      <c r="J264" s="27">
        <v>10561750</v>
      </c>
      <c r="K264" s="26">
        <v>25099245</v>
      </c>
      <c r="L264" s="26">
        <v>11276993</v>
      </c>
      <c r="M264" s="27">
        <v>10381660</v>
      </c>
      <c r="N264" s="27">
        <v>12934160</v>
      </c>
      <c r="O264" s="26">
        <v>34592813</v>
      </c>
      <c r="P264" s="26">
        <v>8798786</v>
      </c>
      <c r="Q264" s="27">
        <v>10419542</v>
      </c>
      <c r="R264" s="27">
        <v>9487388</v>
      </c>
      <c r="S264" s="26">
        <v>28705716</v>
      </c>
      <c r="T264" s="26">
        <v>18778600</v>
      </c>
      <c r="U264" s="27">
        <v>9957139</v>
      </c>
      <c r="V264" s="27">
        <v>10341052</v>
      </c>
      <c r="W264" s="42">
        <v>39076791</v>
      </c>
    </row>
    <row r="265" spans="1:23" ht="16.5" x14ac:dyDescent="0.3">
      <c r="A265" s="18" t="s">
        <v>0</v>
      </c>
      <c r="B265" s="19" t="s">
        <v>466</v>
      </c>
      <c r="C265" s="20" t="s">
        <v>0</v>
      </c>
      <c r="D265" s="28">
        <f>SUM(D261:D264)</f>
        <v>1530302256</v>
      </c>
      <c r="E265" s="29">
        <f>SUM(E261:E264)</f>
        <v>1606309408</v>
      </c>
      <c r="F265" s="29">
        <f>SUM(F261:F264)</f>
        <v>1347791763</v>
      </c>
      <c r="G265" s="37">
        <f t="shared" si="53"/>
        <v>0.83906111505511394</v>
      </c>
      <c r="H265" s="28">
        <f t="shared" ref="H265:W265" si="54">SUM(H261:H264)</f>
        <v>54500801</v>
      </c>
      <c r="I265" s="29">
        <f t="shared" si="54"/>
        <v>121837736</v>
      </c>
      <c r="J265" s="29">
        <f t="shared" si="54"/>
        <v>110360751</v>
      </c>
      <c r="K265" s="28">
        <f t="shared" si="54"/>
        <v>286699288</v>
      </c>
      <c r="L265" s="28">
        <f t="shared" si="54"/>
        <v>122360063</v>
      </c>
      <c r="M265" s="29">
        <f t="shared" si="54"/>
        <v>99205903</v>
      </c>
      <c r="N265" s="29">
        <f t="shared" si="54"/>
        <v>117060144</v>
      </c>
      <c r="O265" s="28">
        <f t="shared" si="54"/>
        <v>338626110</v>
      </c>
      <c r="P265" s="28">
        <f t="shared" si="54"/>
        <v>128020947</v>
      </c>
      <c r="Q265" s="29">
        <f t="shared" si="54"/>
        <v>132267521</v>
      </c>
      <c r="R265" s="29">
        <f t="shared" si="54"/>
        <v>77055990</v>
      </c>
      <c r="S265" s="28">
        <f t="shared" si="54"/>
        <v>337344458</v>
      </c>
      <c r="T265" s="28">
        <f t="shared" si="54"/>
        <v>98093299</v>
      </c>
      <c r="U265" s="29">
        <f t="shared" si="54"/>
        <v>97333814</v>
      </c>
      <c r="V265" s="29">
        <f t="shared" si="54"/>
        <v>189694794</v>
      </c>
      <c r="W265" s="43">
        <f t="shared" si="54"/>
        <v>385121907</v>
      </c>
    </row>
    <row r="266" spans="1:23" x14ac:dyDescent="0.2">
      <c r="A266" s="15" t="s">
        <v>20</v>
      </c>
      <c r="B266" s="16" t="s">
        <v>467</v>
      </c>
      <c r="C266" s="17" t="s">
        <v>468</v>
      </c>
      <c r="D266" s="26">
        <v>87931307</v>
      </c>
      <c r="E266" s="27">
        <v>93224131</v>
      </c>
      <c r="F266" s="27">
        <v>53243471</v>
      </c>
      <c r="G266" s="36">
        <f t="shared" si="53"/>
        <v>0.57113400177471219</v>
      </c>
      <c r="H266" s="26">
        <v>-4290</v>
      </c>
      <c r="I266" s="27">
        <v>2850022</v>
      </c>
      <c r="J266" s="27">
        <v>1272397</v>
      </c>
      <c r="K266" s="26">
        <v>4118129</v>
      </c>
      <c r="L266" s="26">
        <v>3159431</v>
      </c>
      <c r="M266" s="27">
        <v>8022215</v>
      </c>
      <c r="N266" s="27">
        <v>6645241</v>
      </c>
      <c r="O266" s="26">
        <v>17826887</v>
      </c>
      <c r="P266" s="26">
        <v>5625612</v>
      </c>
      <c r="Q266" s="27">
        <v>4477237</v>
      </c>
      <c r="R266" s="27">
        <v>5197029</v>
      </c>
      <c r="S266" s="26">
        <v>15299878</v>
      </c>
      <c r="T266" s="26">
        <v>3519813</v>
      </c>
      <c r="U266" s="27">
        <v>5942248</v>
      </c>
      <c r="V266" s="27">
        <v>6536516</v>
      </c>
      <c r="W266" s="42">
        <v>15998577</v>
      </c>
    </row>
    <row r="267" spans="1:23" x14ac:dyDescent="0.2">
      <c r="A267" s="15" t="s">
        <v>20</v>
      </c>
      <c r="B267" s="16" t="s">
        <v>469</v>
      </c>
      <c r="C267" s="17" t="s">
        <v>470</v>
      </c>
      <c r="D267" s="26">
        <v>391163627</v>
      </c>
      <c r="E267" s="27">
        <v>417717167</v>
      </c>
      <c r="F267" s="27">
        <v>304029616</v>
      </c>
      <c r="G267" s="36">
        <f t="shared" si="53"/>
        <v>0.72783605754943748</v>
      </c>
      <c r="H267" s="26">
        <v>9647299</v>
      </c>
      <c r="I267" s="27">
        <v>11251468</v>
      </c>
      <c r="J267" s="27">
        <v>49250424</v>
      </c>
      <c r="K267" s="26">
        <v>70149191</v>
      </c>
      <c r="L267" s="26">
        <v>22559066</v>
      </c>
      <c r="M267" s="27">
        <v>13329890</v>
      </c>
      <c r="N267" s="27">
        <v>47460596</v>
      </c>
      <c r="O267" s="26">
        <v>83349552</v>
      </c>
      <c r="P267" s="26">
        <v>11996850</v>
      </c>
      <c r="Q267" s="27">
        <v>31537171</v>
      </c>
      <c r="R267" s="27">
        <v>34246196</v>
      </c>
      <c r="S267" s="26">
        <v>77780217</v>
      </c>
      <c r="T267" s="26">
        <v>22658916</v>
      </c>
      <c r="U267" s="27">
        <v>23178163</v>
      </c>
      <c r="V267" s="27">
        <v>26913577</v>
      </c>
      <c r="W267" s="42">
        <v>72750656</v>
      </c>
    </row>
    <row r="268" spans="1:23" x14ac:dyDescent="0.2">
      <c r="A268" s="15" t="s">
        <v>20</v>
      </c>
      <c r="B268" s="16" t="s">
        <v>471</v>
      </c>
      <c r="C268" s="17" t="s">
        <v>472</v>
      </c>
      <c r="D268" s="26">
        <v>83728871</v>
      </c>
      <c r="E268" s="27">
        <v>89376380</v>
      </c>
      <c r="F268" s="27">
        <v>45574402</v>
      </c>
      <c r="G268" s="36">
        <f t="shared" si="53"/>
        <v>0.50991550564030452</v>
      </c>
      <c r="H268" s="26">
        <v>3104369</v>
      </c>
      <c r="I268" s="27">
        <v>2873950</v>
      </c>
      <c r="J268" s="27">
        <v>4125254</v>
      </c>
      <c r="K268" s="26">
        <v>10103573</v>
      </c>
      <c r="L268" s="26">
        <v>3459471</v>
      </c>
      <c r="M268" s="27">
        <v>3232282</v>
      </c>
      <c r="N268" s="27">
        <v>3361025</v>
      </c>
      <c r="O268" s="26">
        <v>10052778</v>
      </c>
      <c r="P268" s="26">
        <v>3697539</v>
      </c>
      <c r="Q268" s="27">
        <v>3505953</v>
      </c>
      <c r="R268" s="27">
        <v>8644460</v>
      </c>
      <c r="S268" s="26">
        <v>15847952</v>
      </c>
      <c r="T268" s="26">
        <v>3126369</v>
      </c>
      <c r="U268" s="27">
        <v>3258688</v>
      </c>
      <c r="V268" s="27">
        <v>3185042</v>
      </c>
      <c r="W268" s="42">
        <v>9570099</v>
      </c>
    </row>
    <row r="269" spans="1:23" x14ac:dyDescent="0.2">
      <c r="A269" s="15" t="s">
        <v>20</v>
      </c>
      <c r="B269" s="16" t="s">
        <v>473</v>
      </c>
      <c r="C269" s="17" t="s">
        <v>474</v>
      </c>
      <c r="D269" s="26">
        <v>118185993</v>
      </c>
      <c r="E269" s="27">
        <v>122722785</v>
      </c>
      <c r="F269" s="27">
        <v>90774232</v>
      </c>
      <c r="G269" s="36">
        <f t="shared" si="53"/>
        <v>0.73966893759785524</v>
      </c>
      <c r="H269" s="26">
        <v>4124294</v>
      </c>
      <c r="I269" s="27">
        <v>4117260</v>
      </c>
      <c r="J269" s="27">
        <v>13627716</v>
      </c>
      <c r="K269" s="26">
        <v>21869270</v>
      </c>
      <c r="L269" s="26">
        <v>8511678</v>
      </c>
      <c r="M269" s="27">
        <v>9131239</v>
      </c>
      <c r="N269" s="27">
        <v>6637080</v>
      </c>
      <c r="O269" s="26">
        <v>24279997</v>
      </c>
      <c r="P269" s="26">
        <v>6853939</v>
      </c>
      <c r="Q269" s="27">
        <v>6515880</v>
      </c>
      <c r="R269" s="27">
        <v>6897753</v>
      </c>
      <c r="S269" s="26">
        <v>20267572</v>
      </c>
      <c r="T269" s="26">
        <v>10045953</v>
      </c>
      <c r="U269" s="27">
        <v>7051362</v>
      </c>
      <c r="V269" s="27">
        <v>7260078</v>
      </c>
      <c r="W269" s="42">
        <v>24357393</v>
      </c>
    </row>
    <row r="270" spans="1:23" x14ac:dyDescent="0.2">
      <c r="A270" s="15" t="s">
        <v>20</v>
      </c>
      <c r="B270" s="16" t="s">
        <v>475</v>
      </c>
      <c r="C270" s="17" t="s">
        <v>476</v>
      </c>
      <c r="D270" s="26">
        <v>72816202</v>
      </c>
      <c r="E270" s="27">
        <v>73079922</v>
      </c>
      <c r="F270" s="27">
        <v>59539403</v>
      </c>
      <c r="G270" s="36">
        <f t="shared" si="53"/>
        <v>0.81471629102176657</v>
      </c>
      <c r="H270" s="26">
        <v>3427356</v>
      </c>
      <c r="I270" s="27">
        <v>5145599</v>
      </c>
      <c r="J270" s="27">
        <v>5125992</v>
      </c>
      <c r="K270" s="26">
        <v>13698947</v>
      </c>
      <c r="L270" s="26">
        <v>6426742</v>
      </c>
      <c r="M270" s="27">
        <v>3683401</v>
      </c>
      <c r="N270" s="27">
        <v>5590282</v>
      </c>
      <c r="O270" s="26">
        <v>15700425</v>
      </c>
      <c r="P270" s="26">
        <v>4521878</v>
      </c>
      <c r="Q270" s="27">
        <v>5003889</v>
      </c>
      <c r="R270" s="27">
        <v>3422877</v>
      </c>
      <c r="S270" s="26">
        <v>12948644</v>
      </c>
      <c r="T270" s="26">
        <v>5819398</v>
      </c>
      <c r="U270" s="27">
        <v>4397638</v>
      </c>
      <c r="V270" s="27">
        <v>6974351</v>
      </c>
      <c r="W270" s="42">
        <v>17191387</v>
      </c>
    </row>
    <row r="271" spans="1:23" x14ac:dyDescent="0.2">
      <c r="A271" s="15" t="s">
        <v>20</v>
      </c>
      <c r="B271" s="16" t="s">
        <v>477</v>
      </c>
      <c r="C271" s="17" t="s">
        <v>478</v>
      </c>
      <c r="D271" s="26">
        <v>77477467</v>
      </c>
      <c r="E271" s="27">
        <v>80112858</v>
      </c>
      <c r="F271" s="27">
        <v>54650653</v>
      </c>
      <c r="G271" s="36">
        <f t="shared" si="53"/>
        <v>0.68217080708817057</v>
      </c>
      <c r="H271" s="26">
        <v>3943559</v>
      </c>
      <c r="I271" s="27">
        <v>4436135</v>
      </c>
      <c r="J271" s="27">
        <v>4489402</v>
      </c>
      <c r="K271" s="26">
        <v>12869096</v>
      </c>
      <c r="L271" s="26">
        <v>4561246</v>
      </c>
      <c r="M271" s="27">
        <v>4394384</v>
      </c>
      <c r="N271" s="27">
        <v>5523913</v>
      </c>
      <c r="O271" s="26">
        <v>14479543</v>
      </c>
      <c r="P271" s="26">
        <v>4476297</v>
      </c>
      <c r="Q271" s="27">
        <v>4799517</v>
      </c>
      <c r="R271" s="27">
        <v>4321335</v>
      </c>
      <c r="S271" s="26">
        <v>13597149</v>
      </c>
      <c r="T271" s="26">
        <v>4106241</v>
      </c>
      <c r="U271" s="27">
        <v>4671586</v>
      </c>
      <c r="V271" s="27">
        <v>4927038</v>
      </c>
      <c r="W271" s="42">
        <v>13704865</v>
      </c>
    </row>
    <row r="272" spans="1:23" x14ac:dyDescent="0.2">
      <c r="A272" s="15" t="s">
        <v>35</v>
      </c>
      <c r="B272" s="16" t="s">
        <v>479</v>
      </c>
      <c r="C272" s="17" t="s">
        <v>480</v>
      </c>
      <c r="D272" s="26">
        <v>73758895</v>
      </c>
      <c r="E272" s="27">
        <v>75501809</v>
      </c>
      <c r="F272" s="27">
        <v>64740936</v>
      </c>
      <c r="G272" s="36">
        <f t="shared" si="53"/>
        <v>0.85747529572437131</v>
      </c>
      <c r="H272" s="26">
        <v>4103250</v>
      </c>
      <c r="I272" s="27">
        <v>5380043</v>
      </c>
      <c r="J272" s="27">
        <v>5634904</v>
      </c>
      <c r="K272" s="26">
        <v>15118197</v>
      </c>
      <c r="L272" s="26">
        <v>5720579</v>
      </c>
      <c r="M272" s="27">
        <v>6770963</v>
      </c>
      <c r="N272" s="27">
        <v>6502147</v>
      </c>
      <c r="O272" s="26">
        <v>18993689</v>
      </c>
      <c r="P272" s="26">
        <v>4602446</v>
      </c>
      <c r="Q272" s="27">
        <v>4696051</v>
      </c>
      <c r="R272" s="27">
        <v>6181174</v>
      </c>
      <c r="S272" s="26">
        <v>15479671</v>
      </c>
      <c r="T272" s="26">
        <v>4725272</v>
      </c>
      <c r="U272" s="27">
        <v>4478598</v>
      </c>
      <c r="V272" s="27">
        <v>5945509</v>
      </c>
      <c r="W272" s="42">
        <v>15149379</v>
      </c>
    </row>
    <row r="273" spans="1:23" ht="16.5" x14ac:dyDescent="0.3">
      <c r="A273" s="18" t="s">
        <v>0</v>
      </c>
      <c r="B273" s="19" t="s">
        <v>481</v>
      </c>
      <c r="C273" s="20" t="s">
        <v>0</v>
      </c>
      <c r="D273" s="28">
        <f>SUM(D266:D272)</f>
        <v>905062362</v>
      </c>
      <c r="E273" s="29">
        <f>SUM(E266:E272)</f>
        <v>951735052</v>
      </c>
      <c r="F273" s="29">
        <f>SUM(F266:F272)</f>
        <v>672552713</v>
      </c>
      <c r="G273" s="37">
        <f t="shared" si="53"/>
        <v>0.70665960194140254</v>
      </c>
      <c r="H273" s="28">
        <f t="shared" ref="H273:W273" si="55">SUM(H266:H272)</f>
        <v>28345837</v>
      </c>
      <c r="I273" s="29">
        <f t="shared" si="55"/>
        <v>36054477</v>
      </c>
      <c r="J273" s="29">
        <f t="shared" si="55"/>
        <v>83526089</v>
      </c>
      <c r="K273" s="28">
        <f t="shared" si="55"/>
        <v>147926403</v>
      </c>
      <c r="L273" s="28">
        <f t="shared" si="55"/>
        <v>54398213</v>
      </c>
      <c r="M273" s="29">
        <f t="shared" si="55"/>
        <v>48564374</v>
      </c>
      <c r="N273" s="29">
        <f t="shared" si="55"/>
        <v>81720284</v>
      </c>
      <c r="O273" s="28">
        <f t="shared" si="55"/>
        <v>184682871</v>
      </c>
      <c r="P273" s="28">
        <f t="shared" si="55"/>
        <v>41774561</v>
      </c>
      <c r="Q273" s="29">
        <f t="shared" si="55"/>
        <v>60535698</v>
      </c>
      <c r="R273" s="29">
        <f t="shared" si="55"/>
        <v>68910824</v>
      </c>
      <c r="S273" s="28">
        <f t="shared" si="55"/>
        <v>171221083</v>
      </c>
      <c r="T273" s="28">
        <f t="shared" si="55"/>
        <v>54001962</v>
      </c>
      <c r="U273" s="29">
        <f t="shared" si="55"/>
        <v>52978283</v>
      </c>
      <c r="V273" s="29">
        <f t="shared" si="55"/>
        <v>61742111</v>
      </c>
      <c r="W273" s="43">
        <f t="shared" si="55"/>
        <v>168722356</v>
      </c>
    </row>
    <row r="274" spans="1:23" x14ac:dyDescent="0.2">
      <c r="A274" s="15" t="s">
        <v>20</v>
      </c>
      <c r="B274" s="16" t="s">
        <v>482</v>
      </c>
      <c r="C274" s="17" t="s">
        <v>483</v>
      </c>
      <c r="D274" s="26">
        <v>147195136</v>
      </c>
      <c r="E274" s="27">
        <v>152875821</v>
      </c>
      <c r="F274" s="27">
        <v>94258608</v>
      </c>
      <c r="G274" s="36">
        <f t="shared" si="53"/>
        <v>0.61656975827459337</v>
      </c>
      <c r="H274" s="26">
        <v>4358287</v>
      </c>
      <c r="I274" s="27">
        <v>4122587</v>
      </c>
      <c r="J274" s="27">
        <v>12448559</v>
      </c>
      <c r="K274" s="26">
        <v>20929433</v>
      </c>
      <c r="L274" s="26">
        <v>6699877</v>
      </c>
      <c r="M274" s="27">
        <v>10973605</v>
      </c>
      <c r="N274" s="27">
        <v>5055753</v>
      </c>
      <c r="O274" s="26">
        <v>22729235</v>
      </c>
      <c r="P274" s="26">
        <v>8499378</v>
      </c>
      <c r="Q274" s="27">
        <v>6564440</v>
      </c>
      <c r="R274" s="27">
        <v>6851107</v>
      </c>
      <c r="S274" s="26">
        <v>21914925</v>
      </c>
      <c r="T274" s="26">
        <v>8012124</v>
      </c>
      <c r="U274" s="27">
        <v>12229314</v>
      </c>
      <c r="V274" s="27">
        <v>8443577</v>
      </c>
      <c r="W274" s="42">
        <v>28685015</v>
      </c>
    </row>
    <row r="275" spans="1:23" x14ac:dyDescent="0.2">
      <c r="A275" s="15" t="s">
        <v>20</v>
      </c>
      <c r="B275" s="16" t="s">
        <v>484</v>
      </c>
      <c r="C275" s="17" t="s">
        <v>485</v>
      </c>
      <c r="D275" s="26">
        <v>203965073</v>
      </c>
      <c r="E275" s="27">
        <v>209048440</v>
      </c>
      <c r="F275" s="27">
        <v>109595013</v>
      </c>
      <c r="G275" s="36">
        <f t="shared" si="53"/>
        <v>0.5242565455164363</v>
      </c>
      <c r="H275" s="26">
        <v>6327717</v>
      </c>
      <c r="I275" s="27">
        <v>11315547</v>
      </c>
      <c r="J275" s="27">
        <v>9408263</v>
      </c>
      <c r="K275" s="26">
        <v>27051527</v>
      </c>
      <c r="L275" s="26">
        <v>7369496</v>
      </c>
      <c r="M275" s="27">
        <v>9002325</v>
      </c>
      <c r="N275" s="27">
        <v>17061067</v>
      </c>
      <c r="O275" s="26">
        <v>33432888</v>
      </c>
      <c r="P275" s="26">
        <v>6613641</v>
      </c>
      <c r="Q275" s="27">
        <v>7450006</v>
      </c>
      <c r="R275" s="27">
        <v>0</v>
      </c>
      <c r="S275" s="26">
        <v>14063647</v>
      </c>
      <c r="T275" s="26">
        <v>7570778</v>
      </c>
      <c r="U275" s="27">
        <v>6758107</v>
      </c>
      <c r="V275" s="27">
        <v>20718066</v>
      </c>
      <c r="W275" s="42">
        <v>35046951</v>
      </c>
    </row>
    <row r="276" spans="1:23" x14ac:dyDescent="0.2">
      <c r="A276" s="15" t="s">
        <v>20</v>
      </c>
      <c r="B276" s="16" t="s">
        <v>486</v>
      </c>
      <c r="C276" s="17" t="s">
        <v>487</v>
      </c>
      <c r="D276" s="26">
        <v>267655638</v>
      </c>
      <c r="E276" s="27">
        <v>267734043</v>
      </c>
      <c r="F276" s="27">
        <v>300387834</v>
      </c>
      <c r="G276" s="36">
        <f t="shared" si="53"/>
        <v>1.1219635375244381</v>
      </c>
      <c r="H276" s="26">
        <v>20271588</v>
      </c>
      <c r="I276" s="27">
        <v>28891038</v>
      </c>
      <c r="J276" s="27">
        <v>68957150</v>
      </c>
      <c r="K276" s="26">
        <v>118119776</v>
      </c>
      <c r="L276" s="26">
        <v>87905407</v>
      </c>
      <c r="M276" s="27">
        <v>17583947</v>
      </c>
      <c r="N276" s="27">
        <v>16497404</v>
      </c>
      <c r="O276" s="26">
        <v>121986758</v>
      </c>
      <c r="P276" s="26">
        <v>14089508</v>
      </c>
      <c r="Q276" s="27">
        <v>14678686</v>
      </c>
      <c r="R276" s="27">
        <v>9268167</v>
      </c>
      <c r="S276" s="26">
        <v>38036361</v>
      </c>
      <c r="T276" s="26">
        <v>13597075</v>
      </c>
      <c r="U276" s="27">
        <v>8647864</v>
      </c>
      <c r="V276" s="27">
        <v>0</v>
      </c>
      <c r="W276" s="42">
        <v>22244939</v>
      </c>
    </row>
    <row r="277" spans="1:23" x14ac:dyDescent="0.2">
      <c r="A277" s="15" t="s">
        <v>20</v>
      </c>
      <c r="B277" s="16" t="s">
        <v>488</v>
      </c>
      <c r="C277" s="17" t="s">
        <v>489</v>
      </c>
      <c r="D277" s="26">
        <v>82312212</v>
      </c>
      <c r="E277" s="27">
        <v>85814562</v>
      </c>
      <c r="F277" s="27">
        <v>65790340</v>
      </c>
      <c r="G277" s="36">
        <f t="shared" si="53"/>
        <v>0.76665706223612728</v>
      </c>
      <c r="H277" s="26">
        <v>4167536</v>
      </c>
      <c r="I277" s="27">
        <v>4117880</v>
      </c>
      <c r="J277" s="27">
        <v>5137878</v>
      </c>
      <c r="K277" s="26">
        <v>13423294</v>
      </c>
      <c r="L277" s="26">
        <v>4469935</v>
      </c>
      <c r="M277" s="27">
        <v>5011413</v>
      </c>
      <c r="N277" s="27">
        <v>6187747</v>
      </c>
      <c r="O277" s="26">
        <v>15669095</v>
      </c>
      <c r="P277" s="26">
        <v>4632511</v>
      </c>
      <c r="Q277" s="27">
        <v>10219408</v>
      </c>
      <c r="R277" s="27">
        <v>5156410</v>
      </c>
      <c r="S277" s="26">
        <v>20008329</v>
      </c>
      <c r="T277" s="26">
        <v>4885952</v>
      </c>
      <c r="U277" s="27">
        <v>4844627</v>
      </c>
      <c r="V277" s="27">
        <v>6959043</v>
      </c>
      <c r="W277" s="42">
        <v>16689622</v>
      </c>
    </row>
    <row r="278" spans="1:23" x14ac:dyDescent="0.2">
      <c r="A278" s="15" t="s">
        <v>20</v>
      </c>
      <c r="B278" s="16" t="s">
        <v>490</v>
      </c>
      <c r="C278" s="17" t="s">
        <v>491</v>
      </c>
      <c r="D278" s="26">
        <v>75308299</v>
      </c>
      <c r="E278" s="27">
        <v>75308299</v>
      </c>
      <c r="F278" s="27">
        <v>39517696</v>
      </c>
      <c r="G278" s="36">
        <f t="shared" si="53"/>
        <v>0.52474556622238933</v>
      </c>
      <c r="H278" s="26">
        <v>3549996</v>
      </c>
      <c r="I278" s="27">
        <v>5198120</v>
      </c>
      <c r="J278" s="27">
        <v>3076958</v>
      </c>
      <c r="K278" s="26">
        <v>11825074</v>
      </c>
      <c r="L278" s="26">
        <v>3076958</v>
      </c>
      <c r="M278" s="27">
        <v>3076958</v>
      </c>
      <c r="N278" s="27">
        <v>3076958</v>
      </c>
      <c r="O278" s="26">
        <v>9230874</v>
      </c>
      <c r="P278" s="26">
        <v>3076958</v>
      </c>
      <c r="Q278" s="27">
        <v>3076958</v>
      </c>
      <c r="R278" s="27">
        <v>3076958</v>
      </c>
      <c r="S278" s="26">
        <v>9230874</v>
      </c>
      <c r="T278" s="26">
        <v>3076958</v>
      </c>
      <c r="U278" s="27">
        <v>3076958</v>
      </c>
      <c r="V278" s="27">
        <v>3076958</v>
      </c>
      <c r="W278" s="42">
        <v>9230874</v>
      </c>
    </row>
    <row r="279" spans="1:23" x14ac:dyDescent="0.2">
      <c r="A279" s="15" t="s">
        <v>20</v>
      </c>
      <c r="B279" s="16" t="s">
        <v>492</v>
      </c>
      <c r="C279" s="17" t="s">
        <v>493</v>
      </c>
      <c r="D279" s="26">
        <v>84051793</v>
      </c>
      <c r="E279" s="27">
        <v>84938990</v>
      </c>
      <c r="F279" s="27">
        <v>72990939</v>
      </c>
      <c r="G279" s="36">
        <f t="shared" si="53"/>
        <v>0.85933372883289527</v>
      </c>
      <c r="H279" s="26">
        <v>5711784</v>
      </c>
      <c r="I279" s="27">
        <v>4529779</v>
      </c>
      <c r="J279" s="27">
        <v>6458209</v>
      </c>
      <c r="K279" s="26">
        <v>16699772</v>
      </c>
      <c r="L279" s="26">
        <v>3625631</v>
      </c>
      <c r="M279" s="27">
        <v>6413303</v>
      </c>
      <c r="N279" s="27">
        <v>6414323</v>
      </c>
      <c r="O279" s="26">
        <v>16453257</v>
      </c>
      <c r="P279" s="26">
        <v>3086644</v>
      </c>
      <c r="Q279" s="27">
        <v>4282768</v>
      </c>
      <c r="R279" s="27">
        <v>20476496</v>
      </c>
      <c r="S279" s="26">
        <v>27845908</v>
      </c>
      <c r="T279" s="26">
        <v>4454347</v>
      </c>
      <c r="U279" s="27">
        <v>3855128</v>
      </c>
      <c r="V279" s="27">
        <v>3682527</v>
      </c>
      <c r="W279" s="42">
        <v>11992002</v>
      </c>
    </row>
    <row r="280" spans="1:23" x14ac:dyDescent="0.2">
      <c r="A280" s="15" t="s">
        <v>20</v>
      </c>
      <c r="B280" s="16" t="s">
        <v>494</v>
      </c>
      <c r="C280" s="17" t="s">
        <v>495</v>
      </c>
      <c r="D280" s="26">
        <v>171435793</v>
      </c>
      <c r="E280" s="27">
        <v>170013877</v>
      </c>
      <c r="F280" s="27">
        <v>96848172</v>
      </c>
      <c r="G280" s="36">
        <f t="shared" si="53"/>
        <v>0.56964862932923999</v>
      </c>
      <c r="H280" s="26">
        <v>4195061</v>
      </c>
      <c r="I280" s="27">
        <v>10995329</v>
      </c>
      <c r="J280" s="27">
        <v>7217383</v>
      </c>
      <c r="K280" s="26">
        <v>22407773</v>
      </c>
      <c r="L280" s="26">
        <v>14044388</v>
      </c>
      <c r="M280" s="27">
        <v>8277250</v>
      </c>
      <c r="N280" s="27">
        <v>7848129</v>
      </c>
      <c r="O280" s="26">
        <v>30169767</v>
      </c>
      <c r="P280" s="26">
        <v>6632835</v>
      </c>
      <c r="Q280" s="27">
        <v>6868434</v>
      </c>
      <c r="R280" s="27">
        <v>11045570</v>
      </c>
      <c r="S280" s="26">
        <v>24546839</v>
      </c>
      <c r="T280" s="26">
        <v>1379986</v>
      </c>
      <c r="U280" s="27">
        <v>7472578</v>
      </c>
      <c r="V280" s="27">
        <v>10871229</v>
      </c>
      <c r="W280" s="42">
        <v>19723793</v>
      </c>
    </row>
    <row r="281" spans="1:23" x14ac:dyDescent="0.2">
      <c r="A281" s="15" t="s">
        <v>20</v>
      </c>
      <c r="B281" s="16" t="s">
        <v>496</v>
      </c>
      <c r="C281" s="17" t="s">
        <v>497</v>
      </c>
      <c r="D281" s="26">
        <v>200523612</v>
      </c>
      <c r="E281" s="27">
        <v>177814155</v>
      </c>
      <c r="F281" s="27">
        <v>137701359</v>
      </c>
      <c r="G281" s="36">
        <f t="shared" si="53"/>
        <v>0.77441168280444261</v>
      </c>
      <c r="H281" s="26">
        <v>6693331</v>
      </c>
      <c r="I281" s="27">
        <v>8083044</v>
      </c>
      <c r="J281" s="27">
        <v>12866816</v>
      </c>
      <c r="K281" s="26">
        <v>27643191</v>
      </c>
      <c r="L281" s="26">
        <v>16344111</v>
      </c>
      <c r="M281" s="27">
        <v>22752787</v>
      </c>
      <c r="N281" s="27">
        <v>7350272</v>
      </c>
      <c r="O281" s="26">
        <v>46447170</v>
      </c>
      <c r="P281" s="26">
        <v>1563701</v>
      </c>
      <c r="Q281" s="27">
        <v>14975167</v>
      </c>
      <c r="R281" s="27">
        <v>12137051</v>
      </c>
      <c r="S281" s="26">
        <v>28675919</v>
      </c>
      <c r="T281" s="26">
        <v>439616</v>
      </c>
      <c r="U281" s="27">
        <v>6365581</v>
      </c>
      <c r="V281" s="27">
        <v>28129882</v>
      </c>
      <c r="W281" s="42">
        <v>34935079</v>
      </c>
    </row>
    <row r="282" spans="1:23" x14ac:dyDescent="0.2">
      <c r="A282" s="15" t="s">
        <v>35</v>
      </c>
      <c r="B282" s="16" t="s">
        <v>498</v>
      </c>
      <c r="C282" s="17" t="s">
        <v>499</v>
      </c>
      <c r="D282" s="26">
        <v>69309059</v>
      </c>
      <c r="E282" s="27">
        <v>66683746</v>
      </c>
      <c r="F282" s="27">
        <v>69132503</v>
      </c>
      <c r="G282" s="36">
        <f t="shared" si="53"/>
        <v>1.0367219472043456</v>
      </c>
      <c r="H282" s="26">
        <v>4830030</v>
      </c>
      <c r="I282" s="27">
        <v>4874934</v>
      </c>
      <c r="J282" s="27">
        <v>5333036</v>
      </c>
      <c r="K282" s="26">
        <v>15038000</v>
      </c>
      <c r="L282" s="26">
        <v>6326571</v>
      </c>
      <c r="M282" s="27">
        <v>4833515</v>
      </c>
      <c r="N282" s="27">
        <v>4917842</v>
      </c>
      <c r="O282" s="26">
        <v>16077928</v>
      </c>
      <c r="P282" s="26">
        <v>6776993</v>
      </c>
      <c r="Q282" s="27">
        <v>5405462</v>
      </c>
      <c r="R282" s="27">
        <v>5359660</v>
      </c>
      <c r="S282" s="26">
        <v>17542115</v>
      </c>
      <c r="T282" s="26">
        <v>6277704</v>
      </c>
      <c r="U282" s="27">
        <v>6789539</v>
      </c>
      <c r="V282" s="27">
        <v>7407217</v>
      </c>
      <c r="W282" s="42">
        <v>20474460</v>
      </c>
    </row>
    <row r="283" spans="1:23" ht="16.5" x14ac:dyDescent="0.3">
      <c r="A283" s="18" t="s">
        <v>0</v>
      </c>
      <c r="B283" s="19" t="s">
        <v>500</v>
      </c>
      <c r="C283" s="20" t="s">
        <v>0</v>
      </c>
      <c r="D283" s="28">
        <f>SUM(D274:D282)</f>
        <v>1301756615</v>
      </c>
      <c r="E283" s="29">
        <f>SUM(E274:E282)</f>
        <v>1290231933</v>
      </c>
      <c r="F283" s="29">
        <f>SUM(F274:F282)</f>
        <v>986222464</v>
      </c>
      <c r="G283" s="37">
        <f t="shared" si="53"/>
        <v>0.7643761084930456</v>
      </c>
      <c r="H283" s="28">
        <f t="shared" ref="H283:W283" si="56">SUM(H274:H282)</f>
        <v>60105330</v>
      </c>
      <c r="I283" s="29">
        <f t="shared" si="56"/>
        <v>82128258</v>
      </c>
      <c r="J283" s="29">
        <f t="shared" si="56"/>
        <v>130904252</v>
      </c>
      <c r="K283" s="28">
        <f t="shared" si="56"/>
        <v>273137840</v>
      </c>
      <c r="L283" s="28">
        <f t="shared" si="56"/>
        <v>149862374</v>
      </c>
      <c r="M283" s="29">
        <f t="shared" si="56"/>
        <v>87925103</v>
      </c>
      <c r="N283" s="29">
        <f t="shared" si="56"/>
        <v>74409495</v>
      </c>
      <c r="O283" s="28">
        <f t="shared" si="56"/>
        <v>312196972</v>
      </c>
      <c r="P283" s="28">
        <f t="shared" si="56"/>
        <v>54972169</v>
      </c>
      <c r="Q283" s="29">
        <f t="shared" si="56"/>
        <v>73521329</v>
      </c>
      <c r="R283" s="29">
        <f t="shared" si="56"/>
        <v>73371419</v>
      </c>
      <c r="S283" s="28">
        <f t="shared" si="56"/>
        <v>201864917</v>
      </c>
      <c r="T283" s="28">
        <f t="shared" si="56"/>
        <v>49694540</v>
      </c>
      <c r="U283" s="29">
        <f t="shared" si="56"/>
        <v>60039696</v>
      </c>
      <c r="V283" s="29">
        <f t="shared" si="56"/>
        <v>89288499</v>
      </c>
      <c r="W283" s="43">
        <f t="shared" si="56"/>
        <v>199022735</v>
      </c>
    </row>
    <row r="284" spans="1:23" x14ac:dyDescent="0.2">
      <c r="A284" s="15" t="s">
        <v>20</v>
      </c>
      <c r="B284" s="16" t="s">
        <v>501</v>
      </c>
      <c r="C284" s="17" t="s">
        <v>502</v>
      </c>
      <c r="D284" s="26">
        <v>267701077</v>
      </c>
      <c r="E284" s="27">
        <v>311762606</v>
      </c>
      <c r="F284" s="27">
        <v>222533148</v>
      </c>
      <c r="G284" s="36">
        <f t="shared" si="53"/>
        <v>0.71379037677148494</v>
      </c>
      <c r="H284" s="26">
        <v>24405970</v>
      </c>
      <c r="I284" s="27">
        <v>10727102</v>
      </c>
      <c r="J284" s="27">
        <v>19960767</v>
      </c>
      <c r="K284" s="26">
        <v>55093839</v>
      </c>
      <c r="L284" s="26">
        <v>11689138</v>
      </c>
      <c r="M284" s="27">
        <v>39823546</v>
      </c>
      <c r="N284" s="27">
        <v>15532993</v>
      </c>
      <c r="O284" s="26">
        <v>67045677</v>
      </c>
      <c r="P284" s="26">
        <v>12247349</v>
      </c>
      <c r="Q284" s="27">
        <v>28768093</v>
      </c>
      <c r="R284" s="27">
        <v>16685186</v>
      </c>
      <c r="S284" s="26">
        <v>57700628</v>
      </c>
      <c r="T284" s="26">
        <v>12884645</v>
      </c>
      <c r="U284" s="27">
        <v>13313157</v>
      </c>
      <c r="V284" s="27">
        <v>16495202</v>
      </c>
      <c r="W284" s="42">
        <v>42693004</v>
      </c>
    </row>
    <row r="285" spans="1:23" x14ac:dyDescent="0.2">
      <c r="A285" s="15" t="s">
        <v>20</v>
      </c>
      <c r="B285" s="16" t="s">
        <v>503</v>
      </c>
      <c r="C285" s="17" t="s">
        <v>504</v>
      </c>
      <c r="D285" s="26">
        <v>60015079</v>
      </c>
      <c r="E285" s="27">
        <v>72339096</v>
      </c>
      <c r="F285" s="27">
        <v>42286529</v>
      </c>
      <c r="G285" s="36">
        <f t="shared" si="53"/>
        <v>0.58455982087473146</v>
      </c>
      <c r="H285" s="26">
        <v>2920887</v>
      </c>
      <c r="I285" s="27">
        <v>3011066</v>
      </c>
      <c r="J285" s="27">
        <v>3922783</v>
      </c>
      <c r="K285" s="26">
        <v>9854736</v>
      </c>
      <c r="L285" s="26">
        <v>2808166</v>
      </c>
      <c r="M285" s="27">
        <v>2931556</v>
      </c>
      <c r="N285" s="27">
        <v>2962748</v>
      </c>
      <c r="O285" s="26">
        <v>8702470</v>
      </c>
      <c r="P285" s="26">
        <v>3549723</v>
      </c>
      <c r="Q285" s="27">
        <v>4172248</v>
      </c>
      <c r="R285" s="27">
        <v>4566347</v>
      </c>
      <c r="S285" s="26">
        <v>12288318</v>
      </c>
      <c r="T285" s="26">
        <v>4133052</v>
      </c>
      <c r="U285" s="27">
        <v>3248204</v>
      </c>
      <c r="V285" s="27">
        <v>4059749</v>
      </c>
      <c r="W285" s="42">
        <v>11441005</v>
      </c>
    </row>
    <row r="286" spans="1:23" x14ac:dyDescent="0.2">
      <c r="A286" s="15" t="s">
        <v>20</v>
      </c>
      <c r="B286" s="16" t="s">
        <v>505</v>
      </c>
      <c r="C286" s="17" t="s">
        <v>506</v>
      </c>
      <c r="D286" s="26">
        <v>210178544</v>
      </c>
      <c r="E286" s="27">
        <v>233647277</v>
      </c>
      <c r="F286" s="27">
        <v>185703730</v>
      </c>
      <c r="G286" s="36">
        <f t="shared" si="53"/>
        <v>0.79480374171020196</v>
      </c>
      <c r="H286" s="26">
        <v>17222828</v>
      </c>
      <c r="I286" s="27">
        <v>10384220</v>
      </c>
      <c r="J286" s="27">
        <v>22157883</v>
      </c>
      <c r="K286" s="26">
        <v>49764931</v>
      </c>
      <c r="L286" s="26">
        <v>6705279</v>
      </c>
      <c r="M286" s="27">
        <v>18732894</v>
      </c>
      <c r="N286" s="27">
        <v>17522001</v>
      </c>
      <c r="O286" s="26">
        <v>42960174</v>
      </c>
      <c r="P286" s="26">
        <v>14202868</v>
      </c>
      <c r="Q286" s="27">
        <v>17476315</v>
      </c>
      <c r="R286" s="27">
        <v>16718991</v>
      </c>
      <c r="S286" s="26">
        <v>48398174</v>
      </c>
      <c r="T286" s="26">
        <v>8481722</v>
      </c>
      <c r="U286" s="27">
        <v>15878244</v>
      </c>
      <c r="V286" s="27">
        <v>20220485</v>
      </c>
      <c r="W286" s="42">
        <v>44580451</v>
      </c>
    </row>
    <row r="287" spans="1:23" x14ac:dyDescent="0.2">
      <c r="A287" s="15" t="s">
        <v>20</v>
      </c>
      <c r="B287" s="16" t="s">
        <v>507</v>
      </c>
      <c r="C287" s="17" t="s">
        <v>508</v>
      </c>
      <c r="D287" s="26">
        <v>126308884</v>
      </c>
      <c r="E287" s="27">
        <v>124638898</v>
      </c>
      <c r="F287" s="27">
        <v>49360564</v>
      </c>
      <c r="G287" s="36">
        <f t="shared" si="53"/>
        <v>0.39602856565692679</v>
      </c>
      <c r="H287" s="26">
        <v>4951915</v>
      </c>
      <c r="I287" s="27">
        <v>8425573</v>
      </c>
      <c r="J287" s="27">
        <v>7489291</v>
      </c>
      <c r="K287" s="26">
        <v>20866779</v>
      </c>
      <c r="L287" s="26">
        <v>2201934</v>
      </c>
      <c r="M287" s="27">
        <v>975701</v>
      </c>
      <c r="N287" s="27">
        <v>1947130</v>
      </c>
      <c r="O287" s="26">
        <v>5124765</v>
      </c>
      <c r="P287" s="26">
        <v>7226984</v>
      </c>
      <c r="Q287" s="27">
        <v>8192389</v>
      </c>
      <c r="R287" s="27">
        <v>2222530</v>
      </c>
      <c r="S287" s="26">
        <v>17641903</v>
      </c>
      <c r="T287" s="26">
        <v>824444</v>
      </c>
      <c r="U287" s="27">
        <v>2376761</v>
      </c>
      <c r="V287" s="27">
        <v>2525912</v>
      </c>
      <c r="W287" s="42">
        <v>5727117</v>
      </c>
    </row>
    <row r="288" spans="1:23" x14ac:dyDescent="0.2">
      <c r="A288" s="15" t="s">
        <v>20</v>
      </c>
      <c r="B288" s="16" t="s">
        <v>509</v>
      </c>
      <c r="C288" s="17" t="s">
        <v>510</v>
      </c>
      <c r="D288" s="26">
        <v>879484930</v>
      </c>
      <c r="E288" s="27">
        <v>879484930</v>
      </c>
      <c r="F288" s="27">
        <v>630056647</v>
      </c>
      <c r="G288" s="36">
        <f t="shared" si="53"/>
        <v>0.7163927720739911</v>
      </c>
      <c r="H288" s="26">
        <v>56074329</v>
      </c>
      <c r="I288" s="27">
        <v>35989442</v>
      </c>
      <c r="J288" s="27">
        <v>87078048</v>
      </c>
      <c r="K288" s="26">
        <v>179141819</v>
      </c>
      <c r="L288" s="26">
        <v>52870944</v>
      </c>
      <c r="M288" s="27">
        <v>53292127</v>
      </c>
      <c r="N288" s="27">
        <v>52610115</v>
      </c>
      <c r="O288" s="26">
        <v>158773186</v>
      </c>
      <c r="P288" s="26">
        <v>31053383</v>
      </c>
      <c r="Q288" s="27">
        <v>44009209</v>
      </c>
      <c r="R288" s="27">
        <v>73001895</v>
      </c>
      <c r="S288" s="26">
        <v>148064487</v>
      </c>
      <c r="T288" s="26">
        <v>53301334</v>
      </c>
      <c r="U288" s="27">
        <v>53465382</v>
      </c>
      <c r="V288" s="27">
        <v>37310439</v>
      </c>
      <c r="W288" s="42">
        <v>144077155</v>
      </c>
    </row>
    <row r="289" spans="1:23" x14ac:dyDescent="0.2">
      <c r="A289" s="15" t="s">
        <v>35</v>
      </c>
      <c r="B289" s="16" t="s">
        <v>511</v>
      </c>
      <c r="C289" s="17" t="s">
        <v>512</v>
      </c>
      <c r="D289" s="26">
        <v>80734103</v>
      </c>
      <c r="E289" s="27">
        <v>85223760</v>
      </c>
      <c r="F289" s="27">
        <v>76180815</v>
      </c>
      <c r="G289" s="36">
        <f t="shared" si="53"/>
        <v>0.89389173864189986</v>
      </c>
      <c r="H289" s="26">
        <v>4717133</v>
      </c>
      <c r="I289" s="27">
        <v>5969634</v>
      </c>
      <c r="J289" s="27">
        <v>5804141</v>
      </c>
      <c r="K289" s="26">
        <v>16490908</v>
      </c>
      <c r="L289" s="26">
        <v>5835008</v>
      </c>
      <c r="M289" s="27">
        <v>9298098</v>
      </c>
      <c r="N289" s="27">
        <v>6007450</v>
      </c>
      <c r="O289" s="26">
        <v>21140556</v>
      </c>
      <c r="P289" s="26">
        <v>5383852</v>
      </c>
      <c r="Q289" s="27">
        <v>6675105</v>
      </c>
      <c r="R289" s="27">
        <v>6573428</v>
      </c>
      <c r="S289" s="26">
        <v>18632385</v>
      </c>
      <c r="T289" s="26">
        <v>6436098</v>
      </c>
      <c r="U289" s="27">
        <v>6159790</v>
      </c>
      <c r="V289" s="27">
        <v>7321078</v>
      </c>
      <c r="W289" s="42">
        <v>19916966</v>
      </c>
    </row>
    <row r="290" spans="1:23" ht="16.5" x14ac:dyDescent="0.3">
      <c r="A290" s="18" t="s">
        <v>0</v>
      </c>
      <c r="B290" s="19" t="s">
        <v>513</v>
      </c>
      <c r="C290" s="20" t="s">
        <v>0</v>
      </c>
      <c r="D290" s="28">
        <f>SUM(D284:D289)</f>
        <v>1624422617</v>
      </c>
      <c r="E290" s="29">
        <f>SUM(E284:E289)</f>
        <v>1707096567</v>
      </c>
      <c r="F290" s="29">
        <f>SUM(F284:F289)</f>
        <v>1206121433</v>
      </c>
      <c r="G290" s="37">
        <f t="shared" si="53"/>
        <v>0.70653380500881768</v>
      </c>
      <c r="H290" s="28">
        <f t="shared" ref="H290:W290" si="57">SUM(H284:H289)</f>
        <v>110293062</v>
      </c>
      <c r="I290" s="29">
        <f t="shared" si="57"/>
        <v>74507037</v>
      </c>
      <c r="J290" s="29">
        <f t="shared" si="57"/>
        <v>146412913</v>
      </c>
      <c r="K290" s="28">
        <f t="shared" si="57"/>
        <v>331213012</v>
      </c>
      <c r="L290" s="28">
        <f t="shared" si="57"/>
        <v>82110469</v>
      </c>
      <c r="M290" s="29">
        <f t="shared" si="57"/>
        <v>125053922</v>
      </c>
      <c r="N290" s="29">
        <f t="shared" si="57"/>
        <v>96582437</v>
      </c>
      <c r="O290" s="28">
        <f t="shared" si="57"/>
        <v>303746828</v>
      </c>
      <c r="P290" s="28">
        <f t="shared" si="57"/>
        <v>73664159</v>
      </c>
      <c r="Q290" s="29">
        <f t="shared" si="57"/>
        <v>109293359</v>
      </c>
      <c r="R290" s="29">
        <f t="shared" si="57"/>
        <v>119768377</v>
      </c>
      <c r="S290" s="28">
        <f t="shared" si="57"/>
        <v>302725895</v>
      </c>
      <c r="T290" s="28">
        <f t="shared" si="57"/>
        <v>86061295</v>
      </c>
      <c r="U290" s="29">
        <f t="shared" si="57"/>
        <v>94441538</v>
      </c>
      <c r="V290" s="29">
        <f t="shared" si="57"/>
        <v>87932865</v>
      </c>
      <c r="W290" s="43">
        <f t="shared" si="57"/>
        <v>268435698</v>
      </c>
    </row>
    <row r="291" spans="1:23" x14ac:dyDescent="0.2">
      <c r="A291" s="15" t="s">
        <v>20</v>
      </c>
      <c r="B291" s="16" t="s">
        <v>514</v>
      </c>
      <c r="C291" s="17" t="s">
        <v>515</v>
      </c>
      <c r="D291" s="26">
        <v>2344983923</v>
      </c>
      <c r="E291" s="27">
        <v>2421590130</v>
      </c>
      <c r="F291" s="27">
        <v>1970355309</v>
      </c>
      <c r="G291" s="36">
        <f t="shared" si="53"/>
        <v>0.81366176901290888</v>
      </c>
      <c r="H291" s="26">
        <v>80801791</v>
      </c>
      <c r="I291" s="27">
        <v>99079734</v>
      </c>
      <c r="J291" s="27">
        <v>356399579</v>
      </c>
      <c r="K291" s="26">
        <v>536281104</v>
      </c>
      <c r="L291" s="26">
        <v>93360019</v>
      </c>
      <c r="M291" s="27">
        <v>187974784</v>
      </c>
      <c r="N291" s="27">
        <v>251593383</v>
      </c>
      <c r="O291" s="26">
        <v>532928186</v>
      </c>
      <c r="P291" s="26">
        <v>123405561</v>
      </c>
      <c r="Q291" s="27">
        <v>181039558</v>
      </c>
      <c r="R291" s="27">
        <v>100740643</v>
      </c>
      <c r="S291" s="26">
        <v>405185762</v>
      </c>
      <c r="T291" s="26">
        <v>168158903</v>
      </c>
      <c r="U291" s="27">
        <v>150186076</v>
      </c>
      <c r="V291" s="27">
        <v>177615278</v>
      </c>
      <c r="W291" s="42">
        <v>495960257</v>
      </c>
    </row>
    <row r="292" spans="1:23" x14ac:dyDescent="0.2">
      <c r="A292" s="15" t="s">
        <v>20</v>
      </c>
      <c r="B292" s="16" t="s">
        <v>516</v>
      </c>
      <c r="C292" s="17" t="s">
        <v>517</v>
      </c>
      <c r="D292" s="26">
        <v>219580436</v>
      </c>
      <c r="E292" s="27">
        <v>262337272</v>
      </c>
      <c r="F292" s="27">
        <v>118715045</v>
      </c>
      <c r="G292" s="36">
        <f t="shared" si="53"/>
        <v>0.45252832010847471</v>
      </c>
      <c r="H292" s="26">
        <v>19031466</v>
      </c>
      <c r="I292" s="27">
        <v>13579825</v>
      </c>
      <c r="J292" s="27">
        <v>15503271</v>
      </c>
      <c r="K292" s="26">
        <v>48114562</v>
      </c>
      <c r="L292" s="26">
        <v>4790878</v>
      </c>
      <c r="M292" s="27">
        <v>5101808</v>
      </c>
      <c r="N292" s="27">
        <v>7034801</v>
      </c>
      <c r="O292" s="26">
        <v>16927487</v>
      </c>
      <c r="P292" s="26">
        <v>10198469</v>
      </c>
      <c r="Q292" s="27">
        <v>8686054</v>
      </c>
      <c r="R292" s="27">
        <v>4233425</v>
      </c>
      <c r="S292" s="26">
        <v>23117948</v>
      </c>
      <c r="T292" s="26">
        <v>11917922</v>
      </c>
      <c r="U292" s="27">
        <v>4996642</v>
      </c>
      <c r="V292" s="27">
        <v>13640484</v>
      </c>
      <c r="W292" s="42">
        <v>30555048</v>
      </c>
    </row>
    <row r="293" spans="1:23" x14ac:dyDescent="0.2">
      <c r="A293" s="15" t="s">
        <v>20</v>
      </c>
      <c r="B293" s="16" t="s">
        <v>518</v>
      </c>
      <c r="C293" s="17" t="s">
        <v>519</v>
      </c>
      <c r="D293" s="26">
        <v>137653458</v>
      </c>
      <c r="E293" s="27">
        <v>179449165</v>
      </c>
      <c r="F293" s="27">
        <v>119489022</v>
      </c>
      <c r="G293" s="36">
        <f t="shared" si="53"/>
        <v>0.66586557814297997</v>
      </c>
      <c r="H293" s="26">
        <v>6585670</v>
      </c>
      <c r="I293" s="27">
        <v>8887953</v>
      </c>
      <c r="J293" s="27">
        <v>5495422</v>
      </c>
      <c r="K293" s="26">
        <v>20969045</v>
      </c>
      <c r="L293" s="26">
        <v>6420476</v>
      </c>
      <c r="M293" s="27">
        <v>6487769</v>
      </c>
      <c r="N293" s="27">
        <v>46712595</v>
      </c>
      <c r="O293" s="26">
        <v>59620840</v>
      </c>
      <c r="P293" s="26">
        <v>5737755</v>
      </c>
      <c r="Q293" s="27">
        <v>5498291</v>
      </c>
      <c r="R293" s="27">
        <v>9295077</v>
      </c>
      <c r="S293" s="26">
        <v>20531123</v>
      </c>
      <c r="T293" s="26">
        <v>7172857</v>
      </c>
      <c r="U293" s="27">
        <v>4808979</v>
      </c>
      <c r="V293" s="27">
        <v>6386178</v>
      </c>
      <c r="W293" s="42">
        <v>18368014</v>
      </c>
    </row>
    <row r="294" spans="1:23" x14ac:dyDescent="0.2">
      <c r="A294" s="15" t="s">
        <v>20</v>
      </c>
      <c r="B294" s="16" t="s">
        <v>520</v>
      </c>
      <c r="C294" s="17" t="s">
        <v>521</v>
      </c>
      <c r="D294" s="26">
        <v>471056520</v>
      </c>
      <c r="E294" s="27">
        <v>488173956</v>
      </c>
      <c r="F294" s="27">
        <v>245317952</v>
      </c>
      <c r="G294" s="36">
        <f t="shared" si="53"/>
        <v>0.50252158884117115</v>
      </c>
      <c r="H294" s="26">
        <v>11261281</v>
      </c>
      <c r="I294" s="27">
        <v>12238584</v>
      </c>
      <c r="J294" s="27">
        <v>53660161</v>
      </c>
      <c r="K294" s="26">
        <v>77160026</v>
      </c>
      <c r="L294" s="26">
        <v>20186647</v>
      </c>
      <c r="M294" s="27">
        <v>18788815</v>
      </c>
      <c r="N294" s="27">
        <v>0</v>
      </c>
      <c r="O294" s="26">
        <v>38975462</v>
      </c>
      <c r="P294" s="26">
        <v>33619776</v>
      </c>
      <c r="Q294" s="27">
        <v>14756183</v>
      </c>
      <c r="R294" s="27">
        <v>32859370</v>
      </c>
      <c r="S294" s="26">
        <v>81235329</v>
      </c>
      <c r="T294" s="26">
        <v>23519999</v>
      </c>
      <c r="U294" s="27">
        <v>24492925</v>
      </c>
      <c r="V294" s="27">
        <v>-65789</v>
      </c>
      <c r="W294" s="42">
        <v>47947135</v>
      </c>
    </row>
    <row r="295" spans="1:23" x14ac:dyDescent="0.2">
      <c r="A295" s="15" t="s">
        <v>35</v>
      </c>
      <c r="B295" s="16" t="s">
        <v>522</v>
      </c>
      <c r="C295" s="17" t="s">
        <v>523</v>
      </c>
      <c r="D295" s="26">
        <v>161705937</v>
      </c>
      <c r="E295" s="27">
        <v>165752003</v>
      </c>
      <c r="F295" s="27">
        <v>126716554</v>
      </c>
      <c r="G295" s="36">
        <f t="shared" si="53"/>
        <v>0.7644948580199058</v>
      </c>
      <c r="H295" s="26">
        <v>7112014</v>
      </c>
      <c r="I295" s="27">
        <v>10611984</v>
      </c>
      <c r="J295" s="27">
        <v>8677825</v>
      </c>
      <c r="K295" s="26">
        <v>26401823</v>
      </c>
      <c r="L295" s="26">
        <v>11165619</v>
      </c>
      <c r="M295" s="27">
        <v>8075262</v>
      </c>
      <c r="N295" s="27">
        <v>11015610</v>
      </c>
      <c r="O295" s="26">
        <v>30256491</v>
      </c>
      <c r="P295" s="26">
        <v>8909865</v>
      </c>
      <c r="Q295" s="27">
        <v>9602197</v>
      </c>
      <c r="R295" s="27">
        <v>12685272</v>
      </c>
      <c r="S295" s="26">
        <v>31197334</v>
      </c>
      <c r="T295" s="26">
        <v>9064755</v>
      </c>
      <c r="U295" s="27">
        <v>11898290</v>
      </c>
      <c r="V295" s="27">
        <v>17897861</v>
      </c>
      <c r="W295" s="42">
        <v>38860906</v>
      </c>
    </row>
    <row r="296" spans="1:23" ht="16.5" x14ac:dyDescent="0.3">
      <c r="A296" s="18" t="s">
        <v>0</v>
      </c>
      <c r="B296" s="19" t="s">
        <v>524</v>
      </c>
      <c r="C296" s="20" t="s">
        <v>0</v>
      </c>
      <c r="D296" s="28">
        <f>SUM(D291:D295)</f>
        <v>3334980274</v>
      </c>
      <c r="E296" s="29">
        <f>SUM(E291:E295)</f>
        <v>3517302526</v>
      </c>
      <c r="F296" s="29">
        <f>SUM(F291:F295)</f>
        <v>2580593882</v>
      </c>
      <c r="G296" s="37">
        <f t="shared" si="53"/>
        <v>0.73368550556120116</v>
      </c>
      <c r="H296" s="28">
        <f t="shared" ref="H296:W296" si="58">SUM(H291:H295)</f>
        <v>124792222</v>
      </c>
      <c r="I296" s="29">
        <f t="shared" si="58"/>
        <v>144398080</v>
      </c>
      <c r="J296" s="29">
        <f t="shared" si="58"/>
        <v>439736258</v>
      </c>
      <c r="K296" s="28">
        <f t="shared" si="58"/>
        <v>708926560</v>
      </c>
      <c r="L296" s="28">
        <f t="shared" si="58"/>
        <v>135923639</v>
      </c>
      <c r="M296" s="29">
        <f t="shared" si="58"/>
        <v>226428438</v>
      </c>
      <c r="N296" s="29">
        <f t="shared" si="58"/>
        <v>316356389</v>
      </c>
      <c r="O296" s="28">
        <f t="shared" si="58"/>
        <v>678708466</v>
      </c>
      <c r="P296" s="28">
        <f t="shared" si="58"/>
        <v>181871426</v>
      </c>
      <c r="Q296" s="29">
        <f t="shared" si="58"/>
        <v>219582283</v>
      </c>
      <c r="R296" s="29">
        <f t="shared" si="58"/>
        <v>159813787</v>
      </c>
      <c r="S296" s="28">
        <f t="shared" si="58"/>
        <v>561267496</v>
      </c>
      <c r="T296" s="28">
        <f t="shared" si="58"/>
        <v>219834436</v>
      </c>
      <c r="U296" s="29">
        <f t="shared" si="58"/>
        <v>196382912</v>
      </c>
      <c r="V296" s="29">
        <f t="shared" si="58"/>
        <v>215474012</v>
      </c>
      <c r="W296" s="43">
        <f t="shared" si="58"/>
        <v>631691360</v>
      </c>
    </row>
    <row r="297" spans="1:23" ht="16.5" x14ac:dyDescent="0.3">
      <c r="A297" s="18" t="s">
        <v>0</v>
      </c>
      <c r="B297" s="19" t="s">
        <v>525</v>
      </c>
      <c r="C297" s="20" t="s">
        <v>0</v>
      </c>
      <c r="D297" s="28">
        <f>SUM(D261:D264,D266:D272,D274:D282,D284:D289,D291:D295)</f>
        <v>8696524124</v>
      </c>
      <c r="E297" s="29">
        <f>SUM(E261:E264,E266:E272,E274:E282,E284:E289,E291:E295)</f>
        <v>9072675486</v>
      </c>
      <c r="F297" s="29">
        <f>SUM(F261:F264,F266:F272,F274:F282,F284:F289,F291:F295)</f>
        <v>6793282255</v>
      </c>
      <c r="G297" s="37">
        <f t="shared" si="53"/>
        <v>0.74876283908563468</v>
      </c>
      <c r="H297" s="28">
        <f t="shared" ref="H297:W297" si="59">SUM(H261:H264,H266:H272,H274:H282,H284:H289,H291:H295)</f>
        <v>378037252</v>
      </c>
      <c r="I297" s="29">
        <f t="shared" si="59"/>
        <v>458925588</v>
      </c>
      <c r="J297" s="29">
        <f t="shared" si="59"/>
        <v>910940263</v>
      </c>
      <c r="K297" s="28">
        <f t="shared" si="59"/>
        <v>1747903103</v>
      </c>
      <c r="L297" s="28">
        <f t="shared" si="59"/>
        <v>544654758</v>
      </c>
      <c r="M297" s="29">
        <f t="shared" si="59"/>
        <v>587177740</v>
      </c>
      <c r="N297" s="29">
        <f t="shared" si="59"/>
        <v>686128749</v>
      </c>
      <c r="O297" s="28">
        <f t="shared" si="59"/>
        <v>1817961247</v>
      </c>
      <c r="P297" s="28">
        <f t="shared" si="59"/>
        <v>480303262</v>
      </c>
      <c r="Q297" s="29">
        <f t="shared" si="59"/>
        <v>595200190</v>
      </c>
      <c r="R297" s="29">
        <f t="shared" si="59"/>
        <v>498920397</v>
      </c>
      <c r="S297" s="28">
        <f t="shared" si="59"/>
        <v>1574423849</v>
      </c>
      <c r="T297" s="28">
        <f t="shared" si="59"/>
        <v>507685532</v>
      </c>
      <c r="U297" s="29">
        <f t="shared" si="59"/>
        <v>501176243</v>
      </c>
      <c r="V297" s="29">
        <f t="shared" si="59"/>
        <v>644132281</v>
      </c>
      <c r="W297" s="43">
        <f t="shared" si="59"/>
        <v>1652994056</v>
      </c>
    </row>
    <row r="298" spans="1:23" ht="14.45" customHeight="1" x14ac:dyDescent="0.3">
      <c r="A298" s="10"/>
      <c r="B298" s="11" t="s">
        <v>607</v>
      </c>
      <c r="C298" s="12"/>
      <c r="D298" s="30"/>
      <c r="E298" s="31"/>
      <c r="F298" s="31"/>
      <c r="G298" s="38"/>
      <c r="H298" s="30"/>
      <c r="I298" s="31"/>
      <c r="J298" s="31"/>
      <c r="K298" s="30"/>
      <c r="L298" s="30"/>
      <c r="M298" s="31"/>
      <c r="N298" s="31"/>
      <c r="O298" s="30"/>
      <c r="P298" s="30"/>
      <c r="Q298" s="31"/>
      <c r="R298" s="31"/>
      <c r="S298" s="30"/>
      <c r="T298" s="30"/>
      <c r="U298" s="31"/>
      <c r="V298" s="31"/>
      <c r="W298" s="44"/>
    </row>
    <row r="299" spans="1:23" ht="28.9" customHeight="1" x14ac:dyDescent="0.3">
      <c r="A299" s="14" t="s">
        <v>0</v>
      </c>
      <c r="B299" s="11" t="s">
        <v>526</v>
      </c>
      <c r="C299" s="12"/>
      <c r="D299" s="30"/>
      <c r="E299" s="31"/>
      <c r="F299" s="31"/>
      <c r="G299" s="38"/>
      <c r="H299" s="30"/>
      <c r="I299" s="31"/>
      <c r="J299" s="31"/>
      <c r="K299" s="30"/>
      <c r="L299" s="30"/>
      <c r="M299" s="31"/>
      <c r="N299" s="31"/>
      <c r="O299" s="30"/>
      <c r="P299" s="30"/>
      <c r="Q299" s="31"/>
      <c r="R299" s="31"/>
      <c r="S299" s="30"/>
      <c r="T299" s="30"/>
      <c r="U299" s="31"/>
      <c r="V299" s="31"/>
      <c r="W299" s="44"/>
    </row>
    <row r="300" spans="1:23" x14ac:dyDescent="0.2">
      <c r="A300" s="15" t="s">
        <v>14</v>
      </c>
      <c r="B300" s="16" t="s">
        <v>527</v>
      </c>
      <c r="C300" s="17" t="s">
        <v>528</v>
      </c>
      <c r="D300" s="26">
        <v>48403183162</v>
      </c>
      <c r="E300" s="27">
        <v>51358001802</v>
      </c>
      <c r="F300" s="27">
        <v>46134572054</v>
      </c>
      <c r="G300" s="36">
        <f t="shared" ref="G300:G337" si="60">IF(($E300     =0),0,($F300     /$E300     ))</f>
        <v>0.89829375044344917</v>
      </c>
      <c r="H300" s="26">
        <v>1969304778</v>
      </c>
      <c r="I300" s="27">
        <v>3916354358</v>
      </c>
      <c r="J300" s="27">
        <v>3931883521</v>
      </c>
      <c r="K300" s="26">
        <v>9817542657</v>
      </c>
      <c r="L300" s="26">
        <v>3531567951</v>
      </c>
      <c r="M300" s="27">
        <v>4544450666</v>
      </c>
      <c r="N300" s="27">
        <v>3877984856</v>
      </c>
      <c r="O300" s="26">
        <v>11954003473</v>
      </c>
      <c r="P300" s="26">
        <v>3860469533</v>
      </c>
      <c r="Q300" s="27">
        <v>3956531036</v>
      </c>
      <c r="R300" s="27">
        <v>3571827096</v>
      </c>
      <c r="S300" s="26">
        <v>11388827665</v>
      </c>
      <c r="T300" s="26">
        <v>4289386554</v>
      </c>
      <c r="U300" s="27">
        <v>3954860611</v>
      </c>
      <c r="V300" s="27">
        <v>4729951094</v>
      </c>
      <c r="W300" s="42">
        <v>12974198259</v>
      </c>
    </row>
    <row r="301" spans="1:23" ht="16.5" x14ac:dyDescent="0.3">
      <c r="A301" s="18" t="s">
        <v>0</v>
      </c>
      <c r="B301" s="19" t="s">
        <v>19</v>
      </c>
      <c r="C301" s="20" t="s">
        <v>0</v>
      </c>
      <c r="D301" s="28">
        <f>D300</f>
        <v>48403183162</v>
      </c>
      <c r="E301" s="29">
        <f>E300</f>
        <v>51358001802</v>
      </c>
      <c r="F301" s="29">
        <f>F300</f>
        <v>46134572054</v>
      </c>
      <c r="G301" s="37">
        <f t="shared" si="60"/>
        <v>0.89829375044344917</v>
      </c>
      <c r="H301" s="28">
        <f t="shared" ref="H301:W301" si="61">H300</f>
        <v>1969304778</v>
      </c>
      <c r="I301" s="29">
        <f t="shared" si="61"/>
        <v>3916354358</v>
      </c>
      <c r="J301" s="29">
        <f t="shared" si="61"/>
        <v>3931883521</v>
      </c>
      <c r="K301" s="28">
        <f t="shared" si="61"/>
        <v>9817542657</v>
      </c>
      <c r="L301" s="28">
        <f t="shared" si="61"/>
        <v>3531567951</v>
      </c>
      <c r="M301" s="29">
        <f t="shared" si="61"/>
        <v>4544450666</v>
      </c>
      <c r="N301" s="29">
        <f t="shared" si="61"/>
        <v>3877984856</v>
      </c>
      <c r="O301" s="28">
        <f t="shared" si="61"/>
        <v>11954003473</v>
      </c>
      <c r="P301" s="28">
        <f t="shared" si="61"/>
        <v>3860469533</v>
      </c>
      <c r="Q301" s="29">
        <f t="shared" si="61"/>
        <v>3956531036</v>
      </c>
      <c r="R301" s="29">
        <f t="shared" si="61"/>
        <v>3571827096</v>
      </c>
      <c r="S301" s="28">
        <f t="shared" si="61"/>
        <v>11388827665</v>
      </c>
      <c r="T301" s="28">
        <f t="shared" si="61"/>
        <v>4289386554</v>
      </c>
      <c r="U301" s="29">
        <f t="shared" si="61"/>
        <v>3954860611</v>
      </c>
      <c r="V301" s="29">
        <f t="shared" si="61"/>
        <v>4729951094</v>
      </c>
      <c r="W301" s="43">
        <f t="shared" si="61"/>
        <v>12974198259</v>
      </c>
    </row>
    <row r="302" spans="1:23" x14ac:dyDescent="0.2">
      <c r="A302" s="15" t="s">
        <v>20</v>
      </c>
      <c r="B302" s="16" t="s">
        <v>529</v>
      </c>
      <c r="C302" s="17" t="s">
        <v>530</v>
      </c>
      <c r="D302" s="26">
        <v>437018829</v>
      </c>
      <c r="E302" s="27">
        <v>450906033</v>
      </c>
      <c r="F302" s="27">
        <v>395605011</v>
      </c>
      <c r="G302" s="36">
        <f t="shared" si="60"/>
        <v>0.8773557727048642</v>
      </c>
      <c r="H302" s="26">
        <v>23395532</v>
      </c>
      <c r="I302" s="27">
        <v>24281059</v>
      </c>
      <c r="J302" s="27">
        <v>32155267</v>
      </c>
      <c r="K302" s="26">
        <v>79831858</v>
      </c>
      <c r="L302" s="26">
        <v>27949381</v>
      </c>
      <c r="M302" s="27">
        <v>33976919</v>
      </c>
      <c r="N302" s="27">
        <v>29644499</v>
      </c>
      <c r="O302" s="26">
        <v>91570799</v>
      </c>
      <c r="P302" s="26">
        <v>49367068</v>
      </c>
      <c r="Q302" s="27">
        <v>30193274</v>
      </c>
      <c r="R302" s="27">
        <v>34290843</v>
      </c>
      <c r="S302" s="26">
        <v>113851185</v>
      </c>
      <c r="T302" s="26">
        <v>32976540</v>
      </c>
      <c r="U302" s="27">
        <v>36162539</v>
      </c>
      <c r="V302" s="27">
        <v>41212090</v>
      </c>
      <c r="W302" s="42">
        <v>110351169</v>
      </c>
    </row>
    <row r="303" spans="1:23" x14ac:dyDescent="0.2">
      <c r="A303" s="15" t="s">
        <v>20</v>
      </c>
      <c r="B303" s="16" t="s">
        <v>531</v>
      </c>
      <c r="C303" s="17" t="s">
        <v>532</v>
      </c>
      <c r="D303" s="26">
        <v>363736132</v>
      </c>
      <c r="E303" s="27">
        <v>415374981</v>
      </c>
      <c r="F303" s="27">
        <v>370629676</v>
      </c>
      <c r="G303" s="36">
        <f t="shared" si="60"/>
        <v>0.89227732278849026</v>
      </c>
      <c r="H303" s="26">
        <v>21091521</v>
      </c>
      <c r="I303" s="27">
        <v>29263246</v>
      </c>
      <c r="J303" s="27">
        <v>33424511</v>
      </c>
      <c r="K303" s="26">
        <v>83779278</v>
      </c>
      <c r="L303" s="26">
        <v>27759781</v>
      </c>
      <c r="M303" s="27">
        <v>34169177</v>
      </c>
      <c r="N303" s="27">
        <v>20400835</v>
      </c>
      <c r="O303" s="26">
        <v>82329793</v>
      </c>
      <c r="P303" s="26">
        <v>35690495</v>
      </c>
      <c r="Q303" s="27">
        <v>42520085</v>
      </c>
      <c r="R303" s="27">
        <v>30713707</v>
      </c>
      <c r="S303" s="26">
        <v>108924287</v>
      </c>
      <c r="T303" s="26">
        <v>28979240</v>
      </c>
      <c r="U303" s="27">
        <v>35488458</v>
      </c>
      <c r="V303" s="27">
        <v>31128620</v>
      </c>
      <c r="W303" s="42">
        <v>95596318</v>
      </c>
    </row>
    <row r="304" spans="1:23" x14ac:dyDescent="0.2">
      <c r="A304" s="15" t="s">
        <v>20</v>
      </c>
      <c r="B304" s="16" t="s">
        <v>533</v>
      </c>
      <c r="C304" s="17" t="s">
        <v>534</v>
      </c>
      <c r="D304" s="26">
        <v>435278025</v>
      </c>
      <c r="E304" s="27">
        <v>457030823</v>
      </c>
      <c r="F304" s="27">
        <v>411563124</v>
      </c>
      <c r="G304" s="36">
        <f t="shared" si="60"/>
        <v>0.90051502718887733</v>
      </c>
      <c r="H304" s="26">
        <v>22668573</v>
      </c>
      <c r="I304" s="27">
        <v>36775280</v>
      </c>
      <c r="J304" s="27">
        <v>37992482</v>
      </c>
      <c r="K304" s="26">
        <v>97436335</v>
      </c>
      <c r="L304" s="26">
        <v>35224912</v>
      </c>
      <c r="M304" s="27">
        <v>38233024</v>
      </c>
      <c r="N304" s="27">
        <v>35215177</v>
      </c>
      <c r="O304" s="26">
        <v>108673113</v>
      </c>
      <c r="P304" s="26">
        <v>33809198</v>
      </c>
      <c r="Q304" s="27">
        <v>32988043</v>
      </c>
      <c r="R304" s="27">
        <v>33661438</v>
      </c>
      <c r="S304" s="26">
        <v>100458679</v>
      </c>
      <c r="T304" s="26">
        <v>34583524</v>
      </c>
      <c r="U304" s="27">
        <v>34489307</v>
      </c>
      <c r="V304" s="27">
        <v>35922166</v>
      </c>
      <c r="W304" s="42">
        <v>104994997</v>
      </c>
    </row>
    <row r="305" spans="1:23" x14ac:dyDescent="0.2">
      <c r="A305" s="15" t="s">
        <v>20</v>
      </c>
      <c r="B305" s="16" t="s">
        <v>535</v>
      </c>
      <c r="C305" s="17" t="s">
        <v>536</v>
      </c>
      <c r="D305" s="26">
        <v>1277130923</v>
      </c>
      <c r="E305" s="27">
        <v>1305030655</v>
      </c>
      <c r="F305" s="27">
        <v>1204061747</v>
      </c>
      <c r="G305" s="36">
        <f t="shared" si="60"/>
        <v>0.92263100670229081</v>
      </c>
      <c r="H305" s="26">
        <v>51358289</v>
      </c>
      <c r="I305" s="27">
        <v>74231307</v>
      </c>
      <c r="J305" s="27">
        <v>160903883</v>
      </c>
      <c r="K305" s="26">
        <v>286493479</v>
      </c>
      <c r="L305" s="26">
        <v>95936095</v>
      </c>
      <c r="M305" s="27">
        <v>113150101</v>
      </c>
      <c r="N305" s="27">
        <v>97795038</v>
      </c>
      <c r="O305" s="26">
        <v>306881234</v>
      </c>
      <c r="P305" s="26">
        <v>91090434</v>
      </c>
      <c r="Q305" s="27">
        <v>83011383</v>
      </c>
      <c r="R305" s="27">
        <v>89363859</v>
      </c>
      <c r="S305" s="26">
        <v>263465676</v>
      </c>
      <c r="T305" s="26">
        <v>136713580</v>
      </c>
      <c r="U305" s="27">
        <v>95084586</v>
      </c>
      <c r="V305" s="27">
        <v>115423192</v>
      </c>
      <c r="W305" s="42">
        <v>347221358</v>
      </c>
    </row>
    <row r="306" spans="1:23" x14ac:dyDescent="0.2">
      <c r="A306" s="15" t="s">
        <v>20</v>
      </c>
      <c r="B306" s="16" t="s">
        <v>537</v>
      </c>
      <c r="C306" s="17" t="s">
        <v>538</v>
      </c>
      <c r="D306" s="26">
        <v>898052662</v>
      </c>
      <c r="E306" s="27">
        <v>939555180</v>
      </c>
      <c r="F306" s="27">
        <v>779198375</v>
      </c>
      <c r="G306" s="36">
        <f t="shared" si="60"/>
        <v>0.82932688956065359</v>
      </c>
      <c r="H306" s="26">
        <v>31771762</v>
      </c>
      <c r="I306" s="27">
        <v>59856463</v>
      </c>
      <c r="J306" s="27">
        <v>65281862</v>
      </c>
      <c r="K306" s="26">
        <v>156910087</v>
      </c>
      <c r="L306" s="26">
        <v>62836305</v>
      </c>
      <c r="M306" s="27">
        <v>57772719</v>
      </c>
      <c r="N306" s="27">
        <v>101753113</v>
      </c>
      <c r="O306" s="26">
        <v>222362137</v>
      </c>
      <c r="P306" s="26">
        <v>58656164</v>
      </c>
      <c r="Q306" s="27">
        <v>64588521</v>
      </c>
      <c r="R306" s="27">
        <v>68378554</v>
      </c>
      <c r="S306" s="26">
        <v>191623239</v>
      </c>
      <c r="T306" s="26">
        <v>61287296</v>
      </c>
      <c r="U306" s="27">
        <v>61440788</v>
      </c>
      <c r="V306" s="27">
        <v>85574828</v>
      </c>
      <c r="W306" s="42">
        <v>208302912</v>
      </c>
    </row>
    <row r="307" spans="1:23" x14ac:dyDescent="0.2">
      <c r="A307" s="15" t="s">
        <v>35</v>
      </c>
      <c r="B307" s="16" t="s">
        <v>539</v>
      </c>
      <c r="C307" s="17" t="s">
        <v>540</v>
      </c>
      <c r="D307" s="26">
        <v>448564745</v>
      </c>
      <c r="E307" s="27">
        <v>537339138</v>
      </c>
      <c r="F307" s="27">
        <v>481562734</v>
      </c>
      <c r="G307" s="36">
        <f t="shared" si="60"/>
        <v>0.89619888064062814</v>
      </c>
      <c r="H307" s="26">
        <v>20409516</v>
      </c>
      <c r="I307" s="27">
        <v>39678220</v>
      </c>
      <c r="J307" s="27">
        <v>32337063</v>
      </c>
      <c r="K307" s="26">
        <v>92424799</v>
      </c>
      <c r="L307" s="26">
        <v>43831295</v>
      </c>
      <c r="M307" s="27">
        <v>39755076</v>
      </c>
      <c r="N307" s="27">
        <v>48199066</v>
      </c>
      <c r="O307" s="26">
        <v>131785437</v>
      </c>
      <c r="P307" s="26">
        <v>30526167</v>
      </c>
      <c r="Q307" s="27">
        <v>41402481</v>
      </c>
      <c r="R307" s="27">
        <v>82440634</v>
      </c>
      <c r="S307" s="26">
        <v>154369282</v>
      </c>
      <c r="T307" s="26">
        <v>31624700</v>
      </c>
      <c r="U307" s="27">
        <v>33958339</v>
      </c>
      <c r="V307" s="27">
        <v>37400177</v>
      </c>
      <c r="W307" s="42">
        <v>102983216</v>
      </c>
    </row>
    <row r="308" spans="1:23" ht="16.5" x14ac:dyDescent="0.3">
      <c r="A308" s="18" t="s">
        <v>0</v>
      </c>
      <c r="B308" s="19" t="s">
        <v>541</v>
      </c>
      <c r="C308" s="20" t="s">
        <v>0</v>
      </c>
      <c r="D308" s="28">
        <f>SUM(D302:D307)</f>
        <v>3859781316</v>
      </c>
      <c r="E308" s="29">
        <f>SUM(E302:E307)</f>
        <v>4105236810</v>
      </c>
      <c r="F308" s="29">
        <f>SUM(F302:F307)</f>
        <v>3642620667</v>
      </c>
      <c r="G308" s="37">
        <f t="shared" si="60"/>
        <v>0.88731072909774478</v>
      </c>
      <c r="H308" s="28">
        <f t="shared" ref="H308:W308" si="62">SUM(H302:H307)</f>
        <v>170695193</v>
      </c>
      <c r="I308" s="29">
        <f t="shared" si="62"/>
        <v>264085575</v>
      </c>
      <c r="J308" s="29">
        <f t="shared" si="62"/>
        <v>362095068</v>
      </c>
      <c r="K308" s="28">
        <f t="shared" si="62"/>
        <v>796875836</v>
      </c>
      <c r="L308" s="28">
        <f t="shared" si="62"/>
        <v>293537769</v>
      </c>
      <c r="M308" s="29">
        <f t="shared" si="62"/>
        <v>317057016</v>
      </c>
      <c r="N308" s="29">
        <f t="shared" si="62"/>
        <v>333007728</v>
      </c>
      <c r="O308" s="28">
        <f t="shared" si="62"/>
        <v>943602513</v>
      </c>
      <c r="P308" s="28">
        <f t="shared" si="62"/>
        <v>299139526</v>
      </c>
      <c r="Q308" s="29">
        <f t="shared" si="62"/>
        <v>294703787</v>
      </c>
      <c r="R308" s="29">
        <f t="shared" si="62"/>
        <v>338849035</v>
      </c>
      <c r="S308" s="28">
        <f t="shared" si="62"/>
        <v>932692348</v>
      </c>
      <c r="T308" s="28">
        <f t="shared" si="62"/>
        <v>326164880</v>
      </c>
      <c r="U308" s="29">
        <f t="shared" si="62"/>
        <v>296624017</v>
      </c>
      <c r="V308" s="29">
        <f t="shared" si="62"/>
        <v>346661073</v>
      </c>
      <c r="W308" s="43">
        <f t="shared" si="62"/>
        <v>969449970</v>
      </c>
    </row>
    <row r="309" spans="1:23" x14ac:dyDescent="0.2">
      <c r="A309" s="15" t="s">
        <v>20</v>
      </c>
      <c r="B309" s="16" t="s">
        <v>542</v>
      </c>
      <c r="C309" s="17" t="s">
        <v>543</v>
      </c>
      <c r="D309" s="26">
        <v>774921893</v>
      </c>
      <c r="E309" s="27">
        <v>767331416</v>
      </c>
      <c r="F309" s="27">
        <v>623842502</v>
      </c>
      <c r="G309" s="36">
        <f t="shared" si="60"/>
        <v>0.81300268566092437</v>
      </c>
      <c r="H309" s="26">
        <v>27041709</v>
      </c>
      <c r="I309" s="27">
        <v>38478268</v>
      </c>
      <c r="J309" s="27">
        <v>61755557</v>
      </c>
      <c r="K309" s="26">
        <v>127275534</v>
      </c>
      <c r="L309" s="26">
        <v>47336206</v>
      </c>
      <c r="M309" s="27">
        <v>51950949</v>
      </c>
      <c r="N309" s="27">
        <v>63860822</v>
      </c>
      <c r="O309" s="26">
        <v>163147977</v>
      </c>
      <c r="P309" s="26">
        <v>40235749</v>
      </c>
      <c r="Q309" s="27">
        <v>65493013</v>
      </c>
      <c r="R309" s="27">
        <v>61725372</v>
      </c>
      <c r="S309" s="26">
        <v>167454134</v>
      </c>
      <c r="T309" s="26">
        <v>60501692</v>
      </c>
      <c r="U309" s="27">
        <v>54744118</v>
      </c>
      <c r="V309" s="27">
        <v>50719047</v>
      </c>
      <c r="W309" s="42">
        <v>165964857</v>
      </c>
    </row>
    <row r="310" spans="1:23" x14ac:dyDescent="0.2">
      <c r="A310" s="15" t="s">
        <v>20</v>
      </c>
      <c r="B310" s="16" t="s">
        <v>544</v>
      </c>
      <c r="C310" s="17" t="s">
        <v>545</v>
      </c>
      <c r="D310" s="26">
        <v>2660568361</v>
      </c>
      <c r="E310" s="27">
        <v>2674095050</v>
      </c>
      <c r="F310" s="27">
        <v>2421802156</v>
      </c>
      <c r="G310" s="36">
        <f t="shared" si="60"/>
        <v>0.90565298193121446</v>
      </c>
      <c r="H310" s="26">
        <v>170956980</v>
      </c>
      <c r="I310" s="27">
        <v>193094227</v>
      </c>
      <c r="J310" s="27">
        <v>165376441</v>
      </c>
      <c r="K310" s="26">
        <v>529427648</v>
      </c>
      <c r="L310" s="26">
        <v>160021308</v>
      </c>
      <c r="M310" s="27">
        <v>192744513</v>
      </c>
      <c r="N310" s="27">
        <v>412919939</v>
      </c>
      <c r="O310" s="26">
        <v>765685760</v>
      </c>
      <c r="P310" s="26">
        <v>167357969</v>
      </c>
      <c r="Q310" s="27">
        <v>161819764</v>
      </c>
      <c r="R310" s="27">
        <v>151545982</v>
      </c>
      <c r="S310" s="26">
        <v>480723715</v>
      </c>
      <c r="T310" s="26">
        <v>144881731</v>
      </c>
      <c r="U310" s="27">
        <v>179360550</v>
      </c>
      <c r="V310" s="27">
        <v>321722752</v>
      </c>
      <c r="W310" s="42">
        <v>645965033</v>
      </c>
    </row>
    <row r="311" spans="1:23" x14ac:dyDescent="0.2">
      <c r="A311" s="15" t="s">
        <v>20</v>
      </c>
      <c r="B311" s="16" t="s">
        <v>546</v>
      </c>
      <c r="C311" s="17" t="s">
        <v>547</v>
      </c>
      <c r="D311" s="26">
        <v>2017490424</v>
      </c>
      <c r="E311" s="27">
        <v>1977679012</v>
      </c>
      <c r="F311" s="27">
        <v>1426056118</v>
      </c>
      <c r="G311" s="36">
        <f t="shared" si="60"/>
        <v>0.72107561912074336</v>
      </c>
      <c r="H311" s="26">
        <v>57863380</v>
      </c>
      <c r="I311" s="27">
        <v>122999917</v>
      </c>
      <c r="J311" s="27">
        <v>150999974</v>
      </c>
      <c r="K311" s="26">
        <v>331863271</v>
      </c>
      <c r="L311" s="26">
        <v>125803115</v>
      </c>
      <c r="M311" s="27">
        <v>130288404</v>
      </c>
      <c r="N311" s="27">
        <v>130890874</v>
      </c>
      <c r="O311" s="26">
        <v>386982393</v>
      </c>
      <c r="P311" s="26">
        <v>108672717</v>
      </c>
      <c r="Q311" s="27">
        <v>113106881</v>
      </c>
      <c r="R311" s="27">
        <v>114514702</v>
      </c>
      <c r="S311" s="26">
        <v>336294300</v>
      </c>
      <c r="T311" s="26">
        <v>116808605</v>
      </c>
      <c r="U311" s="27">
        <v>105478833</v>
      </c>
      <c r="V311" s="27">
        <v>148628716</v>
      </c>
      <c r="W311" s="42">
        <v>370916154</v>
      </c>
    </row>
    <row r="312" spans="1:23" x14ac:dyDescent="0.2">
      <c r="A312" s="15" t="s">
        <v>20</v>
      </c>
      <c r="B312" s="16" t="s">
        <v>548</v>
      </c>
      <c r="C312" s="17" t="s">
        <v>549</v>
      </c>
      <c r="D312" s="26">
        <v>1287175140</v>
      </c>
      <c r="E312" s="27">
        <v>1321563569</v>
      </c>
      <c r="F312" s="27">
        <v>980458390</v>
      </c>
      <c r="G312" s="36">
        <f t="shared" si="60"/>
        <v>0.7418927193505287</v>
      </c>
      <c r="H312" s="26">
        <v>33150503</v>
      </c>
      <c r="I312" s="27">
        <v>85059755</v>
      </c>
      <c r="J312" s="27">
        <v>95523298</v>
      </c>
      <c r="K312" s="26">
        <v>213733556</v>
      </c>
      <c r="L312" s="26">
        <v>79861689</v>
      </c>
      <c r="M312" s="27">
        <v>66865417</v>
      </c>
      <c r="N312" s="27">
        <v>80591366</v>
      </c>
      <c r="O312" s="26">
        <v>227318472</v>
      </c>
      <c r="P312" s="26">
        <v>69614107</v>
      </c>
      <c r="Q312" s="27">
        <v>135676396</v>
      </c>
      <c r="R312" s="27">
        <v>80348123</v>
      </c>
      <c r="S312" s="26">
        <v>285638626</v>
      </c>
      <c r="T312" s="26">
        <v>77792745</v>
      </c>
      <c r="U312" s="27">
        <v>72912157</v>
      </c>
      <c r="V312" s="27">
        <v>103062834</v>
      </c>
      <c r="W312" s="42">
        <v>253767736</v>
      </c>
    </row>
    <row r="313" spans="1:23" x14ac:dyDescent="0.2">
      <c r="A313" s="15" t="s">
        <v>20</v>
      </c>
      <c r="B313" s="16" t="s">
        <v>550</v>
      </c>
      <c r="C313" s="17" t="s">
        <v>551</v>
      </c>
      <c r="D313" s="26">
        <v>880464651</v>
      </c>
      <c r="E313" s="27">
        <v>899850019</v>
      </c>
      <c r="F313" s="27">
        <v>757690473</v>
      </c>
      <c r="G313" s="36">
        <f t="shared" si="60"/>
        <v>0.84201862199438371</v>
      </c>
      <c r="H313" s="26">
        <v>18810925</v>
      </c>
      <c r="I313" s="27">
        <v>119327427</v>
      </c>
      <c r="J313" s="27">
        <v>49042141</v>
      </c>
      <c r="K313" s="26">
        <v>187180493</v>
      </c>
      <c r="L313" s="26">
        <v>54893388</v>
      </c>
      <c r="M313" s="27">
        <v>62629642</v>
      </c>
      <c r="N313" s="27">
        <v>79814271</v>
      </c>
      <c r="O313" s="26">
        <v>197337301</v>
      </c>
      <c r="P313" s="26">
        <v>56592214</v>
      </c>
      <c r="Q313" s="27">
        <v>65735342</v>
      </c>
      <c r="R313" s="27">
        <v>73947155</v>
      </c>
      <c r="S313" s="26">
        <v>196274711</v>
      </c>
      <c r="T313" s="26">
        <v>66030436</v>
      </c>
      <c r="U313" s="27">
        <v>30013185</v>
      </c>
      <c r="V313" s="27">
        <v>80854347</v>
      </c>
      <c r="W313" s="42">
        <v>176897968</v>
      </c>
    </row>
    <row r="314" spans="1:23" x14ac:dyDescent="0.2">
      <c r="A314" s="15" t="s">
        <v>35</v>
      </c>
      <c r="B314" s="16" t="s">
        <v>552</v>
      </c>
      <c r="C314" s="17" t="s">
        <v>553</v>
      </c>
      <c r="D314" s="26">
        <v>427477294</v>
      </c>
      <c r="E314" s="27">
        <v>420175340</v>
      </c>
      <c r="F314" s="27">
        <v>367434604</v>
      </c>
      <c r="G314" s="36">
        <f t="shared" si="60"/>
        <v>0.87447922098426811</v>
      </c>
      <c r="H314" s="26">
        <v>18281682</v>
      </c>
      <c r="I314" s="27">
        <v>27130839</v>
      </c>
      <c r="J314" s="27">
        <v>31493725</v>
      </c>
      <c r="K314" s="26">
        <v>76906246</v>
      </c>
      <c r="L314" s="26">
        <v>27392301</v>
      </c>
      <c r="M314" s="27">
        <v>38475245</v>
      </c>
      <c r="N314" s="27">
        <v>35272426</v>
      </c>
      <c r="O314" s="26">
        <v>101139972</v>
      </c>
      <c r="P314" s="26">
        <v>29104346</v>
      </c>
      <c r="Q314" s="27">
        <v>34879933</v>
      </c>
      <c r="R314" s="27">
        <v>34389829</v>
      </c>
      <c r="S314" s="26">
        <v>98374108</v>
      </c>
      <c r="T314" s="26">
        <v>29827093</v>
      </c>
      <c r="U314" s="27">
        <v>29991565</v>
      </c>
      <c r="V314" s="27">
        <v>31195620</v>
      </c>
      <c r="W314" s="42">
        <v>91014278</v>
      </c>
    </row>
    <row r="315" spans="1:23" ht="16.5" x14ac:dyDescent="0.3">
      <c r="A315" s="18" t="s">
        <v>0</v>
      </c>
      <c r="B315" s="19" t="s">
        <v>554</v>
      </c>
      <c r="C315" s="20" t="s">
        <v>0</v>
      </c>
      <c r="D315" s="28">
        <f>SUM(D309:D314)</f>
        <v>8048097763</v>
      </c>
      <c r="E315" s="29">
        <f>SUM(E309:E314)</f>
        <v>8060694406</v>
      </c>
      <c r="F315" s="29">
        <f>SUM(F309:F314)</f>
        <v>6577284243</v>
      </c>
      <c r="G315" s="37">
        <f t="shared" si="60"/>
        <v>0.81596992910488952</v>
      </c>
      <c r="H315" s="28">
        <f t="shared" ref="H315:W315" si="63">SUM(H309:H314)</f>
        <v>326105179</v>
      </c>
      <c r="I315" s="29">
        <f t="shared" si="63"/>
        <v>586090433</v>
      </c>
      <c r="J315" s="29">
        <f t="shared" si="63"/>
        <v>554191136</v>
      </c>
      <c r="K315" s="28">
        <f t="shared" si="63"/>
        <v>1466386748</v>
      </c>
      <c r="L315" s="28">
        <f t="shared" si="63"/>
        <v>495308007</v>
      </c>
      <c r="M315" s="29">
        <f t="shared" si="63"/>
        <v>542954170</v>
      </c>
      <c r="N315" s="29">
        <f t="shared" si="63"/>
        <v>803349698</v>
      </c>
      <c r="O315" s="28">
        <f t="shared" si="63"/>
        <v>1841611875</v>
      </c>
      <c r="P315" s="28">
        <f t="shared" si="63"/>
        <v>471577102</v>
      </c>
      <c r="Q315" s="29">
        <f t="shared" si="63"/>
        <v>576711329</v>
      </c>
      <c r="R315" s="29">
        <f t="shared" si="63"/>
        <v>516471163</v>
      </c>
      <c r="S315" s="28">
        <f t="shared" si="63"/>
        <v>1564759594</v>
      </c>
      <c r="T315" s="28">
        <f t="shared" si="63"/>
        <v>495842302</v>
      </c>
      <c r="U315" s="29">
        <f t="shared" si="63"/>
        <v>472500408</v>
      </c>
      <c r="V315" s="29">
        <f t="shared" si="63"/>
        <v>736183316</v>
      </c>
      <c r="W315" s="43">
        <f t="shared" si="63"/>
        <v>1704526026</v>
      </c>
    </row>
    <row r="316" spans="1:23" x14ac:dyDescent="0.2">
      <c r="A316" s="15" t="s">
        <v>20</v>
      </c>
      <c r="B316" s="16" t="s">
        <v>555</v>
      </c>
      <c r="C316" s="17" t="s">
        <v>556</v>
      </c>
      <c r="D316" s="26">
        <v>622978387</v>
      </c>
      <c r="E316" s="27">
        <v>641239266</v>
      </c>
      <c r="F316" s="27">
        <v>574766678</v>
      </c>
      <c r="G316" s="36">
        <f t="shared" si="60"/>
        <v>0.89633730882600071</v>
      </c>
      <c r="H316" s="26">
        <v>30892193</v>
      </c>
      <c r="I316" s="27">
        <v>45412314</v>
      </c>
      <c r="J316" s="27">
        <v>43870911</v>
      </c>
      <c r="K316" s="26">
        <v>120175418</v>
      </c>
      <c r="L316" s="26">
        <v>48122185</v>
      </c>
      <c r="M316" s="27">
        <v>42385068</v>
      </c>
      <c r="N316" s="27">
        <v>47466617</v>
      </c>
      <c r="O316" s="26">
        <v>137973870</v>
      </c>
      <c r="P316" s="26">
        <v>40669109</v>
      </c>
      <c r="Q316" s="27">
        <v>53412601</v>
      </c>
      <c r="R316" s="27">
        <v>53796859</v>
      </c>
      <c r="S316" s="26">
        <v>147878569</v>
      </c>
      <c r="T316" s="26">
        <v>54382399</v>
      </c>
      <c r="U316" s="27">
        <v>48745357</v>
      </c>
      <c r="V316" s="27">
        <v>65611065</v>
      </c>
      <c r="W316" s="42">
        <v>168738821</v>
      </c>
    </row>
    <row r="317" spans="1:23" x14ac:dyDescent="0.2">
      <c r="A317" s="15" t="s">
        <v>20</v>
      </c>
      <c r="B317" s="16" t="s">
        <v>557</v>
      </c>
      <c r="C317" s="17" t="s">
        <v>558</v>
      </c>
      <c r="D317" s="26">
        <v>1495006432</v>
      </c>
      <c r="E317" s="27">
        <v>1519594460</v>
      </c>
      <c r="F317" s="27">
        <v>1373083140</v>
      </c>
      <c r="G317" s="36">
        <f t="shared" si="60"/>
        <v>0.90358524997518086</v>
      </c>
      <c r="H317" s="26">
        <v>28964649</v>
      </c>
      <c r="I317" s="27">
        <v>143140176</v>
      </c>
      <c r="J317" s="27">
        <v>125226677</v>
      </c>
      <c r="K317" s="26">
        <v>297331502</v>
      </c>
      <c r="L317" s="26">
        <v>102448662</v>
      </c>
      <c r="M317" s="27">
        <v>130518838</v>
      </c>
      <c r="N317" s="27">
        <v>140679955</v>
      </c>
      <c r="O317" s="26">
        <v>373647455</v>
      </c>
      <c r="P317" s="26">
        <v>109712156</v>
      </c>
      <c r="Q317" s="27">
        <v>107902303</v>
      </c>
      <c r="R317" s="27">
        <v>114609080</v>
      </c>
      <c r="S317" s="26">
        <v>332223539</v>
      </c>
      <c r="T317" s="26">
        <v>111656721</v>
      </c>
      <c r="U317" s="27">
        <v>116199122</v>
      </c>
      <c r="V317" s="27">
        <v>142024801</v>
      </c>
      <c r="W317" s="42">
        <v>369880644</v>
      </c>
    </row>
    <row r="318" spans="1:23" x14ac:dyDescent="0.2">
      <c r="A318" s="15" t="s">
        <v>20</v>
      </c>
      <c r="B318" s="16" t="s">
        <v>559</v>
      </c>
      <c r="C318" s="17" t="s">
        <v>560</v>
      </c>
      <c r="D318" s="26">
        <v>394952047</v>
      </c>
      <c r="E318" s="27">
        <v>402039517</v>
      </c>
      <c r="F318" s="27">
        <v>357462948</v>
      </c>
      <c r="G318" s="36">
        <f t="shared" si="60"/>
        <v>0.88912391166761851</v>
      </c>
      <c r="H318" s="26">
        <v>16793879</v>
      </c>
      <c r="I318" s="27">
        <v>29801384</v>
      </c>
      <c r="J318" s="27">
        <v>33621353</v>
      </c>
      <c r="K318" s="26">
        <v>80216616</v>
      </c>
      <c r="L318" s="26">
        <v>31612650</v>
      </c>
      <c r="M318" s="27">
        <v>34546970</v>
      </c>
      <c r="N318" s="27">
        <v>29973561</v>
      </c>
      <c r="O318" s="26">
        <v>96133181</v>
      </c>
      <c r="P318" s="26">
        <v>31323405</v>
      </c>
      <c r="Q318" s="27">
        <v>23780357</v>
      </c>
      <c r="R318" s="27">
        <v>26680739</v>
      </c>
      <c r="S318" s="26">
        <v>81784501</v>
      </c>
      <c r="T318" s="26">
        <v>24618047</v>
      </c>
      <c r="U318" s="27">
        <v>27847600</v>
      </c>
      <c r="V318" s="27">
        <v>46863003</v>
      </c>
      <c r="W318" s="42">
        <v>99328650</v>
      </c>
    </row>
    <row r="319" spans="1:23" x14ac:dyDescent="0.2">
      <c r="A319" s="15" t="s">
        <v>20</v>
      </c>
      <c r="B319" s="16" t="s">
        <v>561</v>
      </c>
      <c r="C319" s="17" t="s">
        <v>562</v>
      </c>
      <c r="D319" s="26">
        <v>346593472</v>
      </c>
      <c r="E319" s="27">
        <v>362562342</v>
      </c>
      <c r="F319" s="27">
        <v>311210162</v>
      </c>
      <c r="G319" s="36">
        <f t="shared" si="60"/>
        <v>0.85836317220170644</v>
      </c>
      <c r="H319" s="26">
        <v>12758836</v>
      </c>
      <c r="I319" s="27">
        <v>21752317</v>
      </c>
      <c r="J319" s="27">
        <v>37219150</v>
      </c>
      <c r="K319" s="26">
        <v>71730303</v>
      </c>
      <c r="L319" s="26">
        <v>25941147</v>
      </c>
      <c r="M319" s="27">
        <v>21064563</v>
      </c>
      <c r="N319" s="27">
        <v>37914162</v>
      </c>
      <c r="O319" s="26">
        <v>84919872</v>
      </c>
      <c r="P319" s="26">
        <v>21660343</v>
      </c>
      <c r="Q319" s="27">
        <v>28005296</v>
      </c>
      <c r="R319" s="27">
        <v>35816375</v>
      </c>
      <c r="S319" s="26">
        <v>85482014</v>
      </c>
      <c r="T319" s="26">
        <v>20337681</v>
      </c>
      <c r="U319" s="27">
        <v>19533955</v>
      </c>
      <c r="V319" s="27">
        <v>29206337</v>
      </c>
      <c r="W319" s="42">
        <v>69077973</v>
      </c>
    </row>
    <row r="320" spans="1:23" x14ac:dyDescent="0.2">
      <c r="A320" s="15" t="s">
        <v>35</v>
      </c>
      <c r="B320" s="16" t="s">
        <v>563</v>
      </c>
      <c r="C320" s="17" t="s">
        <v>564</v>
      </c>
      <c r="D320" s="26">
        <v>253950152</v>
      </c>
      <c r="E320" s="27">
        <v>264067030</v>
      </c>
      <c r="F320" s="27">
        <v>248646012</v>
      </c>
      <c r="G320" s="36">
        <f t="shared" si="60"/>
        <v>0.94160188040135118</v>
      </c>
      <c r="H320" s="26">
        <v>11941644</v>
      </c>
      <c r="I320" s="27">
        <v>15127998</v>
      </c>
      <c r="J320" s="27">
        <v>21559606</v>
      </c>
      <c r="K320" s="26">
        <v>48629248</v>
      </c>
      <c r="L320" s="26">
        <v>23290715</v>
      </c>
      <c r="M320" s="27">
        <v>30934301</v>
      </c>
      <c r="N320" s="27">
        <v>21817673</v>
      </c>
      <c r="O320" s="26">
        <v>76042689</v>
      </c>
      <c r="P320" s="26">
        <v>16710525</v>
      </c>
      <c r="Q320" s="27">
        <v>23039457</v>
      </c>
      <c r="R320" s="27">
        <v>27069925</v>
      </c>
      <c r="S320" s="26">
        <v>66819907</v>
      </c>
      <c r="T320" s="26">
        <v>17880555</v>
      </c>
      <c r="U320" s="27">
        <v>17837504</v>
      </c>
      <c r="V320" s="27">
        <v>21436109</v>
      </c>
      <c r="W320" s="42">
        <v>57154168</v>
      </c>
    </row>
    <row r="321" spans="1:23" ht="16.5" x14ac:dyDescent="0.3">
      <c r="A321" s="18" t="s">
        <v>0</v>
      </c>
      <c r="B321" s="19" t="s">
        <v>565</v>
      </c>
      <c r="C321" s="20" t="s">
        <v>0</v>
      </c>
      <c r="D321" s="28">
        <f>SUM(D316:D320)</f>
        <v>3113480490</v>
      </c>
      <c r="E321" s="29">
        <f>SUM(E316:E320)</f>
        <v>3189502615</v>
      </c>
      <c r="F321" s="29">
        <f>SUM(F316:F320)</f>
        <v>2865168940</v>
      </c>
      <c r="G321" s="37">
        <f t="shared" si="60"/>
        <v>0.89831214639088797</v>
      </c>
      <c r="H321" s="28">
        <f t="shared" ref="H321:W321" si="64">SUM(H316:H320)</f>
        <v>101351201</v>
      </c>
      <c r="I321" s="29">
        <f t="shared" si="64"/>
        <v>255234189</v>
      </c>
      <c r="J321" s="29">
        <f t="shared" si="64"/>
        <v>261497697</v>
      </c>
      <c r="K321" s="28">
        <f t="shared" si="64"/>
        <v>618083087</v>
      </c>
      <c r="L321" s="28">
        <f t="shared" si="64"/>
        <v>231415359</v>
      </c>
      <c r="M321" s="29">
        <f t="shared" si="64"/>
        <v>259449740</v>
      </c>
      <c r="N321" s="29">
        <f t="shared" si="64"/>
        <v>277851968</v>
      </c>
      <c r="O321" s="28">
        <f t="shared" si="64"/>
        <v>768717067</v>
      </c>
      <c r="P321" s="28">
        <f t="shared" si="64"/>
        <v>220075538</v>
      </c>
      <c r="Q321" s="29">
        <f t="shared" si="64"/>
        <v>236140014</v>
      </c>
      <c r="R321" s="29">
        <f t="shared" si="64"/>
        <v>257972978</v>
      </c>
      <c r="S321" s="28">
        <f t="shared" si="64"/>
        <v>714188530</v>
      </c>
      <c r="T321" s="28">
        <f t="shared" si="64"/>
        <v>228875403</v>
      </c>
      <c r="U321" s="29">
        <f t="shared" si="64"/>
        <v>230163538</v>
      </c>
      <c r="V321" s="29">
        <f t="shared" si="64"/>
        <v>305141315</v>
      </c>
      <c r="W321" s="43">
        <f t="shared" si="64"/>
        <v>764180256</v>
      </c>
    </row>
    <row r="322" spans="1:23" x14ac:dyDescent="0.2">
      <c r="A322" s="15" t="s">
        <v>20</v>
      </c>
      <c r="B322" s="16" t="s">
        <v>566</v>
      </c>
      <c r="C322" s="17" t="s">
        <v>567</v>
      </c>
      <c r="D322" s="26">
        <v>191830122</v>
      </c>
      <c r="E322" s="27">
        <v>204636708</v>
      </c>
      <c r="F322" s="27">
        <v>186613083</v>
      </c>
      <c r="G322" s="36">
        <f t="shared" si="60"/>
        <v>0.9119237932619596</v>
      </c>
      <c r="H322" s="26">
        <v>6199947</v>
      </c>
      <c r="I322" s="27">
        <v>48027383</v>
      </c>
      <c r="J322" s="27">
        <v>14181489</v>
      </c>
      <c r="K322" s="26">
        <v>68408819</v>
      </c>
      <c r="L322" s="26">
        <v>15858045</v>
      </c>
      <c r="M322" s="27">
        <v>10780882</v>
      </c>
      <c r="N322" s="27">
        <v>7441291</v>
      </c>
      <c r="O322" s="26">
        <v>34080218</v>
      </c>
      <c r="P322" s="26">
        <v>22003099</v>
      </c>
      <c r="Q322" s="27">
        <v>14229059</v>
      </c>
      <c r="R322" s="27">
        <v>21006266</v>
      </c>
      <c r="S322" s="26">
        <v>57238424</v>
      </c>
      <c r="T322" s="26">
        <v>9434089</v>
      </c>
      <c r="U322" s="27">
        <v>13289532</v>
      </c>
      <c r="V322" s="27">
        <v>4162001</v>
      </c>
      <c r="W322" s="42">
        <v>26885622</v>
      </c>
    </row>
    <row r="323" spans="1:23" x14ac:dyDescent="0.2">
      <c r="A323" s="15" t="s">
        <v>20</v>
      </c>
      <c r="B323" s="16" t="s">
        <v>568</v>
      </c>
      <c r="C323" s="17" t="s">
        <v>569</v>
      </c>
      <c r="D323" s="26">
        <v>596709849</v>
      </c>
      <c r="E323" s="27">
        <v>606179841</v>
      </c>
      <c r="F323" s="27">
        <v>491541014</v>
      </c>
      <c r="G323" s="36">
        <f t="shared" si="60"/>
        <v>0.81088314185624655</v>
      </c>
      <c r="H323" s="26">
        <v>29852384</v>
      </c>
      <c r="I323" s="27">
        <v>39068706</v>
      </c>
      <c r="J323" s="27">
        <v>22646247</v>
      </c>
      <c r="K323" s="26">
        <v>91567337</v>
      </c>
      <c r="L323" s="26">
        <v>56689028</v>
      </c>
      <c r="M323" s="27">
        <v>41624331</v>
      </c>
      <c r="N323" s="27">
        <v>44001600</v>
      </c>
      <c r="O323" s="26">
        <v>142314959</v>
      </c>
      <c r="P323" s="26">
        <v>42026264</v>
      </c>
      <c r="Q323" s="27">
        <v>42734516</v>
      </c>
      <c r="R323" s="27">
        <v>30320953</v>
      </c>
      <c r="S323" s="26">
        <v>115081733</v>
      </c>
      <c r="T323" s="26">
        <v>43111132</v>
      </c>
      <c r="U323" s="27">
        <v>55371946</v>
      </c>
      <c r="V323" s="27">
        <v>44093907</v>
      </c>
      <c r="W323" s="42">
        <v>142576985</v>
      </c>
    </row>
    <row r="324" spans="1:23" x14ac:dyDescent="0.2">
      <c r="A324" s="15" t="s">
        <v>20</v>
      </c>
      <c r="B324" s="16" t="s">
        <v>570</v>
      </c>
      <c r="C324" s="17" t="s">
        <v>571</v>
      </c>
      <c r="D324" s="26">
        <v>1366440136</v>
      </c>
      <c r="E324" s="27">
        <v>1374032356</v>
      </c>
      <c r="F324" s="27">
        <v>1128518678</v>
      </c>
      <c r="G324" s="36">
        <f t="shared" si="60"/>
        <v>0.82131885255255221</v>
      </c>
      <c r="H324" s="26">
        <v>36968796</v>
      </c>
      <c r="I324" s="27">
        <v>97849755</v>
      </c>
      <c r="J324" s="27">
        <v>103487142</v>
      </c>
      <c r="K324" s="26">
        <v>238305693</v>
      </c>
      <c r="L324" s="26">
        <v>86879050</v>
      </c>
      <c r="M324" s="27">
        <v>77790107</v>
      </c>
      <c r="N324" s="27">
        <v>103024324</v>
      </c>
      <c r="O324" s="26">
        <v>267693481</v>
      </c>
      <c r="P324" s="26">
        <v>88471076</v>
      </c>
      <c r="Q324" s="27">
        <v>157115022</v>
      </c>
      <c r="R324" s="27">
        <v>83533175</v>
      </c>
      <c r="S324" s="26">
        <v>329119273</v>
      </c>
      <c r="T324" s="26">
        <v>93361484</v>
      </c>
      <c r="U324" s="27">
        <v>91584005</v>
      </c>
      <c r="V324" s="27">
        <v>108454742</v>
      </c>
      <c r="W324" s="42">
        <v>293400231</v>
      </c>
    </row>
    <row r="325" spans="1:23" x14ac:dyDescent="0.2">
      <c r="A325" s="15" t="s">
        <v>20</v>
      </c>
      <c r="B325" s="16" t="s">
        <v>572</v>
      </c>
      <c r="C325" s="17" t="s">
        <v>573</v>
      </c>
      <c r="D325" s="26">
        <v>2511068950</v>
      </c>
      <c r="E325" s="27">
        <v>2626053793</v>
      </c>
      <c r="F325" s="27">
        <v>2169659426</v>
      </c>
      <c r="G325" s="36">
        <f t="shared" si="60"/>
        <v>0.82620524826392994</v>
      </c>
      <c r="H325" s="26">
        <v>72001593</v>
      </c>
      <c r="I325" s="27">
        <v>191304778</v>
      </c>
      <c r="J325" s="27">
        <v>206234673</v>
      </c>
      <c r="K325" s="26">
        <v>469541044</v>
      </c>
      <c r="L325" s="26">
        <v>179996289</v>
      </c>
      <c r="M325" s="27">
        <v>209504016</v>
      </c>
      <c r="N325" s="27">
        <v>185410686</v>
      </c>
      <c r="O325" s="26">
        <v>574910991</v>
      </c>
      <c r="P325" s="26">
        <v>151244201</v>
      </c>
      <c r="Q325" s="27">
        <v>186731612</v>
      </c>
      <c r="R325" s="27">
        <v>173863470</v>
      </c>
      <c r="S325" s="26">
        <v>511839283</v>
      </c>
      <c r="T325" s="26">
        <v>118905857</v>
      </c>
      <c r="U325" s="27">
        <v>253477611</v>
      </c>
      <c r="V325" s="27">
        <v>240984640</v>
      </c>
      <c r="W325" s="42">
        <v>613368108</v>
      </c>
    </row>
    <row r="326" spans="1:23" x14ac:dyDescent="0.2">
      <c r="A326" s="15" t="s">
        <v>20</v>
      </c>
      <c r="B326" s="16" t="s">
        <v>574</v>
      </c>
      <c r="C326" s="17" t="s">
        <v>575</v>
      </c>
      <c r="D326" s="26">
        <v>656324000</v>
      </c>
      <c r="E326" s="27">
        <v>670789900</v>
      </c>
      <c r="F326" s="27">
        <v>653368734</v>
      </c>
      <c r="G326" s="36">
        <f t="shared" si="60"/>
        <v>0.97402887849086572</v>
      </c>
      <c r="H326" s="26">
        <v>37729080</v>
      </c>
      <c r="I326" s="27">
        <v>56174346</v>
      </c>
      <c r="J326" s="27">
        <v>59162718</v>
      </c>
      <c r="K326" s="26">
        <v>153066144</v>
      </c>
      <c r="L326" s="26">
        <v>50401203</v>
      </c>
      <c r="M326" s="27">
        <v>63050824</v>
      </c>
      <c r="N326" s="27">
        <v>49671976</v>
      </c>
      <c r="O326" s="26">
        <v>163124003</v>
      </c>
      <c r="P326" s="26">
        <v>54017268</v>
      </c>
      <c r="Q326" s="27">
        <v>50868014</v>
      </c>
      <c r="R326" s="27">
        <v>54125793</v>
      </c>
      <c r="S326" s="26">
        <v>159011075</v>
      </c>
      <c r="T326" s="26">
        <v>44759710</v>
      </c>
      <c r="U326" s="27">
        <v>55290145</v>
      </c>
      <c r="V326" s="27">
        <v>78117657</v>
      </c>
      <c r="W326" s="42">
        <v>178167512</v>
      </c>
    </row>
    <row r="327" spans="1:23" x14ac:dyDescent="0.2">
      <c r="A327" s="15" t="s">
        <v>20</v>
      </c>
      <c r="B327" s="16" t="s">
        <v>576</v>
      </c>
      <c r="C327" s="17" t="s">
        <v>577</v>
      </c>
      <c r="D327" s="26">
        <v>720762525</v>
      </c>
      <c r="E327" s="27">
        <v>733694211</v>
      </c>
      <c r="F327" s="27">
        <v>777120654</v>
      </c>
      <c r="G327" s="36">
        <f t="shared" si="60"/>
        <v>1.0591887496847103</v>
      </c>
      <c r="H327" s="26">
        <v>37948192</v>
      </c>
      <c r="I327" s="27">
        <v>68103713</v>
      </c>
      <c r="J327" s="27">
        <v>63337060</v>
      </c>
      <c r="K327" s="26">
        <v>169388965</v>
      </c>
      <c r="L327" s="26">
        <v>96182142</v>
      </c>
      <c r="M327" s="27">
        <v>53401271</v>
      </c>
      <c r="N327" s="27">
        <v>56413893</v>
      </c>
      <c r="O327" s="26">
        <v>205997306</v>
      </c>
      <c r="P327" s="26">
        <v>82418876</v>
      </c>
      <c r="Q327" s="27">
        <v>63154022</v>
      </c>
      <c r="R327" s="27">
        <v>44546705</v>
      </c>
      <c r="S327" s="26">
        <v>190119603</v>
      </c>
      <c r="T327" s="26">
        <v>56348682</v>
      </c>
      <c r="U327" s="27">
        <v>52024846</v>
      </c>
      <c r="V327" s="27">
        <v>103241252</v>
      </c>
      <c r="W327" s="42">
        <v>211614780</v>
      </c>
    </row>
    <row r="328" spans="1:23" x14ac:dyDescent="0.2">
      <c r="A328" s="15" t="s">
        <v>20</v>
      </c>
      <c r="B328" s="16" t="s">
        <v>578</v>
      </c>
      <c r="C328" s="17" t="s">
        <v>579</v>
      </c>
      <c r="D328" s="26">
        <v>972104675</v>
      </c>
      <c r="E328" s="27">
        <v>1040737708</v>
      </c>
      <c r="F328" s="27">
        <v>816901191</v>
      </c>
      <c r="G328" s="36">
        <f t="shared" si="60"/>
        <v>0.78492513985089507</v>
      </c>
      <c r="H328" s="26">
        <v>32869584</v>
      </c>
      <c r="I328" s="27">
        <v>73541899</v>
      </c>
      <c r="J328" s="27">
        <v>72517516</v>
      </c>
      <c r="K328" s="26">
        <v>178928999</v>
      </c>
      <c r="L328" s="26">
        <v>65627591</v>
      </c>
      <c r="M328" s="27">
        <v>77974400</v>
      </c>
      <c r="N328" s="27">
        <v>74735233</v>
      </c>
      <c r="O328" s="26">
        <v>218337224</v>
      </c>
      <c r="P328" s="26">
        <v>69896347</v>
      </c>
      <c r="Q328" s="27">
        <v>64303382</v>
      </c>
      <c r="R328" s="27">
        <v>79388866</v>
      </c>
      <c r="S328" s="26">
        <v>213588595</v>
      </c>
      <c r="T328" s="26">
        <v>57471055</v>
      </c>
      <c r="U328" s="27">
        <v>61475215</v>
      </c>
      <c r="V328" s="27">
        <v>87100103</v>
      </c>
      <c r="W328" s="42">
        <v>206046373</v>
      </c>
    </row>
    <row r="329" spans="1:23" x14ac:dyDescent="0.2">
      <c r="A329" s="15" t="s">
        <v>35</v>
      </c>
      <c r="B329" s="16" t="s">
        <v>580</v>
      </c>
      <c r="C329" s="17" t="s">
        <v>581</v>
      </c>
      <c r="D329" s="26">
        <v>428166027</v>
      </c>
      <c r="E329" s="27">
        <v>503442590</v>
      </c>
      <c r="F329" s="27">
        <v>427211749</v>
      </c>
      <c r="G329" s="36">
        <f t="shared" si="60"/>
        <v>0.8485808659930818</v>
      </c>
      <c r="H329" s="26">
        <v>27823475</v>
      </c>
      <c r="I329" s="27">
        <v>28577829</v>
      </c>
      <c r="J329" s="27">
        <v>32713982</v>
      </c>
      <c r="K329" s="26">
        <v>89115286</v>
      </c>
      <c r="L329" s="26">
        <v>33795220</v>
      </c>
      <c r="M329" s="27">
        <v>46299036</v>
      </c>
      <c r="N329" s="27">
        <v>35704487</v>
      </c>
      <c r="O329" s="26">
        <v>115798743</v>
      </c>
      <c r="P329" s="26">
        <v>32473563</v>
      </c>
      <c r="Q329" s="27">
        <v>34726718</v>
      </c>
      <c r="R329" s="27">
        <v>44233288</v>
      </c>
      <c r="S329" s="26">
        <v>111433569</v>
      </c>
      <c r="T329" s="26">
        <v>35375117</v>
      </c>
      <c r="U329" s="27">
        <v>33544654</v>
      </c>
      <c r="V329" s="27">
        <v>41944380</v>
      </c>
      <c r="W329" s="42">
        <v>110864151</v>
      </c>
    </row>
    <row r="330" spans="1:23" ht="16.5" x14ac:dyDescent="0.3">
      <c r="A330" s="18" t="s">
        <v>0</v>
      </c>
      <c r="B330" s="19" t="s">
        <v>582</v>
      </c>
      <c r="C330" s="20" t="s">
        <v>0</v>
      </c>
      <c r="D330" s="28">
        <f>SUM(D322:D329)</f>
        <v>7443406284</v>
      </c>
      <c r="E330" s="29">
        <f>SUM(E322:E329)</f>
        <v>7759567107</v>
      </c>
      <c r="F330" s="29">
        <f>SUM(F322:F329)</f>
        <v>6650934529</v>
      </c>
      <c r="G330" s="37">
        <f t="shared" si="60"/>
        <v>0.85712700686615761</v>
      </c>
      <c r="H330" s="28">
        <f t="shared" ref="H330:W330" si="65">SUM(H322:H329)</f>
        <v>281393051</v>
      </c>
      <c r="I330" s="29">
        <f t="shared" si="65"/>
        <v>602648409</v>
      </c>
      <c r="J330" s="29">
        <f t="shared" si="65"/>
        <v>574280827</v>
      </c>
      <c r="K330" s="28">
        <f t="shared" si="65"/>
        <v>1458322287</v>
      </c>
      <c r="L330" s="28">
        <f t="shared" si="65"/>
        <v>585428568</v>
      </c>
      <c r="M330" s="29">
        <f t="shared" si="65"/>
        <v>580424867</v>
      </c>
      <c r="N330" s="29">
        <f t="shared" si="65"/>
        <v>556403490</v>
      </c>
      <c r="O330" s="28">
        <f t="shared" si="65"/>
        <v>1722256925</v>
      </c>
      <c r="P330" s="28">
        <f t="shared" si="65"/>
        <v>542550694</v>
      </c>
      <c r="Q330" s="29">
        <f t="shared" si="65"/>
        <v>613862345</v>
      </c>
      <c r="R330" s="29">
        <f t="shared" si="65"/>
        <v>531018516</v>
      </c>
      <c r="S330" s="28">
        <f t="shared" si="65"/>
        <v>1687431555</v>
      </c>
      <c r="T330" s="28">
        <f t="shared" si="65"/>
        <v>458767126</v>
      </c>
      <c r="U330" s="29">
        <f t="shared" si="65"/>
        <v>616057954</v>
      </c>
      <c r="V330" s="29">
        <f t="shared" si="65"/>
        <v>708098682</v>
      </c>
      <c r="W330" s="43">
        <f t="shared" si="65"/>
        <v>1782923762</v>
      </c>
    </row>
    <row r="331" spans="1:23" x14ac:dyDescent="0.2">
      <c r="A331" s="15" t="s">
        <v>20</v>
      </c>
      <c r="B331" s="16" t="s">
        <v>583</v>
      </c>
      <c r="C331" s="17" t="s">
        <v>584</v>
      </c>
      <c r="D331" s="26">
        <v>98615738</v>
      </c>
      <c r="E331" s="27">
        <v>103555584</v>
      </c>
      <c r="F331" s="27">
        <v>91479964</v>
      </c>
      <c r="G331" s="36">
        <f t="shared" si="60"/>
        <v>0.88338996765254107</v>
      </c>
      <c r="H331" s="26">
        <v>5851933</v>
      </c>
      <c r="I331" s="27">
        <v>8123716</v>
      </c>
      <c r="J331" s="27">
        <v>9119865</v>
      </c>
      <c r="K331" s="26">
        <v>23095514</v>
      </c>
      <c r="L331" s="26">
        <v>8093236</v>
      </c>
      <c r="M331" s="27">
        <v>10608051</v>
      </c>
      <c r="N331" s="27">
        <v>9305851</v>
      </c>
      <c r="O331" s="26">
        <v>28007138</v>
      </c>
      <c r="P331" s="26">
        <v>7169389</v>
      </c>
      <c r="Q331" s="27">
        <v>8123867</v>
      </c>
      <c r="R331" s="27">
        <v>4288036</v>
      </c>
      <c r="S331" s="26">
        <v>19581292</v>
      </c>
      <c r="T331" s="26">
        <v>7611969</v>
      </c>
      <c r="U331" s="27">
        <v>7862093</v>
      </c>
      <c r="V331" s="27">
        <v>5321958</v>
      </c>
      <c r="W331" s="42">
        <v>20796020</v>
      </c>
    </row>
    <row r="332" spans="1:23" x14ac:dyDescent="0.2">
      <c r="A332" s="15" t="s">
        <v>20</v>
      </c>
      <c r="B332" s="16" t="s">
        <v>585</v>
      </c>
      <c r="C332" s="17" t="s">
        <v>586</v>
      </c>
      <c r="D332" s="26">
        <v>79346296</v>
      </c>
      <c r="E332" s="27">
        <v>81351780</v>
      </c>
      <c r="F332" s="27">
        <v>67468541</v>
      </c>
      <c r="G332" s="36">
        <f t="shared" si="60"/>
        <v>0.8293431440590483</v>
      </c>
      <c r="H332" s="26">
        <v>6597645</v>
      </c>
      <c r="I332" s="27">
        <v>5357264</v>
      </c>
      <c r="J332" s="27">
        <v>6811737</v>
      </c>
      <c r="K332" s="26">
        <v>18766646</v>
      </c>
      <c r="L332" s="26">
        <v>6033605</v>
      </c>
      <c r="M332" s="27">
        <v>4156531</v>
      </c>
      <c r="N332" s="27">
        <v>5557299</v>
      </c>
      <c r="O332" s="26">
        <v>15747435</v>
      </c>
      <c r="P332" s="26">
        <v>5252974</v>
      </c>
      <c r="Q332" s="27">
        <v>4912530</v>
      </c>
      <c r="R332" s="27">
        <v>5431415</v>
      </c>
      <c r="S332" s="26">
        <v>15596919</v>
      </c>
      <c r="T332" s="26">
        <v>6841207</v>
      </c>
      <c r="U332" s="27">
        <v>5169059</v>
      </c>
      <c r="V332" s="27">
        <v>5347275</v>
      </c>
      <c r="W332" s="42">
        <v>17357541</v>
      </c>
    </row>
    <row r="333" spans="1:23" x14ac:dyDescent="0.2">
      <c r="A333" s="15" t="s">
        <v>20</v>
      </c>
      <c r="B333" s="16" t="s">
        <v>587</v>
      </c>
      <c r="C333" s="17" t="s">
        <v>588</v>
      </c>
      <c r="D333" s="26">
        <v>338513223</v>
      </c>
      <c r="E333" s="27">
        <v>347055715</v>
      </c>
      <c r="F333" s="27">
        <v>282165642</v>
      </c>
      <c r="G333" s="36">
        <f t="shared" si="60"/>
        <v>0.81302692854373537</v>
      </c>
      <c r="H333" s="26">
        <v>14210031</v>
      </c>
      <c r="I333" s="27">
        <v>23640587</v>
      </c>
      <c r="J333" s="27">
        <v>26277207</v>
      </c>
      <c r="K333" s="26">
        <v>64127825</v>
      </c>
      <c r="L333" s="26">
        <v>15805745</v>
      </c>
      <c r="M333" s="27">
        <v>26301388</v>
      </c>
      <c r="N333" s="27">
        <v>20834185</v>
      </c>
      <c r="O333" s="26">
        <v>62941318</v>
      </c>
      <c r="P333" s="26">
        <v>25248892</v>
      </c>
      <c r="Q333" s="27">
        <v>19731571</v>
      </c>
      <c r="R333" s="27">
        <v>22027461</v>
      </c>
      <c r="S333" s="26">
        <v>67007924</v>
      </c>
      <c r="T333" s="26">
        <v>24188646</v>
      </c>
      <c r="U333" s="27">
        <v>20863836</v>
      </c>
      <c r="V333" s="27">
        <v>43036093</v>
      </c>
      <c r="W333" s="42">
        <v>88088575</v>
      </c>
    </row>
    <row r="334" spans="1:23" x14ac:dyDescent="0.2">
      <c r="A334" s="15" t="s">
        <v>35</v>
      </c>
      <c r="B334" s="16" t="s">
        <v>589</v>
      </c>
      <c r="C334" s="17" t="s">
        <v>590</v>
      </c>
      <c r="D334" s="26">
        <v>108237984</v>
      </c>
      <c r="E334" s="27">
        <v>113653016</v>
      </c>
      <c r="F334" s="27">
        <v>100513185</v>
      </c>
      <c r="G334" s="36">
        <f t="shared" si="60"/>
        <v>0.88438642930514044</v>
      </c>
      <c r="H334" s="26">
        <v>4712339</v>
      </c>
      <c r="I334" s="27">
        <v>9025455</v>
      </c>
      <c r="J334" s="27">
        <v>0</v>
      </c>
      <c r="K334" s="26">
        <v>13737794</v>
      </c>
      <c r="L334" s="26">
        <v>14005446</v>
      </c>
      <c r="M334" s="27">
        <v>7271561</v>
      </c>
      <c r="N334" s="27">
        <v>16271720</v>
      </c>
      <c r="O334" s="26">
        <v>37548727</v>
      </c>
      <c r="P334" s="26">
        <v>7164099</v>
      </c>
      <c r="Q334" s="27">
        <v>9092164</v>
      </c>
      <c r="R334" s="27">
        <v>7954858</v>
      </c>
      <c r="S334" s="26">
        <v>24211121</v>
      </c>
      <c r="T334" s="26">
        <v>6139927</v>
      </c>
      <c r="U334" s="27">
        <v>6353898</v>
      </c>
      <c r="V334" s="27">
        <v>12521718</v>
      </c>
      <c r="W334" s="42">
        <v>25015543</v>
      </c>
    </row>
    <row r="335" spans="1:23" ht="16.5" x14ac:dyDescent="0.3">
      <c r="A335" s="18" t="s">
        <v>0</v>
      </c>
      <c r="B335" s="19" t="s">
        <v>591</v>
      </c>
      <c r="C335" s="20" t="s">
        <v>0</v>
      </c>
      <c r="D335" s="28">
        <f>SUM(D331:D334)</f>
        <v>624713241</v>
      </c>
      <c r="E335" s="29">
        <f>SUM(E331:E334)</f>
        <v>645616095</v>
      </c>
      <c r="F335" s="29">
        <f>SUM(F331:F334)</f>
        <v>541627332</v>
      </c>
      <c r="G335" s="37">
        <f t="shared" si="60"/>
        <v>0.83893096252502808</v>
      </c>
      <c r="H335" s="28">
        <f t="shared" ref="H335:W335" si="66">SUM(H331:H334)</f>
        <v>31371948</v>
      </c>
      <c r="I335" s="29">
        <f t="shared" si="66"/>
        <v>46147022</v>
      </c>
      <c r="J335" s="29">
        <f t="shared" si="66"/>
        <v>42208809</v>
      </c>
      <c r="K335" s="28">
        <f t="shared" si="66"/>
        <v>119727779</v>
      </c>
      <c r="L335" s="28">
        <f t="shared" si="66"/>
        <v>43938032</v>
      </c>
      <c r="M335" s="29">
        <f t="shared" si="66"/>
        <v>48337531</v>
      </c>
      <c r="N335" s="29">
        <f t="shared" si="66"/>
        <v>51969055</v>
      </c>
      <c r="O335" s="28">
        <f t="shared" si="66"/>
        <v>144244618</v>
      </c>
      <c r="P335" s="28">
        <f t="shared" si="66"/>
        <v>44835354</v>
      </c>
      <c r="Q335" s="29">
        <f t="shared" si="66"/>
        <v>41860132</v>
      </c>
      <c r="R335" s="29">
        <f t="shared" si="66"/>
        <v>39701770</v>
      </c>
      <c r="S335" s="28">
        <f t="shared" si="66"/>
        <v>126397256</v>
      </c>
      <c r="T335" s="28">
        <f t="shared" si="66"/>
        <v>44781749</v>
      </c>
      <c r="U335" s="29">
        <f t="shared" si="66"/>
        <v>40248886</v>
      </c>
      <c r="V335" s="29">
        <f t="shared" si="66"/>
        <v>66227044</v>
      </c>
      <c r="W335" s="43">
        <f t="shared" si="66"/>
        <v>151257679</v>
      </c>
    </row>
    <row r="336" spans="1:23" ht="16.5" x14ac:dyDescent="0.3">
      <c r="A336" s="18" t="s">
        <v>0</v>
      </c>
      <c r="B336" s="19" t="s">
        <v>592</v>
      </c>
      <c r="C336" s="20" t="s">
        <v>0</v>
      </c>
      <c r="D336" s="28">
        <f>SUM(D300,D302:D307,D309:D314,D316:D320,D322:D329,D331:D334)</f>
        <v>71492662256</v>
      </c>
      <c r="E336" s="29">
        <f>SUM(E300,E302:E307,E309:E314,E316:E320,E322:E329,E331:E334)</f>
        <v>75118618835</v>
      </c>
      <c r="F336" s="29">
        <f>SUM(F300,F302:F307,F309:F314,F316:F320,F322:F329,F331:F334)</f>
        <v>66412207765</v>
      </c>
      <c r="G336" s="37">
        <f t="shared" si="60"/>
        <v>0.88409782814133131</v>
      </c>
      <c r="H336" s="28">
        <f t="shared" ref="H336:W336" si="67">SUM(H300,H302:H307,H309:H314,H316:H320,H322:H329,H331:H334)</f>
        <v>2880221350</v>
      </c>
      <c r="I336" s="29">
        <f t="shared" si="67"/>
        <v>5670559986</v>
      </c>
      <c r="J336" s="29">
        <f t="shared" si="67"/>
        <v>5726157058</v>
      </c>
      <c r="K336" s="28">
        <f t="shared" si="67"/>
        <v>14276938394</v>
      </c>
      <c r="L336" s="28">
        <f t="shared" si="67"/>
        <v>5181195686</v>
      </c>
      <c r="M336" s="29">
        <f t="shared" si="67"/>
        <v>6292673990</v>
      </c>
      <c r="N336" s="29">
        <f t="shared" si="67"/>
        <v>5900566795</v>
      </c>
      <c r="O336" s="28">
        <f t="shared" si="67"/>
        <v>17374436471</v>
      </c>
      <c r="P336" s="28">
        <f t="shared" si="67"/>
        <v>5438647747</v>
      </c>
      <c r="Q336" s="29">
        <f t="shared" si="67"/>
        <v>5719808643</v>
      </c>
      <c r="R336" s="29">
        <f t="shared" si="67"/>
        <v>5255840558</v>
      </c>
      <c r="S336" s="28">
        <f t="shared" si="67"/>
        <v>16414296948</v>
      </c>
      <c r="T336" s="28">
        <f t="shared" si="67"/>
        <v>5843818014</v>
      </c>
      <c r="U336" s="29">
        <f t="shared" si="67"/>
        <v>5610455414</v>
      </c>
      <c r="V336" s="29">
        <f t="shared" si="67"/>
        <v>6892262524</v>
      </c>
      <c r="W336" s="43">
        <f t="shared" si="67"/>
        <v>18346535952</v>
      </c>
    </row>
    <row r="337" spans="1:23" ht="16.5" x14ac:dyDescent="0.3">
      <c r="A337" s="21" t="s">
        <v>0</v>
      </c>
      <c r="B337" s="22" t="s">
        <v>593</v>
      </c>
      <c r="C337" s="23" t="s">
        <v>0</v>
      </c>
      <c r="D337" s="32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452273851488</v>
      </c>
      <c r="E337" s="33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462980663196</v>
      </c>
      <c r="F337" s="33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412788766510</v>
      </c>
      <c r="G337" s="39">
        <f t="shared" si="60"/>
        <v>0.89158964795738871</v>
      </c>
      <c r="H337" s="32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27408631259</v>
      </c>
      <c r="I337" s="33">
        <f t="shared" si="68"/>
        <v>37860411237</v>
      </c>
      <c r="J337" s="33">
        <f t="shared" si="68"/>
        <v>38521392834</v>
      </c>
      <c r="K337" s="32">
        <f t="shared" si="68"/>
        <v>103790435330</v>
      </c>
      <c r="L337" s="32">
        <f t="shared" si="68"/>
        <v>35095724060</v>
      </c>
      <c r="M337" s="33">
        <f t="shared" si="68"/>
        <v>36941866041</v>
      </c>
      <c r="N337" s="33">
        <f t="shared" si="68"/>
        <v>38256893864</v>
      </c>
      <c r="O337" s="32">
        <f t="shared" si="68"/>
        <v>110294483965</v>
      </c>
      <c r="P337" s="32">
        <f t="shared" si="68"/>
        <v>24971532283</v>
      </c>
      <c r="Q337" s="33">
        <f t="shared" si="68"/>
        <v>30848532640</v>
      </c>
      <c r="R337" s="33">
        <f t="shared" si="68"/>
        <v>36774463142</v>
      </c>
      <c r="S337" s="32">
        <f t="shared" si="68"/>
        <v>92594528065</v>
      </c>
      <c r="T337" s="32">
        <f t="shared" si="68"/>
        <v>29728498100</v>
      </c>
      <c r="U337" s="33">
        <f t="shared" si="68"/>
        <v>42146850677</v>
      </c>
      <c r="V337" s="33">
        <f t="shared" si="68"/>
        <v>34233970373</v>
      </c>
      <c r="W337" s="45">
        <f t="shared" si="68"/>
        <v>106109319150</v>
      </c>
    </row>
    <row r="338" spans="1:23" x14ac:dyDescent="0.2">
      <c r="A338" s="24"/>
      <c r="B338" s="25"/>
      <c r="C338" s="24"/>
      <c r="D338" s="34"/>
      <c r="E338" s="34"/>
      <c r="F338" s="34"/>
      <c r="G338" s="40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</row>
    <row r="339" spans="1:23" x14ac:dyDescent="0.2">
      <c r="A339" s="24"/>
      <c r="B339" s="25"/>
      <c r="C339" s="24"/>
      <c r="D339" s="34"/>
      <c r="E339" s="34"/>
      <c r="F339" s="34"/>
      <c r="G339" s="40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</row>
    <row r="340" spans="1:23" x14ac:dyDescent="0.2">
      <c r="A340" s="24"/>
      <c r="B340" s="25"/>
      <c r="C340" s="24"/>
      <c r="D340" s="34"/>
      <c r="E340" s="34"/>
      <c r="F340" s="34"/>
      <c r="G340" s="40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</row>
    <row r="341" spans="1:23" x14ac:dyDescent="0.2">
      <c r="A341" s="24"/>
      <c r="B341" s="25"/>
      <c r="C341" s="24"/>
      <c r="D341" s="34"/>
      <c r="E341" s="34"/>
      <c r="F341" s="34"/>
      <c r="G341" s="40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</row>
    <row r="342" spans="1:23" x14ac:dyDescent="0.2">
      <c r="A342" s="24"/>
      <c r="B342" s="25"/>
      <c r="C342" s="24"/>
      <c r="D342" s="34"/>
      <c r="E342" s="34"/>
      <c r="F342" s="34"/>
      <c r="G342" s="40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</row>
    <row r="343" spans="1:23" x14ac:dyDescent="0.2">
      <c r="A343" s="24"/>
      <c r="B343" s="25"/>
      <c r="C343" s="24"/>
      <c r="D343" s="34"/>
      <c r="E343" s="34"/>
      <c r="F343" s="34"/>
      <c r="G343" s="40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</row>
    <row r="344" spans="1:23" x14ac:dyDescent="0.2">
      <c r="A344" s="24"/>
      <c r="B344" s="25"/>
      <c r="C344" s="24"/>
      <c r="D344" s="34"/>
      <c r="E344" s="34"/>
      <c r="F344" s="34"/>
      <c r="G344" s="40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</row>
    <row r="345" spans="1:23" x14ac:dyDescent="0.2">
      <c r="A345" s="24"/>
      <c r="B345" s="25"/>
      <c r="C345" s="24"/>
      <c r="D345" s="34"/>
      <c r="E345" s="34"/>
      <c r="F345" s="34"/>
      <c r="G345" s="40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</row>
    <row r="346" spans="1:23" x14ac:dyDescent="0.2">
      <c r="A346" s="24"/>
      <c r="B346" s="25"/>
      <c r="C346" s="24"/>
      <c r="D346" s="34"/>
      <c r="E346" s="34"/>
      <c r="F346" s="34"/>
      <c r="G346" s="40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</row>
    <row r="347" spans="1:23" x14ac:dyDescent="0.2">
      <c r="A347" s="24"/>
      <c r="B347" s="25"/>
      <c r="C347" s="24"/>
      <c r="D347" s="34"/>
      <c r="E347" s="34"/>
      <c r="F347" s="34"/>
      <c r="G347" s="40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</row>
    <row r="348" spans="1:23" x14ac:dyDescent="0.2">
      <c r="A348" s="24"/>
      <c r="B348" s="25"/>
      <c r="C348" s="24"/>
      <c r="D348" s="34"/>
      <c r="E348" s="34"/>
      <c r="F348" s="34"/>
      <c r="G348" s="40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</row>
    <row r="349" spans="1:23" x14ac:dyDescent="0.2">
      <c r="A349" s="24"/>
      <c r="B349" s="25"/>
      <c r="C349" s="24"/>
      <c r="D349" s="34"/>
      <c r="E349" s="34"/>
      <c r="F349" s="34"/>
      <c r="G349" s="40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</row>
    <row r="350" spans="1:23" x14ac:dyDescent="0.2">
      <c r="A350" s="24"/>
      <c r="B350" s="25"/>
      <c r="C350" s="24"/>
      <c r="D350" s="34"/>
      <c r="E350" s="34"/>
      <c r="F350" s="34"/>
      <c r="G350" s="40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</row>
    <row r="351" spans="1:23" x14ac:dyDescent="0.2">
      <c r="A351" s="24"/>
      <c r="B351" s="25"/>
      <c r="C351" s="24"/>
      <c r="D351" s="34"/>
      <c r="E351" s="34"/>
      <c r="F351" s="34"/>
      <c r="G351" s="40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</row>
    <row r="352" spans="1:23" x14ac:dyDescent="0.2">
      <c r="A352" s="24"/>
      <c r="B352" s="25"/>
      <c r="C352" s="24"/>
      <c r="D352" s="34"/>
      <c r="E352" s="34"/>
      <c r="F352" s="34"/>
      <c r="G352" s="40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</row>
    <row r="353" spans="1:23" x14ac:dyDescent="0.2">
      <c r="A353" s="24"/>
      <c r="B353" s="25"/>
      <c r="C353" s="24"/>
      <c r="D353" s="34"/>
      <c r="E353" s="34"/>
      <c r="F353" s="34"/>
      <c r="G353" s="40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</row>
    <row r="354" spans="1:23" x14ac:dyDescent="0.2">
      <c r="A354" s="24"/>
      <c r="B354" s="25"/>
      <c r="C354" s="24"/>
      <c r="D354" s="34"/>
      <c r="E354" s="34"/>
      <c r="F354" s="34"/>
      <c r="G354" s="40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</row>
    <row r="355" spans="1:23" x14ac:dyDescent="0.2">
      <c r="A355" s="24"/>
      <c r="B355" s="25"/>
      <c r="C355" s="24"/>
      <c r="D355" s="34"/>
      <c r="E355" s="34"/>
      <c r="F355" s="34"/>
      <c r="G355" s="40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</row>
    <row r="356" spans="1:23" x14ac:dyDescent="0.2">
      <c r="A356" s="24"/>
      <c r="B356" s="25"/>
      <c r="C356" s="24"/>
      <c r="D356" s="34"/>
      <c r="E356" s="34"/>
      <c r="F356" s="34"/>
      <c r="G356" s="40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</row>
    <row r="357" spans="1:23" x14ac:dyDescent="0.2">
      <c r="A357" s="24"/>
      <c r="B357" s="25"/>
      <c r="C357" s="24"/>
      <c r="D357" s="34"/>
      <c r="E357" s="34"/>
      <c r="F357" s="34"/>
      <c r="G357" s="40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</row>
    <row r="358" spans="1:23" x14ac:dyDescent="0.2">
      <c r="A358" s="24"/>
      <c r="B358" s="25"/>
      <c r="C358" s="24"/>
      <c r="D358" s="34"/>
      <c r="E358" s="34"/>
      <c r="F358" s="34"/>
      <c r="G358" s="40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</row>
    <row r="359" spans="1:23" x14ac:dyDescent="0.2">
      <c r="B359" s="1"/>
      <c r="D359" s="35"/>
      <c r="E359" s="35"/>
      <c r="F359" s="35"/>
      <c r="G359" s="41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</row>
    <row r="360" spans="1:23" x14ac:dyDescent="0.2">
      <c r="B360" s="1"/>
      <c r="D360" s="35"/>
      <c r="E360" s="35"/>
      <c r="F360" s="35"/>
      <c r="G360" s="41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  <rowBreaks count="1" manualBreakCount="1">
    <brk id="3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60"/>
  <sheetViews>
    <sheetView showGridLines="0" workbookViewId="0">
      <selection activeCell="H6" sqref="H6:W360"/>
    </sheetView>
  </sheetViews>
  <sheetFormatPr defaultRowHeight="12.75" x14ac:dyDescent="0.2"/>
  <cols>
    <col min="1" max="1" width="4" customWidth="1"/>
    <col min="2" max="2" width="23.28515625" customWidth="1"/>
    <col min="3" max="3" width="6.7109375" customWidth="1"/>
    <col min="4" max="6" width="11.7109375" customWidth="1"/>
    <col min="7" max="7" width="9.7109375" customWidth="1"/>
    <col min="8" max="23" width="10.7109375" customWidth="1"/>
  </cols>
  <sheetData>
    <row r="1" spans="1:23" ht="16.5" x14ac:dyDescent="0.3">
      <c r="A1" s="6" t="s">
        <v>0</v>
      </c>
      <c r="B1" s="46" t="s">
        <v>1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ht="15.6" customHeight="1" x14ac:dyDescent="0.25">
      <c r="A2" s="7" t="s">
        <v>0</v>
      </c>
      <c r="B2" s="48" t="s">
        <v>594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 ht="48" customHeight="1" x14ac:dyDescent="0.3">
      <c r="A3" s="8"/>
      <c r="B3" s="9" t="s">
        <v>3</v>
      </c>
      <c r="C3" s="2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3" t="s">
        <v>595</v>
      </c>
      <c r="I3" s="4" t="s">
        <v>596</v>
      </c>
      <c r="J3" s="5" t="s">
        <v>597</v>
      </c>
      <c r="K3" s="5" t="s">
        <v>9</v>
      </c>
      <c r="L3" s="3" t="s">
        <v>598</v>
      </c>
      <c r="M3" s="4" t="s">
        <v>599</v>
      </c>
      <c r="N3" s="5" t="s">
        <v>600</v>
      </c>
      <c r="O3" s="5" t="s">
        <v>10</v>
      </c>
      <c r="P3" s="3" t="s">
        <v>601</v>
      </c>
      <c r="Q3" s="4" t="s">
        <v>602</v>
      </c>
      <c r="R3" s="5" t="s">
        <v>603</v>
      </c>
      <c r="S3" s="5" t="s">
        <v>11</v>
      </c>
      <c r="T3" s="3" t="s">
        <v>604</v>
      </c>
      <c r="U3" s="4" t="s">
        <v>605</v>
      </c>
      <c r="V3" s="5" t="s">
        <v>606</v>
      </c>
      <c r="W3" s="5" t="s">
        <v>12</v>
      </c>
    </row>
    <row r="4" spans="1:23" ht="14.45" customHeight="1" x14ac:dyDescent="0.3">
      <c r="A4" s="10"/>
      <c r="B4" s="11" t="s">
        <v>607</v>
      </c>
      <c r="C4" s="12"/>
      <c r="D4" s="10"/>
      <c r="E4" s="12"/>
      <c r="F4" s="12"/>
      <c r="G4" s="12"/>
      <c r="H4" s="10"/>
      <c r="I4" s="12"/>
      <c r="J4" s="12"/>
      <c r="K4" s="10"/>
      <c r="L4" s="10"/>
      <c r="M4" s="12"/>
      <c r="N4" s="12"/>
      <c r="O4" s="10"/>
      <c r="P4" s="10"/>
      <c r="Q4" s="12"/>
      <c r="R4" s="12"/>
      <c r="S4" s="10"/>
      <c r="T4" s="10"/>
      <c r="U4" s="12"/>
      <c r="V4" s="12"/>
      <c r="W4" s="13"/>
    </row>
    <row r="5" spans="1:23" ht="14.45" customHeight="1" x14ac:dyDescent="0.3">
      <c r="A5" s="14" t="s">
        <v>0</v>
      </c>
      <c r="B5" s="11" t="s">
        <v>13</v>
      </c>
      <c r="C5" s="12"/>
      <c r="D5" s="10"/>
      <c r="E5" s="12"/>
      <c r="F5" s="12"/>
      <c r="G5" s="12"/>
      <c r="H5" s="10"/>
      <c r="I5" s="12"/>
      <c r="J5" s="12"/>
      <c r="K5" s="10"/>
      <c r="L5" s="10"/>
      <c r="M5" s="12"/>
      <c r="N5" s="12"/>
      <c r="O5" s="10"/>
      <c r="P5" s="10"/>
      <c r="Q5" s="12"/>
      <c r="R5" s="12"/>
      <c r="S5" s="10"/>
      <c r="T5" s="10"/>
      <c r="U5" s="12"/>
      <c r="V5" s="12"/>
      <c r="W5" s="13"/>
    </row>
    <row r="6" spans="1:23" x14ac:dyDescent="0.2">
      <c r="A6" s="15" t="s">
        <v>14</v>
      </c>
      <c r="B6" s="16" t="s">
        <v>15</v>
      </c>
      <c r="C6" s="17" t="s">
        <v>16</v>
      </c>
      <c r="D6" s="26">
        <v>1803591613</v>
      </c>
      <c r="E6" s="27">
        <v>1602753324</v>
      </c>
      <c r="F6" s="27">
        <v>1164788687</v>
      </c>
      <c r="G6" s="36">
        <f>IF(($E6       =0),0,($F6       /$E6       ))</f>
        <v>0.72674233118608089</v>
      </c>
      <c r="H6" s="26">
        <v>20466889</v>
      </c>
      <c r="I6" s="27">
        <v>31182406</v>
      </c>
      <c r="J6" s="27">
        <v>54489375</v>
      </c>
      <c r="K6" s="26">
        <v>106138670</v>
      </c>
      <c r="L6" s="26">
        <v>77552458</v>
      </c>
      <c r="M6" s="27">
        <v>127084143</v>
      </c>
      <c r="N6" s="27">
        <v>187602160</v>
      </c>
      <c r="O6" s="26">
        <v>392238761</v>
      </c>
      <c r="P6" s="26">
        <v>48446125</v>
      </c>
      <c r="Q6" s="27">
        <v>87869104</v>
      </c>
      <c r="R6" s="27">
        <v>124926048</v>
      </c>
      <c r="S6" s="26">
        <v>261241277</v>
      </c>
      <c r="T6" s="26">
        <v>73023063</v>
      </c>
      <c r="U6" s="27">
        <v>183397541</v>
      </c>
      <c r="V6" s="27">
        <v>148749375</v>
      </c>
      <c r="W6" s="42">
        <v>405169979</v>
      </c>
    </row>
    <row r="7" spans="1:23" x14ac:dyDescent="0.2">
      <c r="A7" s="15" t="s">
        <v>14</v>
      </c>
      <c r="B7" s="16" t="s">
        <v>17</v>
      </c>
      <c r="C7" s="17" t="s">
        <v>18</v>
      </c>
      <c r="D7" s="26">
        <v>1552647500</v>
      </c>
      <c r="E7" s="27">
        <v>1569729170</v>
      </c>
      <c r="F7" s="27">
        <v>1266912324</v>
      </c>
      <c r="G7" s="36">
        <f>IF(($E7       =0),0,($F7       /$E7       ))</f>
        <v>0.80708975039305664</v>
      </c>
      <c r="H7" s="26">
        <v>302753350</v>
      </c>
      <c r="I7" s="27">
        <v>113060076</v>
      </c>
      <c r="J7" s="27">
        <v>37630172</v>
      </c>
      <c r="K7" s="26">
        <v>453443598</v>
      </c>
      <c r="L7" s="26">
        <v>99549129</v>
      </c>
      <c r="M7" s="27">
        <v>68643297</v>
      </c>
      <c r="N7" s="27">
        <v>101547751</v>
      </c>
      <c r="O7" s="26">
        <v>269740177</v>
      </c>
      <c r="P7" s="26">
        <v>36406396</v>
      </c>
      <c r="Q7" s="27">
        <v>87456538</v>
      </c>
      <c r="R7" s="27">
        <v>91987653</v>
      </c>
      <c r="S7" s="26">
        <v>215850587</v>
      </c>
      <c r="T7" s="26">
        <v>90879884</v>
      </c>
      <c r="U7" s="27">
        <v>88327711</v>
      </c>
      <c r="V7" s="27">
        <v>148670367</v>
      </c>
      <c r="W7" s="42">
        <v>327877962</v>
      </c>
    </row>
    <row r="8" spans="1:23" ht="16.5" x14ac:dyDescent="0.3">
      <c r="A8" s="18" t="s">
        <v>0</v>
      </c>
      <c r="B8" s="19" t="s">
        <v>19</v>
      </c>
      <c r="C8" s="20" t="s">
        <v>0</v>
      </c>
      <c r="D8" s="28">
        <f>SUM(D6:D7)</f>
        <v>3356239113</v>
      </c>
      <c r="E8" s="29">
        <f>SUM(E6:E7)</f>
        <v>3172482494</v>
      </c>
      <c r="F8" s="29">
        <f>SUM(F6:F7)</f>
        <v>2431701011</v>
      </c>
      <c r="G8" s="37">
        <f>IF(($E8       =0),0,($F8       /$E8       ))</f>
        <v>0.76649785005874327</v>
      </c>
      <c r="H8" s="28">
        <f t="shared" ref="H8:W8" si="0">SUM(H6:H7)</f>
        <v>323220239</v>
      </c>
      <c r="I8" s="29">
        <f t="shared" si="0"/>
        <v>144242482</v>
      </c>
      <c r="J8" s="29">
        <f t="shared" si="0"/>
        <v>92119547</v>
      </c>
      <c r="K8" s="28">
        <f t="shared" si="0"/>
        <v>559582268</v>
      </c>
      <c r="L8" s="28">
        <f t="shared" si="0"/>
        <v>177101587</v>
      </c>
      <c r="M8" s="29">
        <f t="shared" si="0"/>
        <v>195727440</v>
      </c>
      <c r="N8" s="29">
        <f t="shared" si="0"/>
        <v>289149911</v>
      </c>
      <c r="O8" s="28">
        <f t="shared" si="0"/>
        <v>661978938</v>
      </c>
      <c r="P8" s="28">
        <f t="shared" si="0"/>
        <v>84852521</v>
      </c>
      <c r="Q8" s="29">
        <f t="shared" si="0"/>
        <v>175325642</v>
      </c>
      <c r="R8" s="29">
        <f t="shared" si="0"/>
        <v>216913701</v>
      </c>
      <c r="S8" s="28">
        <f t="shared" si="0"/>
        <v>477091864</v>
      </c>
      <c r="T8" s="28">
        <f t="shared" si="0"/>
        <v>163902947</v>
      </c>
      <c r="U8" s="29">
        <f t="shared" si="0"/>
        <v>271725252</v>
      </c>
      <c r="V8" s="29">
        <f t="shared" si="0"/>
        <v>297419742</v>
      </c>
      <c r="W8" s="43">
        <f t="shared" si="0"/>
        <v>733047941</v>
      </c>
    </row>
    <row r="9" spans="1:23" x14ac:dyDescent="0.2">
      <c r="A9" s="15" t="s">
        <v>20</v>
      </c>
      <c r="B9" s="16" t="s">
        <v>21</v>
      </c>
      <c r="C9" s="17" t="s">
        <v>22</v>
      </c>
      <c r="D9" s="26">
        <v>86898300</v>
      </c>
      <c r="E9" s="27">
        <v>69445300</v>
      </c>
      <c r="F9" s="27">
        <v>97357228</v>
      </c>
      <c r="G9" s="36">
        <f>IF(($E9       =0),0,($F9       /$E9       ))</f>
        <v>1.4019268114616827</v>
      </c>
      <c r="H9" s="26">
        <v>38641504</v>
      </c>
      <c r="I9" s="27">
        <v>8361628</v>
      </c>
      <c r="J9" s="27">
        <v>5238500</v>
      </c>
      <c r="K9" s="26">
        <v>52241632</v>
      </c>
      <c r="L9" s="26">
        <v>6654509</v>
      </c>
      <c r="M9" s="27">
        <v>2829194</v>
      </c>
      <c r="N9" s="27">
        <v>8470183</v>
      </c>
      <c r="O9" s="26">
        <v>17953886</v>
      </c>
      <c r="P9" s="26">
        <v>466676</v>
      </c>
      <c r="Q9" s="27">
        <v>2227973</v>
      </c>
      <c r="R9" s="27">
        <v>2711282</v>
      </c>
      <c r="S9" s="26">
        <v>5405931</v>
      </c>
      <c r="T9" s="26">
        <v>13394367</v>
      </c>
      <c r="U9" s="27">
        <v>2456471</v>
      </c>
      <c r="V9" s="27">
        <v>5904941</v>
      </c>
      <c r="W9" s="42">
        <v>21755779</v>
      </c>
    </row>
    <row r="10" spans="1:23" x14ac:dyDescent="0.2">
      <c r="A10" s="15" t="s">
        <v>20</v>
      </c>
      <c r="B10" s="16" t="s">
        <v>23</v>
      </c>
      <c r="C10" s="17" t="s">
        <v>24</v>
      </c>
      <c r="D10" s="26">
        <v>43411400</v>
      </c>
      <c r="E10" s="27">
        <v>54380470</v>
      </c>
      <c r="F10" s="27">
        <v>24614852</v>
      </c>
      <c r="G10" s="36">
        <f t="shared" ref="G10:G52" si="1">IF(($E10      =0),0,($F10      /$E10      ))</f>
        <v>0.45264139864918418</v>
      </c>
      <c r="H10" s="26">
        <v>698141</v>
      </c>
      <c r="I10" s="27">
        <v>389070</v>
      </c>
      <c r="J10" s="27">
        <v>577398</v>
      </c>
      <c r="K10" s="26">
        <v>1664609</v>
      </c>
      <c r="L10" s="26">
        <v>1278140</v>
      </c>
      <c r="M10" s="27">
        <v>1455720</v>
      </c>
      <c r="N10" s="27">
        <v>6491050</v>
      </c>
      <c r="O10" s="26">
        <v>9224910</v>
      </c>
      <c r="P10" s="26">
        <v>551873</v>
      </c>
      <c r="Q10" s="27">
        <v>3011919</v>
      </c>
      <c r="R10" s="27">
        <v>1669884</v>
      </c>
      <c r="S10" s="26">
        <v>5233676</v>
      </c>
      <c r="T10" s="26">
        <v>609994</v>
      </c>
      <c r="U10" s="27">
        <v>1433049</v>
      </c>
      <c r="V10" s="27">
        <v>6448614</v>
      </c>
      <c r="W10" s="42">
        <v>8491657</v>
      </c>
    </row>
    <row r="11" spans="1:23" x14ac:dyDescent="0.2">
      <c r="A11" s="15" t="s">
        <v>20</v>
      </c>
      <c r="B11" s="16" t="s">
        <v>25</v>
      </c>
      <c r="C11" s="17" t="s">
        <v>26</v>
      </c>
      <c r="D11" s="26">
        <v>49226532</v>
      </c>
      <c r="E11" s="27">
        <v>57146341</v>
      </c>
      <c r="F11" s="27">
        <v>49709091</v>
      </c>
      <c r="G11" s="36">
        <f t="shared" si="1"/>
        <v>0.86985605955068934</v>
      </c>
      <c r="H11" s="26">
        <v>2886565</v>
      </c>
      <c r="I11" s="27">
        <v>609827</v>
      </c>
      <c r="J11" s="27">
        <v>4991769</v>
      </c>
      <c r="K11" s="26">
        <v>8488161</v>
      </c>
      <c r="L11" s="26">
        <v>8354653</v>
      </c>
      <c r="M11" s="27">
        <v>6577428</v>
      </c>
      <c r="N11" s="27">
        <v>4536930</v>
      </c>
      <c r="O11" s="26">
        <v>19469011</v>
      </c>
      <c r="P11" s="26">
        <v>5373462</v>
      </c>
      <c r="Q11" s="27">
        <v>2651763</v>
      </c>
      <c r="R11" s="27">
        <v>3985761</v>
      </c>
      <c r="S11" s="26">
        <v>12010986</v>
      </c>
      <c r="T11" s="26">
        <v>955491</v>
      </c>
      <c r="U11" s="27">
        <v>4381574</v>
      </c>
      <c r="V11" s="27">
        <v>4403868</v>
      </c>
      <c r="W11" s="42">
        <v>9740933</v>
      </c>
    </row>
    <row r="12" spans="1:23" x14ac:dyDescent="0.2">
      <c r="A12" s="15" t="s">
        <v>20</v>
      </c>
      <c r="B12" s="16" t="s">
        <v>27</v>
      </c>
      <c r="C12" s="17" t="s">
        <v>28</v>
      </c>
      <c r="D12" s="26">
        <v>78367790</v>
      </c>
      <c r="E12" s="27">
        <v>169709080</v>
      </c>
      <c r="F12" s="27">
        <v>107018261</v>
      </c>
      <c r="G12" s="36">
        <f t="shared" si="1"/>
        <v>0.63059832155120987</v>
      </c>
      <c r="H12" s="26">
        <v>6549216</v>
      </c>
      <c r="I12" s="27">
        <v>9194622</v>
      </c>
      <c r="J12" s="27">
        <v>13311547</v>
      </c>
      <c r="K12" s="26">
        <v>29055385</v>
      </c>
      <c r="L12" s="26">
        <v>5583180</v>
      </c>
      <c r="M12" s="27">
        <v>9967998</v>
      </c>
      <c r="N12" s="27">
        <v>7099859</v>
      </c>
      <c r="O12" s="26">
        <v>22651037</v>
      </c>
      <c r="P12" s="26">
        <v>3813151</v>
      </c>
      <c r="Q12" s="27">
        <v>11556279</v>
      </c>
      <c r="R12" s="27">
        <v>6168382</v>
      </c>
      <c r="S12" s="26">
        <v>21537812</v>
      </c>
      <c r="T12" s="26">
        <v>6374457</v>
      </c>
      <c r="U12" s="27">
        <v>13084185</v>
      </c>
      <c r="V12" s="27">
        <v>14315385</v>
      </c>
      <c r="W12" s="42">
        <v>33774027</v>
      </c>
    </row>
    <row r="13" spans="1:23" x14ac:dyDescent="0.2">
      <c r="A13" s="15" t="s">
        <v>20</v>
      </c>
      <c r="B13" s="16" t="s">
        <v>29</v>
      </c>
      <c r="C13" s="17" t="s">
        <v>30</v>
      </c>
      <c r="D13" s="26">
        <v>67876000</v>
      </c>
      <c r="E13" s="27">
        <v>84626882</v>
      </c>
      <c r="F13" s="27">
        <v>442233979</v>
      </c>
      <c r="G13" s="36">
        <f t="shared" si="1"/>
        <v>5.2256915125385337</v>
      </c>
      <c r="H13" s="26">
        <v>377994134</v>
      </c>
      <c r="I13" s="27">
        <v>10568654</v>
      </c>
      <c r="J13" s="27">
        <v>5037485</v>
      </c>
      <c r="K13" s="26">
        <v>393600273</v>
      </c>
      <c r="L13" s="26">
        <v>4709829</v>
      </c>
      <c r="M13" s="27">
        <v>8200</v>
      </c>
      <c r="N13" s="27">
        <v>14031</v>
      </c>
      <c r="O13" s="26">
        <v>4732060</v>
      </c>
      <c r="P13" s="26">
        <v>12565574</v>
      </c>
      <c r="Q13" s="27">
        <v>4819278</v>
      </c>
      <c r="R13" s="27">
        <v>6749399</v>
      </c>
      <c r="S13" s="26">
        <v>24134251</v>
      </c>
      <c r="T13" s="26">
        <v>0</v>
      </c>
      <c r="U13" s="27">
        <v>12738360</v>
      </c>
      <c r="V13" s="27">
        <v>7029035</v>
      </c>
      <c r="W13" s="42">
        <v>19767395</v>
      </c>
    </row>
    <row r="14" spans="1:23" x14ac:dyDescent="0.2">
      <c r="A14" s="15" t="s">
        <v>20</v>
      </c>
      <c r="B14" s="16" t="s">
        <v>31</v>
      </c>
      <c r="C14" s="17" t="s">
        <v>32</v>
      </c>
      <c r="D14" s="26">
        <v>61012540</v>
      </c>
      <c r="E14" s="27">
        <v>91340991</v>
      </c>
      <c r="F14" s="27">
        <v>80924810</v>
      </c>
      <c r="G14" s="36">
        <f t="shared" si="1"/>
        <v>0.88596378377370577</v>
      </c>
      <c r="H14" s="26">
        <v>0</v>
      </c>
      <c r="I14" s="27">
        <v>837325</v>
      </c>
      <c r="J14" s="27">
        <v>3797712</v>
      </c>
      <c r="K14" s="26">
        <v>4635037</v>
      </c>
      <c r="L14" s="26">
        <v>9535516</v>
      </c>
      <c r="M14" s="27">
        <v>7815613</v>
      </c>
      <c r="N14" s="27">
        <v>4397568</v>
      </c>
      <c r="O14" s="26">
        <v>21748697</v>
      </c>
      <c r="P14" s="26">
        <v>295409</v>
      </c>
      <c r="Q14" s="27">
        <v>4151832</v>
      </c>
      <c r="R14" s="27">
        <v>7177661</v>
      </c>
      <c r="S14" s="26">
        <v>11624902</v>
      </c>
      <c r="T14" s="26">
        <v>4105757</v>
      </c>
      <c r="U14" s="27">
        <v>11613086</v>
      </c>
      <c r="V14" s="27">
        <v>27197331</v>
      </c>
      <c r="W14" s="42">
        <v>42916174</v>
      </c>
    </row>
    <row r="15" spans="1:23" x14ac:dyDescent="0.2">
      <c r="A15" s="15" t="s">
        <v>20</v>
      </c>
      <c r="B15" s="16" t="s">
        <v>33</v>
      </c>
      <c r="C15" s="17" t="s">
        <v>34</v>
      </c>
      <c r="D15" s="26">
        <v>20540300</v>
      </c>
      <c r="E15" s="27">
        <v>38970169</v>
      </c>
      <c r="F15" s="27">
        <v>23842910</v>
      </c>
      <c r="G15" s="36">
        <f t="shared" si="1"/>
        <v>0.61182464977249651</v>
      </c>
      <c r="H15" s="26">
        <v>2557726</v>
      </c>
      <c r="I15" s="27">
        <v>1921580</v>
      </c>
      <c r="J15" s="27">
        <v>2036491</v>
      </c>
      <c r="K15" s="26">
        <v>6515797</v>
      </c>
      <c r="L15" s="26">
        <v>1151324</v>
      </c>
      <c r="M15" s="27">
        <v>2422781</v>
      </c>
      <c r="N15" s="27">
        <v>1315635</v>
      </c>
      <c r="O15" s="26">
        <v>4889740</v>
      </c>
      <c r="P15" s="26">
        <v>740151</v>
      </c>
      <c r="Q15" s="27">
        <v>346593</v>
      </c>
      <c r="R15" s="27">
        <v>1976461</v>
      </c>
      <c r="S15" s="26">
        <v>3063205</v>
      </c>
      <c r="T15" s="26">
        <v>79612</v>
      </c>
      <c r="U15" s="27">
        <v>2318394</v>
      </c>
      <c r="V15" s="27">
        <v>6976162</v>
      </c>
      <c r="W15" s="42">
        <v>9374168</v>
      </c>
    </row>
    <row r="16" spans="1:23" x14ac:dyDescent="0.2">
      <c r="A16" s="15" t="s">
        <v>35</v>
      </c>
      <c r="B16" s="16" t="s">
        <v>36</v>
      </c>
      <c r="C16" s="17" t="s">
        <v>37</v>
      </c>
      <c r="D16" s="26">
        <v>19724000</v>
      </c>
      <c r="E16" s="27">
        <v>23802000</v>
      </c>
      <c r="F16" s="27">
        <v>4033442</v>
      </c>
      <c r="G16" s="36">
        <f t="shared" si="1"/>
        <v>0.16945811276363332</v>
      </c>
      <c r="H16" s="26">
        <v>11460746</v>
      </c>
      <c r="I16" s="27">
        <v>0</v>
      </c>
      <c r="J16" s="27">
        <v>-453798</v>
      </c>
      <c r="K16" s="26">
        <v>11006948</v>
      </c>
      <c r="L16" s="26">
        <v>39561</v>
      </c>
      <c r="M16" s="27">
        <v>30191</v>
      </c>
      <c r="N16" s="27">
        <v>13126</v>
      </c>
      <c r="O16" s="26">
        <v>82878</v>
      </c>
      <c r="P16" s="26">
        <v>820</v>
      </c>
      <c r="Q16" s="27">
        <v>14603</v>
      </c>
      <c r="R16" s="27">
        <v>-7905548</v>
      </c>
      <c r="S16" s="26">
        <v>-7890125</v>
      </c>
      <c r="T16" s="26">
        <v>359418</v>
      </c>
      <c r="U16" s="27">
        <v>422278</v>
      </c>
      <c r="V16" s="27">
        <v>52045</v>
      </c>
      <c r="W16" s="42">
        <v>833741</v>
      </c>
    </row>
    <row r="17" spans="1:23" ht="16.5" x14ac:dyDescent="0.3">
      <c r="A17" s="18" t="s">
        <v>0</v>
      </c>
      <c r="B17" s="19" t="s">
        <v>38</v>
      </c>
      <c r="C17" s="20" t="s">
        <v>0</v>
      </c>
      <c r="D17" s="28">
        <f>SUM(D9:D16)</f>
        <v>427056862</v>
      </c>
      <c r="E17" s="29">
        <f>SUM(E9:E16)</f>
        <v>589421233</v>
      </c>
      <c r="F17" s="29">
        <f>SUM(F9:F16)</f>
        <v>829734573</v>
      </c>
      <c r="G17" s="37">
        <f t="shared" si="1"/>
        <v>1.4077106940597779</v>
      </c>
      <c r="H17" s="28">
        <f t="shared" ref="H17:W17" si="2">SUM(H9:H16)</f>
        <v>440788032</v>
      </c>
      <c r="I17" s="29">
        <f t="shared" si="2"/>
        <v>31882706</v>
      </c>
      <c r="J17" s="29">
        <f t="shared" si="2"/>
        <v>34537104</v>
      </c>
      <c r="K17" s="28">
        <f t="shared" si="2"/>
        <v>507207842</v>
      </c>
      <c r="L17" s="28">
        <f t="shared" si="2"/>
        <v>37306712</v>
      </c>
      <c r="M17" s="29">
        <f t="shared" si="2"/>
        <v>31107125</v>
      </c>
      <c r="N17" s="29">
        <f t="shared" si="2"/>
        <v>32338382</v>
      </c>
      <c r="O17" s="28">
        <f t="shared" si="2"/>
        <v>100752219</v>
      </c>
      <c r="P17" s="28">
        <f t="shared" si="2"/>
        <v>23807116</v>
      </c>
      <c r="Q17" s="29">
        <f t="shared" si="2"/>
        <v>28780240</v>
      </c>
      <c r="R17" s="29">
        <f t="shared" si="2"/>
        <v>22533282</v>
      </c>
      <c r="S17" s="28">
        <f t="shared" si="2"/>
        <v>75120638</v>
      </c>
      <c r="T17" s="28">
        <f t="shared" si="2"/>
        <v>25879096</v>
      </c>
      <c r="U17" s="29">
        <f t="shared" si="2"/>
        <v>48447397</v>
      </c>
      <c r="V17" s="29">
        <f t="shared" si="2"/>
        <v>72327381</v>
      </c>
      <c r="W17" s="43">
        <f t="shared" si="2"/>
        <v>146653874</v>
      </c>
    </row>
    <row r="18" spans="1:23" x14ac:dyDescent="0.2">
      <c r="A18" s="15" t="s">
        <v>20</v>
      </c>
      <c r="B18" s="16" t="s">
        <v>39</v>
      </c>
      <c r="C18" s="17" t="s">
        <v>40</v>
      </c>
      <c r="D18" s="26">
        <v>82471393</v>
      </c>
      <c r="E18" s="27">
        <v>91041618</v>
      </c>
      <c r="F18" s="27">
        <v>63734629</v>
      </c>
      <c r="G18" s="36">
        <f t="shared" si="1"/>
        <v>0.70006037238925167</v>
      </c>
      <c r="H18" s="26">
        <v>8366</v>
      </c>
      <c r="I18" s="27">
        <v>2633629</v>
      </c>
      <c r="J18" s="27">
        <v>6951921</v>
      </c>
      <c r="K18" s="26">
        <v>9593916</v>
      </c>
      <c r="L18" s="26">
        <v>9598928</v>
      </c>
      <c r="M18" s="27">
        <v>12935432</v>
      </c>
      <c r="N18" s="27">
        <v>9305661</v>
      </c>
      <c r="O18" s="26">
        <v>31840021</v>
      </c>
      <c r="P18" s="26">
        <v>2069216</v>
      </c>
      <c r="Q18" s="27">
        <v>869784</v>
      </c>
      <c r="R18" s="27">
        <v>7239328</v>
      </c>
      <c r="S18" s="26">
        <v>10178328</v>
      </c>
      <c r="T18" s="26">
        <v>1189492</v>
      </c>
      <c r="U18" s="27">
        <v>4474740</v>
      </c>
      <c r="V18" s="27">
        <v>6458132</v>
      </c>
      <c r="W18" s="42">
        <v>12122364</v>
      </c>
    </row>
    <row r="19" spans="1:23" x14ac:dyDescent="0.2">
      <c r="A19" s="15" t="s">
        <v>20</v>
      </c>
      <c r="B19" s="16" t="s">
        <v>41</v>
      </c>
      <c r="C19" s="17" t="s">
        <v>42</v>
      </c>
      <c r="D19" s="26">
        <v>160395469</v>
      </c>
      <c r="E19" s="27">
        <v>184929799</v>
      </c>
      <c r="F19" s="27">
        <v>126753538</v>
      </c>
      <c r="G19" s="36">
        <f t="shared" si="1"/>
        <v>0.6854143501232054</v>
      </c>
      <c r="H19" s="26">
        <v>2576369</v>
      </c>
      <c r="I19" s="27">
        <v>4022248</v>
      </c>
      <c r="J19" s="27">
        <v>8757972</v>
      </c>
      <c r="K19" s="26">
        <v>15356589</v>
      </c>
      <c r="L19" s="26">
        <v>7373263</v>
      </c>
      <c r="M19" s="27">
        <v>13344005</v>
      </c>
      <c r="N19" s="27">
        <v>5870336</v>
      </c>
      <c r="O19" s="26">
        <v>26587604</v>
      </c>
      <c r="P19" s="26">
        <v>7341359</v>
      </c>
      <c r="Q19" s="27">
        <v>19387502</v>
      </c>
      <c r="R19" s="27">
        <v>11894006</v>
      </c>
      <c r="S19" s="26">
        <v>38622867</v>
      </c>
      <c r="T19" s="26">
        <v>11065686</v>
      </c>
      <c r="U19" s="27">
        <v>12879350</v>
      </c>
      <c r="V19" s="27">
        <v>22241442</v>
      </c>
      <c r="W19" s="42">
        <v>46186478</v>
      </c>
    </row>
    <row r="20" spans="1:23" x14ac:dyDescent="0.2">
      <c r="A20" s="15" t="s">
        <v>20</v>
      </c>
      <c r="B20" s="16" t="s">
        <v>43</v>
      </c>
      <c r="C20" s="17" t="s">
        <v>44</v>
      </c>
      <c r="D20" s="26">
        <v>10663909</v>
      </c>
      <c r="E20" s="27">
        <v>29971366</v>
      </c>
      <c r="F20" s="27">
        <v>35580877</v>
      </c>
      <c r="G20" s="36">
        <f t="shared" si="1"/>
        <v>1.1871623402149905</v>
      </c>
      <c r="H20" s="26">
        <v>0</v>
      </c>
      <c r="I20" s="27">
        <v>82020</v>
      </c>
      <c r="J20" s="27">
        <v>236128</v>
      </c>
      <c r="K20" s="26">
        <v>318148</v>
      </c>
      <c r="L20" s="26">
        <v>844179</v>
      </c>
      <c r="M20" s="27">
        <v>1178316</v>
      </c>
      <c r="N20" s="27">
        <v>1602969</v>
      </c>
      <c r="O20" s="26">
        <v>3625464</v>
      </c>
      <c r="P20" s="26">
        <v>0</v>
      </c>
      <c r="Q20" s="27">
        <v>116547</v>
      </c>
      <c r="R20" s="27">
        <v>5640961</v>
      </c>
      <c r="S20" s="26">
        <v>5757508</v>
      </c>
      <c r="T20" s="26">
        <v>391593</v>
      </c>
      <c r="U20" s="27">
        <v>3140548</v>
      </c>
      <c r="V20" s="27">
        <v>22347616</v>
      </c>
      <c r="W20" s="42">
        <v>25879757</v>
      </c>
    </row>
    <row r="21" spans="1:23" x14ac:dyDescent="0.2">
      <c r="A21" s="15" t="s">
        <v>20</v>
      </c>
      <c r="B21" s="16" t="s">
        <v>45</v>
      </c>
      <c r="C21" s="17" t="s">
        <v>46</v>
      </c>
      <c r="D21" s="26">
        <v>31130100</v>
      </c>
      <c r="E21" s="27">
        <v>39667600</v>
      </c>
      <c r="F21" s="27">
        <v>23361343</v>
      </c>
      <c r="G21" s="36">
        <f t="shared" si="1"/>
        <v>0.58892756304893668</v>
      </c>
      <c r="H21" s="26">
        <v>1037572</v>
      </c>
      <c r="I21" s="27">
        <v>3190767</v>
      </c>
      <c r="J21" s="27">
        <v>1670123</v>
      </c>
      <c r="K21" s="26">
        <v>5898462</v>
      </c>
      <c r="L21" s="26">
        <v>459316</v>
      </c>
      <c r="M21" s="27">
        <v>522779</v>
      </c>
      <c r="N21" s="27">
        <v>3127991</v>
      </c>
      <c r="O21" s="26">
        <v>4110086</v>
      </c>
      <c r="P21" s="26">
        <v>2664778</v>
      </c>
      <c r="Q21" s="27">
        <v>3360110</v>
      </c>
      <c r="R21" s="27">
        <v>3297659</v>
      </c>
      <c r="S21" s="26">
        <v>9322547</v>
      </c>
      <c r="T21" s="26">
        <v>1720776</v>
      </c>
      <c r="U21" s="27">
        <v>1964278</v>
      </c>
      <c r="V21" s="27">
        <v>345194</v>
      </c>
      <c r="W21" s="42">
        <v>4030248</v>
      </c>
    </row>
    <row r="22" spans="1:23" x14ac:dyDescent="0.2">
      <c r="A22" s="15" t="s">
        <v>20</v>
      </c>
      <c r="B22" s="16" t="s">
        <v>47</v>
      </c>
      <c r="C22" s="17" t="s">
        <v>48</v>
      </c>
      <c r="D22" s="26">
        <v>26799100</v>
      </c>
      <c r="E22" s="27">
        <v>37032354</v>
      </c>
      <c r="F22" s="27">
        <v>28738089</v>
      </c>
      <c r="G22" s="36">
        <f t="shared" si="1"/>
        <v>0.77602652534591776</v>
      </c>
      <c r="H22" s="26">
        <v>722669</v>
      </c>
      <c r="I22" s="27">
        <v>224587</v>
      </c>
      <c r="J22" s="27">
        <v>4547606</v>
      </c>
      <c r="K22" s="26">
        <v>5494862</v>
      </c>
      <c r="L22" s="26">
        <v>2642047</v>
      </c>
      <c r="M22" s="27">
        <v>0</v>
      </c>
      <c r="N22" s="27">
        <v>3722413</v>
      </c>
      <c r="O22" s="26">
        <v>6364460</v>
      </c>
      <c r="P22" s="26">
        <v>1218254</v>
      </c>
      <c r="Q22" s="27">
        <v>795316</v>
      </c>
      <c r="R22" s="27">
        <v>2548441</v>
      </c>
      <c r="S22" s="26">
        <v>4562011</v>
      </c>
      <c r="T22" s="26">
        <v>3554066</v>
      </c>
      <c r="U22" s="27">
        <v>4017647</v>
      </c>
      <c r="V22" s="27">
        <v>4745043</v>
      </c>
      <c r="W22" s="42">
        <v>12316756</v>
      </c>
    </row>
    <row r="23" spans="1:23" x14ac:dyDescent="0.2">
      <c r="A23" s="15" t="s">
        <v>20</v>
      </c>
      <c r="B23" s="16" t="s">
        <v>49</v>
      </c>
      <c r="C23" s="17" t="s">
        <v>50</v>
      </c>
      <c r="D23" s="26">
        <v>39266350</v>
      </c>
      <c r="E23" s="27">
        <v>39266350</v>
      </c>
      <c r="F23" s="27">
        <v>35797176</v>
      </c>
      <c r="G23" s="36">
        <f t="shared" si="1"/>
        <v>0.91165020430979704</v>
      </c>
      <c r="H23" s="26">
        <v>0</v>
      </c>
      <c r="I23" s="27">
        <v>3677742</v>
      </c>
      <c r="J23" s="27">
        <v>1549356</v>
      </c>
      <c r="K23" s="26">
        <v>5227098</v>
      </c>
      <c r="L23" s="26">
        <v>4309058</v>
      </c>
      <c r="M23" s="27">
        <v>2970940</v>
      </c>
      <c r="N23" s="27">
        <v>1786053</v>
      </c>
      <c r="O23" s="26">
        <v>9066051</v>
      </c>
      <c r="P23" s="26">
        <v>123505</v>
      </c>
      <c r="Q23" s="27">
        <v>1105398</v>
      </c>
      <c r="R23" s="27">
        <v>184312</v>
      </c>
      <c r="S23" s="26">
        <v>1413215</v>
      </c>
      <c r="T23" s="26">
        <v>4703642</v>
      </c>
      <c r="U23" s="27">
        <v>11835199</v>
      </c>
      <c r="V23" s="27">
        <v>3551971</v>
      </c>
      <c r="W23" s="42">
        <v>20090812</v>
      </c>
    </row>
    <row r="24" spans="1:23" x14ac:dyDescent="0.2">
      <c r="A24" s="15" t="s">
        <v>35</v>
      </c>
      <c r="B24" s="16" t="s">
        <v>51</v>
      </c>
      <c r="C24" s="17" t="s">
        <v>52</v>
      </c>
      <c r="D24" s="26">
        <v>572978184</v>
      </c>
      <c r="E24" s="27">
        <v>377263134</v>
      </c>
      <c r="F24" s="27">
        <v>242100642</v>
      </c>
      <c r="G24" s="36">
        <f t="shared" si="1"/>
        <v>0.64172886291084041</v>
      </c>
      <c r="H24" s="26">
        <v>0</v>
      </c>
      <c r="I24" s="27">
        <v>5839172</v>
      </c>
      <c r="J24" s="27">
        <v>26203336</v>
      </c>
      <c r="K24" s="26">
        <v>32042508</v>
      </c>
      <c r="L24" s="26">
        <v>27650534</v>
      </c>
      <c r="M24" s="27">
        <v>12627006</v>
      </c>
      <c r="N24" s="27">
        <v>27799348</v>
      </c>
      <c r="O24" s="26">
        <v>68076888</v>
      </c>
      <c r="P24" s="26">
        <v>15244574</v>
      </c>
      <c r="Q24" s="27">
        <v>13579249</v>
      </c>
      <c r="R24" s="27">
        <v>31422892</v>
      </c>
      <c r="S24" s="26">
        <v>60246715</v>
      </c>
      <c r="T24" s="26">
        <v>22417842</v>
      </c>
      <c r="U24" s="27">
        <v>20334517</v>
      </c>
      <c r="V24" s="27">
        <v>38982172</v>
      </c>
      <c r="W24" s="42">
        <v>81734531</v>
      </c>
    </row>
    <row r="25" spans="1:23" ht="16.5" x14ac:dyDescent="0.3">
      <c r="A25" s="18" t="s">
        <v>0</v>
      </c>
      <c r="B25" s="19" t="s">
        <v>53</v>
      </c>
      <c r="C25" s="20" t="s">
        <v>0</v>
      </c>
      <c r="D25" s="28">
        <f>SUM(D18:D24)</f>
        <v>923704505</v>
      </c>
      <c r="E25" s="29">
        <f>SUM(E18:E24)</f>
        <v>799172221</v>
      </c>
      <c r="F25" s="29">
        <f>SUM(F18:F24)</f>
        <v>556066294</v>
      </c>
      <c r="G25" s="37">
        <f t="shared" si="1"/>
        <v>0.69580283121477515</v>
      </c>
      <c r="H25" s="28">
        <f t="shared" ref="H25:W25" si="3">SUM(H18:H24)</f>
        <v>4344976</v>
      </c>
      <c r="I25" s="29">
        <f t="shared" si="3"/>
        <v>19670165</v>
      </c>
      <c r="J25" s="29">
        <f t="shared" si="3"/>
        <v>49916442</v>
      </c>
      <c r="K25" s="28">
        <f t="shared" si="3"/>
        <v>73931583</v>
      </c>
      <c r="L25" s="28">
        <f t="shared" si="3"/>
        <v>52877325</v>
      </c>
      <c r="M25" s="29">
        <f t="shared" si="3"/>
        <v>43578478</v>
      </c>
      <c r="N25" s="29">
        <f t="shared" si="3"/>
        <v>53214771</v>
      </c>
      <c r="O25" s="28">
        <f t="shared" si="3"/>
        <v>149670574</v>
      </c>
      <c r="P25" s="28">
        <f t="shared" si="3"/>
        <v>28661686</v>
      </c>
      <c r="Q25" s="29">
        <f t="shared" si="3"/>
        <v>39213906</v>
      </c>
      <c r="R25" s="29">
        <f t="shared" si="3"/>
        <v>62227599</v>
      </c>
      <c r="S25" s="28">
        <f t="shared" si="3"/>
        <v>130103191</v>
      </c>
      <c r="T25" s="28">
        <f t="shared" si="3"/>
        <v>45043097</v>
      </c>
      <c r="U25" s="29">
        <f t="shared" si="3"/>
        <v>58646279</v>
      </c>
      <c r="V25" s="29">
        <f t="shared" si="3"/>
        <v>98671570</v>
      </c>
      <c r="W25" s="43">
        <f t="shared" si="3"/>
        <v>202360946</v>
      </c>
    </row>
    <row r="26" spans="1:23" x14ac:dyDescent="0.2">
      <c r="A26" s="15" t="s">
        <v>20</v>
      </c>
      <c r="B26" s="16" t="s">
        <v>54</v>
      </c>
      <c r="C26" s="17" t="s">
        <v>55</v>
      </c>
      <c r="D26" s="26">
        <v>15945750</v>
      </c>
      <c r="E26" s="27">
        <v>15945750</v>
      </c>
      <c r="F26" s="27">
        <v>449578</v>
      </c>
      <c r="G26" s="36">
        <f t="shared" si="1"/>
        <v>2.8194221030682157E-2</v>
      </c>
      <c r="H26" s="26">
        <v>0</v>
      </c>
      <c r="I26" s="27">
        <v>0</v>
      </c>
      <c r="J26" s="27">
        <v>0</v>
      </c>
      <c r="K26" s="26">
        <v>0</v>
      </c>
      <c r="L26" s="26">
        <v>0</v>
      </c>
      <c r="M26" s="27">
        <v>266864</v>
      </c>
      <c r="N26" s="27">
        <v>0</v>
      </c>
      <c r="O26" s="26">
        <v>266864</v>
      </c>
      <c r="P26" s="26">
        <v>478973</v>
      </c>
      <c r="Q26" s="27">
        <v>0</v>
      </c>
      <c r="R26" s="27">
        <v>0</v>
      </c>
      <c r="S26" s="26">
        <v>478973</v>
      </c>
      <c r="T26" s="26">
        <v>0</v>
      </c>
      <c r="U26" s="27">
        <v>-296259</v>
      </c>
      <c r="V26" s="27">
        <v>0</v>
      </c>
      <c r="W26" s="42">
        <v>-296259</v>
      </c>
    </row>
    <row r="27" spans="1:23" x14ac:dyDescent="0.2">
      <c r="A27" s="15" t="s">
        <v>20</v>
      </c>
      <c r="B27" s="16" t="s">
        <v>56</v>
      </c>
      <c r="C27" s="17" t="s">
        <v>57</v>
      </c>
      <c r="D27" s="26">
        <v>51945350</v>
      </c>
      <c r="E27" s="27">
        <v>64599771</v>
      </c>
      <c r="F27" s="27">
        <v>33508129</v>
      </c>
      <c r="G27" s="36">
        <f t="shared" si="1"/>
        <v>0.51870352605429515</v>
      </c>
      <c r="H27" s="26">
        <v>54630</v>
      </c>
      <c r="I27" s="27">
        <v>185386</v>
      </c>
      <c r="J27" s="27">
        <v>2379432</v>
      </c>
      <c r="K27" s="26">
        <v>2619448</v>
      </c>
      <c r="L27" s="26">
        <v>3563601</v>
      </c>
      <c r="M27" s="27">
        <v>137579</v>
      </c>
      <c r="N27" s="27">
        <v>10764123</v>
      </c>
      <c r="O27" s="26">
        <v>14465303</v>
      </c>
      <c r="P27" s="26">
        <v>-2932998</v>
      </c>
      <c r="Q27" s="27">
        <v>6114004</v>
      </c>
      <c r="R27" s="27">
        <v>6644481</v>
      </c>
      <c r="S27" s="26">
        <v>9825487</v>
      </c>
      <c r="T27" s="26">
        <v>891324</v>
      </c>
      <c r="U27" s="27">
        <v>1117711</v>
      </c>
      <c r="V27" s="27">
        <v>4588856</v>
      </c>
      <c r="W27" s="42">
        <v>6597891</v>
      </c>
    </row>
    <row r="28" spans="1:23" x14ac:dyDescent="0.2">
      <c r="A28" s="15" t="s">
        <v>20</v>
      </c>
      <c r="B28" s="16" t="s">
        <v>58</v>
      </c>
      <c r="C28" s="17" t="s">
        <v>59</v>
      </c>
      <c r="D28" s="26">
        <v>56776253</v>
      </c>
      <c r="E28" s="27">
        <v>64281255</v>
      </c>
      <c r="F28" s="27">
        <v>52255056</v>
      </c>
      <c r="G28" s="36">
        <f t="shared" si="1"/>
        <v>0.81291281571898366</v>
      </c>
      <c r="H28" s="26">
        <v>741527</v>
      </c>
      <c r="I28" s="27">
        <v>408156</v>
      </c>
      <c r="J28" s="27">
        <v>7101322</v>
      </c>
      <c r="K28" s="26">
        <v>8251005</v>
      </c>
      <c r="L28" s="26">
        <v>1761748</v>
      </c>
      <c r="M28" s="27">
        <v>12870739</v>
      </c>
      <c r="N28" s="27">
        <v>3474243</v>
      </c>
      <c r="O28" s="26">
        <v>18106730</v>
      </c>
      <c r="P28" s="26">
        <v>3431764</v>
      </c>
      <c r="Q28" s="27">
        <v>5199339</v>
      </c>
      <c r="R28" s="27">
        <v>1643327</v>
      </c>
      <c r="S28" s="26">
        <v>10274430</v>
      </c>
      <c r="T28" s="26">
        <v>1978648</v>
      </c>
      <c r="U28" s="27">
        <v>6903783</v>
      </c>
      <c r="V28" s="27">
        <v>6740460</v>
      </c>
      <c r="W28" s="42">
        <v>15622891</v>
      </c>
    </row>
    <row r="29" spans="1:23" x14ac:dyDescent="0.2">
      <c r="A29" s="15" t="s">
        <v>20</v>
      </c>
      <c r="B29" s="16" t="s">
        <v>60</v>
      </c>
      <c r="C29" s="17" t="s">
        <v>61</v>
      </c>
      <c r="D29" s="26">
        <v>59832899</v>
      </c>
      <c r="E29" s="27">
        <v>114749134</v>
      </c>
      <c r="F29" s="27">
        <v>89809859</v>
      </c>
      <c r="G29" s="36">
        <f t="shared" si="1"/>
        <v>0.78266262994193925</v>
      </c>
      <c r="H29" s="26">
        <v>7541494</v>
      </c>
      <c r="I29" s="27">
        <v>6192295</v>
      </c>
      <c r="J29" s="27">
        <v>10145173</v>
      </c>
      <c r="K29" s="26">
        <v>23878962</v>
      </c>
      <c r="L29" s="26">
        <v>13016007</v>
      </c>
      <c r="M29" s="27">
        <v>7674931</v>
      </c>
      <c r="N29" s="27">
        <v>11443873</v>
      </c>
      <c r="O29" s="26">
        <v>32134811</v>
      </c>
      <c r="P29" s="26">
        <v>3719584</v>
      </c>
      <c r="Q29" s="27">
        <v>6150400</v>
      </c>
      <c r="R29" s="27">
        <v>7308888</v>
      </c>
      <c r="S29" s="26">
        <v>17178872</v>
      </c>
      <c r="T29" s="26">
        <v>4884734</v>
      </c>
      <c r="U29" s="27">
        <v>3738972</v>
      </c>
      <c r="V29" s="27">
        <v>7993508</v>
      </c>
      <c r="W29" s="42">
        <v>16617214</v>
      </c>
    </row>
    <row r="30" spans="1:23" x14ac:dyDescent="0.2">
      <c r="A30" s="15" t="s">
        <v>20</v>
      </c>
      <c r="B30" s="16" t="s">
        <v>62</v>
      </c>
      <c r="C30" s="17" t="s">
        <v>63</v>
      </c>
      <c r="D30" s="26">
        <v>49462334</v>
      </c>
      <c r="E30" s="27">
        <v>46649659</v>
      </c>
      <c r="F30" s="27">
        <v>33073247</v>
      </c>
      <c r="G30" s="36">
        <f t="shared" si="1"/>
        <v>0.70897082012968193</v>
      </c>
      <c r="H30" s="26">
        <v>1560000</v>
      </c>
      <c r="I30" s="27">
        <v>33019</v>
      </c>
      <c r="J30" s="27">
        <v>1911938</v>
      </c>
      <c r="K30" s="26">
        <v>3504957</v>
      </c>
      <c r="L30" s="26">
        <v>2185490</v>
      </c>
      <c r="M30" s="27">
        <v>1145112</v>
      </c>
      <c r="N30" s="27">
        <v>2972762</v>
      </c>
      <c r="O30" s="26">
        <v>6303364</v>
      </c>
      <c r="P30" s="26">
        <v>813911</v>
      </c>
      <c r="Q30" s="27">
        <v>11446681</v>
      </c>
      <c r="R30" s="27">
        <v>3217867</v>
      </c>
      <c r="S30" s="26">
        <v>15478459</v>
      </c>
      <c r="T30" s="26">
        <v>2402719</v>
      </c>
      <c r="U30" s="27">
        <v>1503147</v>
      </c>
      <c r="V30" s="27">
        <v>3880601</v>
      </c>
      <c r="W30" s="42">
        <v>7786467</v>
      </c>
    </row>
    <row r="31" spans="1:23" x14ac:dyDescent="0.2">
      <c r="A31" s="15" t="s">
        <v>20</v>
      </c>
      <c r="B31" s="16" t="s">
        <v>64</v>
      </c>
      <c r="C31" s="17" t="s">
        <v>65</v>
      </c>
      <c r="D31" s="26">
        <v>108419700</v>
      </c>
      <c r="E31" s="27">
        <v>166848665</v>
      </c>
      <c r="F31" s="27">
        <v>113381944</v>
      </c>
      <c r="G31" s="36">
        <f t="shared" si="1"/>
        <v>0.67954960262942465</v>
      </c>
      <c r="H31" s="26">
        <v>0</v>
      </c>
      <c r="I31" s="27">
        <v>4629463</v>
      </c>
      <c r="J31" s="27">
        <v>-353220</v>
      </c>
      <c r="K31" s="26">
        <v>4276243</v>
      </c>
      <c r="L31" s="26">
        <v>26428608</v>
      </c>
      <c r="M31" s="27">
        <v>9898055</v>
      </c>
      <c r="N31" s="27">
        <v>19067831</v>
      </c>
      <c r="O31" s="26">
        <v>55394494</v>
      </c>
      <c r="P31" s="26">
        <v>1361918</v>
      </c>
      <c r="Q31" s="27">
        <v>845809</v>
      </c>
      <c r="R31" s="27">
        <v>14588104</v>
      </c>
      <c r="S31" s="26">
        <v>16795831</v>
      </c>
      <c r="T31" s="26">
        <v>5617899</v>
      </c>
      <c r="U31" s="27">
        <v>2861317</v>
      </c>
      <c r="V31" s="27">
        <v>28436160</v>
      </c>
      <c r="W31" s="42">
        <v>36915376</v>
      </c>
    </row>
    <row r="32" spans="1:23" x14ac:dyDescent="0.2">
      <c r="A32" s="15" t="s">
        <v>35</v>
      </c>
      <c r="B32" s="16" t="s">
        <v>66</v>
      </c>
      <c r="C32" s="17" t="s">
        <v>67</v>
      </c>
      <c r="D32" s="26">
        <v>578891331</v>
      </c>
      <c r="E32" s="27">
        <v>645186322</v>
      </c>
      <c r="F32" s="27">
        <v>566918145</v>
      </c>
      <c r="G32" s="36">
        <f t="shared" si="1"/>
        <v>0.87868903240636276</v>
      </c>
      <c r="H32" s="26">
        <v>16379399</v>
      </c>
      <c r="I32" s="27">
        <v>63801644</v>
      </c>
      <c r="J32" s="27">
        <v>46403405</v>
      </c>
      <c r="K32" s="26">
        <v>126584448</v>
      </c>
      <c r="L32" s="26">
        <v>47250421</v>
      </c>
      <c r="M32" s="27">
        <v>21750234</v>
      </c>
      <c r="N32" s="27">
        <v>94816521</v>
      </c>
      <c r="O32" s="26">
        <v>163817176</v>
      </c>
      <c r="P32" s="26">
        <v>6652382</v>
      </c>
      <c r="Q32" s="27">
        <v>20209619</v>
      </c>
      <c r="R32" s="27">
        <v>31508810</v>
      </c>
      <c r="S32" s="26">
        <v>58370811</v>
      </c>
      <c r="T32" s="26">
        <v>46057311</v>
      </c>
      <c r="U32" s="27">
        <v>66546407</v>
      </c>
      <c r="V32" s="27">
        <v>105541992</v>
      </c>
      <c r="W32" s="42">
        <v>218145710</v>
      </c>
    </row>
    <row r="33" spans="1:23" ht="16.5" x14ac:dyDescent="0.3">
      <c r="A33" s="18" t="s">
        <v>0</v>
      </c>
      <c r="B33" s="19" t="s">
        <v>68</v>
      </c>
      <c r="C33" s="20" t="s">
        <v>0</v>
      </c>
      <c r="D33" s="28">
        <f>SUM(D26:D32)</f>
        <v>921273617</v>
      </c>
      <c r="E33" s="29">
        <f>SUM(E26:E32)</f>
        <v>1118260556</v>
      </c>
      <c r="F33" s="29">
        <f>SUM(F26:F32)</f>
        <v>889395958</v>
      </c>
      <c r="G33" s="37">
        <f t="shared" si="1"/>
        <v>0.79533875466497272</v>
      </c>
      <c r="H33" s="28">
        <f t="shared" ref="H33:W33" si="4">SUM(H26:H32)</f>
        <v>26277050</v>
      </c>
      <c r="I33" s="29">
        <f t="shared" si="4"/>
        <v>75249963</v>
      </c>
      <c r="J33" s="29">
        <f t="shared" si="4"/>
        <v>67588050</v>
      </c>
      <c r="K33" s="28">
        <f t="shared" si="4"/>
        <v>169115063</v>
      </c>
      <c r="L33" s="28">
        <f t="shared" si="4"/>
        <v>94205875</v>
      </c>
      <c r="M33" s="29">
        <f t="shared" si="4"/>
        <v>53743514</v>
      </c>
      <c r="N33" s="29">
        <f t="shared" si="4"/>
        <v>142539353</v>
      </c>
      <c r="O33" s="28">
        <f t="shared" si="4"/>
        <v>290488742</v>
      </c>
      <c r="P33" s="28">
        <f t="shared" si="4"/>
        <v>13525534</v>
      </c>
      <c r="Q33" s="29">
        <f t="shared" si="4"/>
        <v>49965852</v>
      </c>
      <c r="R33" s="29">
        <f t="shared" si="4"/>
        <v>64911477</v>
      </c>
      <c r="S33" s="28">
        <f t="shared" si="4"/>
        <v>128402863</v>
      </c>
      <c r="T33" s="28">
        <f t="shared" si="4"/>
        <v>61832635</v>
      </c>
      <c r="U33" s="29">
        <f t="shared" si="4"/>
        <v>82375078</v>
      </c>
      <c r="V33" s="29">
        <f t="shared" si="4"/>
        <v>157181577</v>
      </c>
      <c r="W33" s="43">
        <f t="shared" si="4"/>
        <v>301389290</v>
      </c>
    </row>
    <row r="34" spans="1:23" x14ac:dyDescent="0.2">
      <c r="A34" s="15" t="s">
        <v>20</v>
      </c>
      <c r="B34" s="16" t="s">
        <v>69</v>
      </c>
      <c r="C34" s="17" t="s">
        <v>70</v>
      </c>
      <c r="D34" s="26">
        <v>113228180</v>
      </c>
      <c r="E34" s="27">
        <v>119833051</v>
      </c>
      <c r="F34" s="27">
        <v>63853605</v>
      </c>
      <c r="G34" s="36">
        <f t="shared" si="1"/>
        <v>0.53285470466741269</v>
      </c>
      <c r="H34" s="26">
        <v>6620</v>
      </c>
      <c r="I34" s="27">
        <v>3222102</v>
      </c>
      <c r="J34" s="27">
        <v>11151119</v>
      </c>
      <c r="K34" s="26">
        <v>14379841</v>
      </c>
      <c r="L34" s="26">
        <v>8384150</v>
      </c>
      <c r="M34" s="27">
        <v>9838972</v>
      </c>
      <c r="N34" s="27">
        <v>5989760</v>
      </c>
      <c r="O34" s="26">
        <v>24212882</v>
      </c>
      <c r="P34" s="26">
        <v>602888</v>
      </c>
      <c r="Q34" s="27">
        <v>7725009</v>
      </c>
      <c r="R34" s="27">
        <v>542296</v>
      </c>
      <c r="S34" s="26">
        <v>8870193</v>
      </c>
      <c r="T34" s="26">
        <v>3284018</v>
      </c>
      <c r="U34" s="27">
        <v>6318438</v>
      </c>
      <c r="V34" s="27">
        <v>6788233</v>
      </c>
      <c r="W34" s="42">
        <v>16390689</v>
      </c>
    </row>
    <row r="35" spans="1:23" x14ac:dyDescent="0.2">
      <c r="A35" s="15" t="s">
        <v>20</v>
      </c>
      <c r="B35" s="16" t="s">
        <v>71</v>
      </c>
      <c r="C35" s="17" t="s">
        <v>72</v>
      </c>
      <c r="D35" s="26">
        <v>160540510</v>
      </c>
      <c r="E35" s="27">
        <v>81331628</v>
      </c>
      <c r="F35" s="27">
        <v>35609807</v>
      </c>
      <c r="G35" s="36">
        <f t="shared" si="1"/>
        <v>0.43783467607460164</v>
      </c>
      <c r="H35" s="26">
        <v>313207</v>
      </c>
      <c r="I35" s="27">
        <v>1101956</v>
      </c>
      <c r="J35" s="27">
        <v>3754373</v>
      </c>
      <c r="K35" s="26">
        <v>5169536</v>
      </c>
      <c r="L35" s="26">
        <v>2246177</v>
      </c>
      <c r="M35" s="27">
        <v>1366471</v>
      </c>
      <c r="N35" s="27">
        <v>1502182</v>
      </c>
      <c r="O35" s="26">
        <v>5114830</v>
      </c>
      <c r="P35" s="26">
        <v>1202558</v>
      </c>
      <c r="Q35" s="27">
        <v>158250</v>
      </c>
      <c r="R35" s="27">
        <v>1895111</v>
      </c>
      <c r="S35" s="26">
        <v>3255919</v>
      </c>
      <c r="T35" s="26">
        <v>3351707</v>
      </c>
      <c r="U35" s="27">
        <v>7260637</v>
      </c>
      <c r="V35" s="27">
        <v>11457178</v>
      </c>
      <c r="W35" s="42">
        <v>22069522</v>
      </c>
    </row>
    <row r="36" spans="1:23" x14ac:dyDescent="0.2">
      <c r="A36" s="15" t="s">
        <v>20</v>
      </c>
      <c r="B36" s="16" t="s">
        <v>73</v>
      </c>
      <c r="C36" s="17" t="s">
        <v>74</v>
      </c>
      <c r="D36" s="26">
        <v>29286519</v>
      </c>
      <c r="E36" s="27">
        <v>20529100</v>
      </c>
      <c r="F36" s="27">
        <v>4537169</v>
      </c>
      <c r="G36" s="36">
        <f t="shared" si="1"/>
        <v>0.22101158842813373</v>
      </c>
      <c r="H36" s="26">
        <v>0</v>
      </c>
      <c r="I36" s="27">
        <v>0</v>
      </c>
      <c r="J36" s="27">
        <v>57552</v>
      </c>
      <c r="K36" s="26">
        <v>57552</v>
      </c>
      <c r="L36" s="26">
        <v>0</v>
      </c>
      <c r="M36" s="27">
        <v>0</v>
      </c>
      <c r="N36" s="27">
        <v>3497865</v>
      </c>
      <c r="O36" s="26">
        <v>3497865</v>
      </c>
      <c r="P36" s="26">
        <v>41183</v>
      </c>
      <c r="Q36" s="27">
        <v>18395</v>
      </c>
      <c r="R36" s="27">
        <v>806863</v>
      </c>
      <c r="S36" s="26">
        <v>866441</v>
      </c>
      <c r="T36" s="26">
        <v>-810</v>
      </c>
      <c r="U36" s="27">
        <v>17942</v>
      </c>
      <c r="V36" s="27">
        <v>98179</v>
      </c>
      <c r="W36" s="42">
        <v>115311</v>
      </c>
    </row>
    <row r="37" spans="1:23" x14ac:dyDescent="0.2">
      <c r="A37" s="15" t="s">
        <v>35</v>
      </c>
      <c r="B37" s="16" t="s">
        <v>75</v>
      </c>
      <c r="C37" s="17" t="s">
        <v>76</v>
      </c>
      <c r="D37" s="26">
        <v>252801452</v>
      </c>
      <c r="E37" s="27">
        <v>257352103</v>
      </c>
      <c r="F37" s="27">
        <v>177358003</v>
      </c>
      <c r="G37" s="36">
        <f t="shared" si="1"/>
        <v>0.68916477049344338</v>
      </c>
      <c r="H37" s="26">
        <v>0</v>
      </c>
      <c r="I37" s="27">
        <v>17639991</v>
      </c>
      <c r="J37" s="27">
        <v>28261176</v>
      </c>
      <c r="K37" s="26">
        <v>45901167</v>
      </c>
      <c r="L37" s="26">
        <v>1734208</v>
      </c>
      <c r="M37" s="27">
        <v>24702903</v>
      </c>
      <c r="N37" s="27">
        <v>0</v>
      </c>
      <c r="O37" s="26">
        <v>26437111</v>
      </c>
      <c r="P37" s="26">
        <v>1979705</v>
      </c>
      <c r="Q37" s="27">
        <v>11237040</v>
      </c>
      <c r="R37" s="27">
        <v>10054830</v>
      </c>
      <c r="S37" s="26">
        <v>23271575</v>
      </c>
      <c r="T37" s="26">
        <v>22294344</v>
      </c>
      <c r="U37" s="27">
        <v>28915639</v>
      </c>
      <c r="V37" s="27">
        <v>30538167</v>
      </c>
      <c r="W37" s="42">
        <v>81748150</v>
      </c>
    </row>
    <row r="38" spans="1:23" ht="16.5" x14ac:dyDescent="0.3">
      <c r="A38" s="18" t="s">
        <v>0</v>
      </c>
      <c r="B38" s="19" t="s">
        <v>77</v>
      </c>
      <c r="C38" s="20" t="s">
        <v>0</v>
      </c>
      <c r="D38" s="28">
        <f>SUM(D34:D37)</f>
        <v>555856661</v>
      </c>
      <c r="E38" s="29">
        <f>SUM(E34:E37)</f>
        <v>479045882</v>
      </c>
      <c r="F38" s="29">
        <f>SUM(F34:F37)</f>
        <v>281358584</v>
      </c>
      <c r="G38" s="37">
        <f t="shared" si="1"/>
        <v>0.58733118177602872</v>
      </c>
      <c r="H38" s="28">
        <f t="shared" ref="H38:W38" si="5">SUM(H34:H37)</f>
        <v>319827</v>
      </c>
      <c r="I38" s="29">
        <f t="shared" si="5"/>
        <v>21964049</v>
      </c>
      <c r="J38" s="29">
        <f t="shared" si="5"/>
        <v>43224220</v>
      </c>
      <c r="K38" s="28">
        <f t="shared" si="5"/>
        <v>65508096</v>
      </c>
      <c r="L38" s="28">
        <f t="shared" si="5"/>
        <v>12364535</v>
      </c>
      <c r="M38" s="29">
        <f t="shared" si="5"/>
        <v>35908346</v>
      </c>
      <c r="N38" s="29">
        <f t="shared" si="5"/>
        <v>10989807</v>
      </c>
      <c r="O38" s="28">
        <f t="shared" si="5"/>
        <v>59262688</v>
      </c>
      <c r="P38" s="28">
        <f t="shared" si="5"/>
        <v>3826334</v>
      </c>
      <c r="Q38" s="29">
        <f t="shared" si="5"/>
        <v>19138694</v>
      </c>
      <c r="R38" s="29">
        <f t="shared" si="5"/>
        <v>13299100</v>
      </c>
      <c r="S38" s="28">
        <f t="shared" si="5"/>
        <v>36264128</v>
      </c>
      <c r="T38" s="28">
        <f t="shared" si="5"/>
        <v>28929259</v>
      </c>
      <c r="U38" s="29">
        <f t="shared" si="5"/>
        <v>42512656</v>
      </c>
      <c r="V38" s="29">
        <f t="shared" si="5"/>
        <v>48881757</v>
      </c>
      <c r="W38" s="43">
        <f t="shared" si="5"/>
        <v>120323672</v>
      </c>
    </row>
    <row r="39" spans="1:23" x14ac:dyDescent="0.2">
      <c r="A39" s="15" t="s">
        <v>20</v>
      </c>
      <c r="B39" s="16" t="s">
        <v>78</v>
      </c>
      <c r="C39" s="17" t="s">
        <v>79</v>
      </c>
      <c r="D39" s="26">
        <v>153753052</v>
      </c>
      <c r="E39" s="27">
        <v>181214261</v>
      </c>
      <c r="F39" s="27">
        <v>102038787</v>
      </c>
      <c r="G39" s="36">
        <f t="shared" si="1"/>
        <v>0.56308364715291359</v>
      </c>
      <c r="H39" s="26">
        <v>5490683</v>
      </c>
      <c r="I39" s="27">
        <v>10229143</v>
      </c>
      <c r="J39" s="27">
        <v>22598609</v>
      </c>
      <c r="K39" s="26">
        <v>38318435</v>
      </c>
      <c r="L39" s="26">
        <v>4878260</v>
      </c>
      <c r="M39" s="27">
        <v>11445381</v>
      </c>
      <c r="N39" s="27">
        <v>8330721</v>
      </c>
      <c r="O39" s="26">
        <v>24654362</v>
      </c>
      <c r="P39" s="26">
        <v>5874229</v>
      </c>
      <c r="Q39" s="27">
        <v>5159592</v>
      </c>
      <c r="R39" s="27">
        <v>9837553</v>
      </c>
      <c r="S39" s="26">
        <v>20871374</v>
      </c>
      <c r="T39" s="26">
        <v>2071754</v>
      </c>
      <c r="U39" s="27">
        <v>6384007</v>
      </c>
      <c r="V39" s="27">
        <v>9738855</v>
      </c>
      <c r="W39" s="42">
        <v>18194616</v>
      </c>
    </row>
    <row r="40" spans="1:23" x14ac:dyDescent="0.2">
      <c r="A40" s="15" t="s">
        <v>20</v>
      </c>
      <c r="B40" s="16" t="s">
        <v>80</v>
      </c>
      <c r="C40" s="17" t="s">
        <v>81</v>
      </c>
      <c r="D40" s="26">
        <v>118778588</v>
      </c>
      <c r="E40" s="27">
        <v>126329393</v>
      </c>
      <c r="F40" s="27">
        <v>88386529</v>
      </c>
      <c r="G40" s="36">
        <f t="shared" si="1"/>
        <v>0.69965133925720679</v>
      </c>
      <c r="H40" s="26">
        <v>32191159</v>
      </c>
      <c r="I40" s="27">
        <v>4019272</v>
      </c>
      <c r="J40" s="27">
        <v>11043771</v>
      </c>
      <c r="K40" s="26">
        <v>47254202</v>
      </c>
      <c r="L40" s="26">
        <v>7535962</v>
      </c>
      <c r="M40" s="27">
        <v>5564640</v>
      </c>
      <c r="N40" s="27">
        <v>0</v>
      </c>
      <c r="O40" s="26">
        <v>13100602</v>
      </c>
      <c r="P40" s="26">
        <v>3353777</v>
      </c>
      <c r="Q40" s="27">
        <v>5000298</v>
      </c>
      <c r="R40" s="27">
        <v>4568401</v>
      </c>
      <c r="S40" s="26">
        <v>12922476</v>
      </c>
      <c r="T40" s="26">
        <v>488296</v>
      </c>
      <c r="U40" s="27">
        <v>5979744</v>
      </c>
      <c r="V40" s="27">
        <v>8641209</v>
      </c>
      <c r="W40" s="42">
        <v>15109249</v>
      </c>
    </row>
    <row r="41" spans="1:23" x14ac:dyDescent="0.2">
      <c r="A41" s="15" t="s">
        <v>20</v>
      </c>
      <c r="B41" s="16" t="s">
        <v>82</v>
      </c>
      <c r="C41" s="17" t="s">
        <v>83</v>
      </c>
      <c r="D41" s="26">
        <v>108164003</v>
      </c>
      <c r="E41" s="27">
        <v>130703992</v>
      </c>
      <c r="F41" s="27">
        <v>213030256</v>
      </c>
      <c r="G41" s="36">
        <f t="shared" si="1"/>
        <v>1.629868015048844</v>
      </c>
      <c r="H41" s="26">
        <v>139757596</v>
      </c>
      <c r="I41" s="27">
        <v>3313267</v>
      </c>
      <c r="J41" s="27">
        <v>4940943</v>
      </c>
      <c r="K41" s="26">
        <v>148011806</v>
      </c>
      <c r="L41" s="26">
        <v>11247163</v>
      </c>
      <c r="M41" s="27">
        <v>6772719</v>
      </c>
      <c r="N41" s="27">
        <v>6317765</v>
      </c>
      <c r="O41" s="26">
        <v>24337647</v>
      </c>
      <c r="P41" s="26">
        <v>175623</v>
      </c>
      <c r="Q41" s="27">
        <v>1280301</v>
      </c>
      <c r="R41" s="27">
        <v>4350304</v>
      </c>
      <c r="S41" s="26">
        <v>5806228</v>
      </c>
      <c r="T41" s="26">
        <v>2670955</v>
      </c>
      <c r="U41" s="27">
        <v>16632516</v>
      </c>
      <c r="V41" s="27">
        <v>15571104</v>
      </c>
      <c r="W41" s="42">
        <v>34874575</v>
      </c>
    </row>
    <row r="42" spans="1:23" x14ac:dyDescent="0.2">
      <c r="A42" s="15" t="s">
        <v>20</v>
      </c>
      <c r="B42" s="16" t="s">
        <v>84</v>
      </c>
      <c r="C42" s="17" t="s">
        <v>85</v>
      </c>
      <c r="D42" s="26">
        <v>90499726</v>
      </c>
      <c r="E42" s="27">
        <v>100364199</v>
      </c>
      <c r="F42" s="27">
        <v>130534921</v>
      </c>
      <c r="G42" s="36">
        <f t="shared" si="1"/>
        <v>1.3006123926720126</v>
      </c>
      <c r="H42" s="26">
        <v>66713466</v>
      </c>
      <c r="I42" s="27">
        <v>5536729</v>
      </c>
      <c r="J42" s="27">
        <v>7487664</v>
      </c>
      <c r="K42" s="26">
        <v>79737859</v>
      </c>
      <c r="L42" s="26">
        <v>6086169</v>
      </c>
      <c r="M42" s="27">
        <v>7993478</v>
      </c>
      <c r="N42" s="27">
        <v>8238399</v>
      </c>
      <c r="O42" s="26">
        <v>22318046</v>
      </c>
      <c r="P42" s="26">
        <v>2013884</v>
      </c>
      <c r="Q42" s="27">
        <v>1635325</v>
      </c>
      <c r="R42" s="27">
        <v>7091189</v>
      </c>
      <c r="S42" s="26">
        <v>10740398</v>
      </c>
      <c r="T42" s="26">
        <v>8744974</v>
      </c>
      <c r="U42" s="27">
        <v>2422555</v>
      </c>
      <c r="V42" s="27">
        <v>6571089</v>
      </c>
      <c r="W42" s="42">
        <v>17738618</v>
      </c>
    </row>
    <row r="43" spans="1:23" x14ac:dyDescent="0.2">
      <c r="A43" s="15" t="s">
        <v>20</v>
      </c>
      <c r="B43" s="16" t="s">
        <v>86</v>
      </c>
      <c r="C43" s="17" t="s">
        <v>87</v>
      </c>
      <c r="D43" s="26">
        <v>143283529</v>
      </c>
      <c r="E43" s="27">
        <v>137479323</v>
      </c>
      <c r="F43" s="27">
        <v>120999550</v>
      </c>
      <c r="G43" s="36">
        <f t="shared" si="1"/>
        <v>0.8801290794834653</v>
      </c>
      <c r="H43" s="26">
        <v>18243985</v>
      </c>
      <c r="I43" s="27">
        <v>14007885</v>
      </c>
      <c r="J43" s="27">
        <v>9805073</v>
      </c>
      <c r="K43" s="26">
        <v>42056943</v>
      </c>
      <c r="L43" s="26">
        <v>11247993</v>
      </c>
      <c r="M43" s="27">
        <v>27636770</v>
      </c>
      <c r="N43" s="27">
        <v>-6544832</v>
      </c>
      <c r="O43" s="26">
        <v>32339931</v>
      </c>
      <c r="P43" s="26">
        <v>1578835</v>
      </c>
      <c r="Q43" s="27">
        <v>9295695</v>
      </c>
      <c r="R43" s="27">
        <v>10052998</v>
      </c>
      <c r="S43" s="26">
        <v>20927528</v>
      </c>
      <c r="T43" s="26">
        <v>11429521</v>
      </c>
      <c r="U43" s="27">
        <v>11581374</v>
      </c>
      <c r="V43" s="27">
        <v>2664253</v>
      </c>
      <c r="W43" s="42">
        <v>25675148</v>
      </c>
    </row>
    <row r="44" spans="1:23" x14ac:dyDescent="0.2">
      <c r="A44" s="15" t="s">
        <v>35</v>
      </c>
      <c r="B44" s="16" t="s">
        <v>88</v>
      </c>
      <c r="C44" s="17" t="s">
        <v>89</v>
      </c>
      <c r="D44" s="26">
        <v>1144000633</v>
      </c>
      <c r="E44" s="27">
        <v>906494270</v>
      </c>
      <c r="F44" s="27">
        <v>406051355</v>
      </c>
      <c r="G44" s="36">
        <f t="shared" si="1"/>
        <v>0.44793593124422065</v>
      </c>
      <c r="H44" s="26">
        <v>11153482</v>
      </c>
      <c r="I44" s="27">
        <v>-660456</v>
      </c>
      <c r="J44" s="27">
        <v>2761564</v>
      </c>
      <c r="K44" s="26">
        <v>13254590</v>
      </c>
      <c r="L44" s="26">
        <v>3764131</v>
      </c>
      <c r="M44" s="27">
        <v>2778027</v>
      </c>
      <c r="N44" s="27">
        <v>20109319</v>
      </c>
      <c r="O44" s="26">
        <v>26651477</v>
      </c>
      <c r="P44" s="26">
        <v>2743810</v>
      </c>
      <c r="Q44" s="27">
        <v>110655638</v>
      </c>
      <c r="R44" s="27">
        <v>76262176</v>
      </c>
      <c r="S44" s="26">
        <v>189661624</v>
      </c>
      <c r="T44" s="26">
        <v>21717515</v>
      </c>
      <c r="U44" s="27">
        <v>89392740</v>
      </c>
      <c r="V44" s="27">
        <v>65373409</v>
      </c>
      <c r="W44" s="42">
        <v>176483664</v>
      </c>
    </row>
    <row r="45" spans="1:23" ht="16.5" x14ac:dyDescent="0.3">
      <c r="A45" s="18" t="s">
        <v>0</v>
      </c>
      <c r="B45" s="19" t="s">
        <v>90</v>
      </c>
      <c r="C45" s="20" t="s">
        <v>0</v>
      </c>
      <c r="D45" s="28">
        <f>SUM(D39:D44)</f>
        <v>1758479531</v>
      </c>
      <c r="E45" s="29">
        <f>SUM(E39:E44)</f>
        <v>1582585438</v>
      </c>
      <c r="F45" s="29">
        <f>SUM(F39:F44)</f>
        <v>1061041398</v>
      </c>
      <c r="G45" s="37">
        <f t="shared" si="1"/>
        <v>0.67044809873955125</v>
      </c>
      <c r="H45" s="28">
        <f t="shared" ref="H45:W45" si="6">SUM(H39:H44)</f>
        <v>273550371</v>
      </c>
      <c r="I45" s="29">
        <f t="shared" si="6"/>
        <v>36445840</v>
      </c>
      <c r="J45" s="29">
        <f t="shared" si="6"/>
        <v>58637624</v>
      </c>
      <c r="K45" s="28">
        <f t="shared" si="6"/>
        <v>368633835</v>
      </c>
      <c r="L45" s="28">
        <f t="shared" si="6"/>
        <v>44759678</v>
      </c>
      <c r="M45" s="29">
        <f t="shared" si="6"/>
        <v>62191015</v>
      </c>
      <c r="N45" s="29">
        <f t="shared" si="6"/>
        <v>36451372</v>
      </c>
      <c r="O45" s="28">
        <f t="shared" si="6"/>
        <v>143402065</v>
      </c>
      <c r="P45" s="28">
        <f t="shared" si="6"/>
        <v>15740158</v>
      </c>
      <c r="Q45" s="29">
        <f t="shared" si="6"/>
        <v>133026849</v>
      </c>
      <c r="R45" s="29">
        <f t="shared" si="6"/>
        <v>112162621</v>
      </c>
      <c r="S45" s="28">
        <f t="shared" si="6"/>
        <v>260929628</v>
      </c>
      <c r="T45" s="28">
        <f t="shared" si="6"/>
        <v>47123015</v>
      </c>
      <c r="U45" s="29">
        <f t="shared" si="6"/>
        <v>132392936</v>
      </c>
      <c r="V45" s="29">
        <f t="shared" si="6"/>
        <v>108559919</v>
      </c>
      <c r="W45" s="43">
        <f t="shared" si="6"/>
        <v>288075870</v>
      </c>
    </row>
    <row r="46" spans="1:23" x14ac:dyDescent="0.2">
      <c r="A46" s="15" t="s">
        <v>20</v>
      </c>
      <c r="B46" s="16" t="s">
        <v>91</v>
      </c>
      <c r="C46" s="17" t="s">
        <v>92</v>
      </c>
      <c r="D46" s="26">
        <v>192872520</v>
      </c>
      <c r="E46" s="27">
        <v>237655515</v>
      </c>
      <c r="F46" s="27">
        <v>179322104</v>
      </c>
      <c r="G46" s="36">
        <f t="shared" si="1"/>
        <v>0.75454636093759486</v>
      </c>
      <c r="H46" s="26">
        <v>13614723</v>
      </c>
      <c r="I46" s="27">
        <v>17215287</v>
      </c>
      <c r="J46" s="27">
        <v>19254274</v>
      </c>
      <c r="K46" s="26">
        <v>50084284</v>
      </c>
      <c r="L46" s="26">
        <v>10419978</v>
      </c>
      <c r="M46" s="27">
        <v>25179726</v>
      </c>
      <c r="N46" s="27">
        <v>14127391</v>
      </c>
      <c r="O46" s="26">
        <v>49727095</v>
      </c>
      <c r="P46" s="26">
        <v>2644840</v>
      </c>
      <c r="Q46" s="27">
        <v>4410155</v>
      </c>
      <c r="R46" s="27">
        <v>13609351</v>
      </c>
      <c r="S46" s="26">
        <v>20664346</v>
      </c>
      <c r="T46" s="26">
        <v>15129625</v>
      </c>
      <c r="U46" s="27">
        <v>18610366</v>
      </c>
      <c r="V46" s="27">
        <v>25106388</v>
      </c>
      <c r="W46" s="42">
        <v>58846379</v>
      </c>
    </row>
    <row r="47" spans="1:23" x14ac:dyDescent="0.2">
      <c r="A47" s="15" t="s">
        <v>20</v>
      </c>
      <c r="B47" s="16" t="s">
        <v>93</v>
      </c>
      <c r="C47" s="17" t="s">
        <v>94</v>
      </c>
      <c r="D47" s="26">
        <v>175619628</v>
      </c>
      <c r="E47" s="27">
        <v>179777799</v>
      </c>
      <c r="F47" s="27">
        <v>61684885</v>
      </c>
      <c r="G47" s="36">
        <f t="shared" si="1"/>
        <v>0.34311736678898824</v>
      </c>
      <c r="H47" s="26">
        <v>35322</v>
      </c>
      <c r="I47" s="27">
        <v>7110873</v>
      </c>
      <c r="J47" s="27">
        <v>18185050</v>
      </c>
      <c r="K47" s="26">
        <v>25331245</v>
      </c>
      <c r="L47" s="26">
        <v>9394346</v>
      </c>
      <c r="M47" s="27">
        <v>14379767</v>
      </c>
      <c r="N47" s="27">
        <v>24912076</v>
      </c>
      <c r="O47" s="26">
        <v>48686189</v>
      </c>
      <c r="P47" s="26">
        <v>1466617</v>
      </c>
      <c r="Q47" s="27">
        <v>11283336</v>
      </c>
      <c r="R47" s="27">
        <v>16712666</v>
      </c>
      <c r="S47" s="26">
        <v>29462619</v>
      </c>
      <c r="T47" s="26">
        <v>13226298</v>
      </c>
      <c r="U47" s="27">
        <v>5943041</v>
      </c>
      <c r="V47" s="27">
        <v>-60964507</v>
      </c>
      <c r="W47" s="42">
        <v>-41795168</v>
      </c>
    </row>
    <row r="48" spans="1:23" x14ac:dyDescent="0.2">
      <c r="A48" s="15" t="s">
        <v>20</v>
      </c>
      <c r="B48" s="16" t="s">
        <v>95</v>
      </c>
      <c r="C48" s="17" t="s">
        <v>96</v>
      </c>
      <c r="D48" s="26">
        <v>117726617</v>
      </c>
      <c r="E48" s="27">
        <v>196188237</v>
      </c>
      <c r="F48" s="27">
        <v>148640565</v>
      </c>
      <c r="G48" s="36">
        <f t="shared" si="1"/>
        <v>0.75764259505527842</v>
      </c>
      <c r="H48" s="26">
        <v>913141</v>
      </c>
      <c r="I48" s="27">
        <v>2874123</v>
      </c>
      <c r="J48" s="27">
        <v>5147520</v>
      </c>
      <c r="K48" s="26">
        <v>8934784</v>
      </c>
      <c r="L48" s="26">
        <v>8979056</v>
      </c>
      <c r="M48" s="27">
        <v>17623807</v>
      </c>
      <c r="N48" s="27">
        <v>4626387</v>
      </c>
      <c r="O48" s="26">
        <v>31229250</v>
      </c>
      <c r="P48" s="26">
        <v>536206</v>
      </c>
      <c r="Q48" s="27">
        <v>15296039</v>
      </c>
      <c r="R48" s="27">
        <v>21546970</v>
      </c>
      <c r="S48" s="26">
        <v>37379215</v>
      </c>
      <c r="T48" s="26">
        <v>4776884</v>
      </c>
      <c r="U48" s="27">
        <v>21448027</v>
      </c>
      <c r="V48" s="27">
        <v>44872405</v>
      </c>
      <c r="W48" s="42">
        <v>71097316</v>
      </c>
    </row>
    <row r="49" spans="1:23" x14ac:dyDescent="0.2">
      <c r="A49" s="15" t="s">
        <v>20</v>
      </c>
      <c r="B49" s="16" t="s">
        <v>97</v>
      </c>
      <c r="C49" s="17" t="s">
        <v>98</v>
      </c>
      <c r="D49" s="26">
        <v>70008190</v>
      </c>
      <c r="E49" s="27">
        <v>82739303</v>
      </c>
      <c r="F49" s="27">
        <v>35635362</v>
      </c>
      <c r="G49" s="36">
        <f t="shared" si="1"/>
        <v>0.43069449110539398</v>
      </c>
      <c r="H49" s="26">
        <v>4897066</v>
      </c>
      <c r="I49" s="27">
        <v>2916994</v>
      </c>
      <c r="J49" s="27">
        <v>3249857</v>
      </c>
      <c r="K49" s="26">
        <v>11063917</v>
      </c>
      <c r="L49" s="26">
        <v>3958481</v>
      </c>
      <c r="M49" s="27">
        <v>4679565</v>
      </c>
      <c r="N49" s="27">
        <v>6239710</v>
      </c>
      <c r="O49" s="26">
        <v>14877756</v>
      </c>
      <c r="P49" s="26">
        <v>369971</v>
      </c>
      <c r="Q49" s="27">
        <v>1056794</v>
      </c>
      <c r="R49" s="27">
        <v>7483177</v>
      </c>
      <c r="S49" s="26">
        <v>8909942</v>
      </c>
      <c r="T49" s="26">
        <v>559121</v>
      </c>
      <c r="U49" s="27">
        <v>911159</v>
      </c>
      <c r="V49" s="27">
        <v>-686533</v>
      </c>
      <c r="W49" s="42">
        <v>783747</v>
      </c>
    </row>
    <row r="50" spans="1:23" x14ac:dyDescent="0.2">
      <c r="A50" s="15" t="s">
        <v>35</v>
      </c>
      <c r="B50" s="16" t="s">
        <v>99</v>
      </c>
      <c r="C50" s="17" t="s">
        <v>100</v>
      </c>
      <c r="D50" s="26">
        <v>564360200</v>
      </c>
      <c r="E50" s="27">
        <v>762049925</v>
      </c>
      <c r="F50" s="27">
        <v>555893395</v>
      </c>
      <c r="G50" s="36">
        <f t="shared" si="1"/>
        <v>0.72947109731688509</v>
      </c>
      <c r="H50" s="26">
        <v>12477263</v>
      </c>
      <c r="I50" s="27">
        <v>25049597</v>
      </c>
      <c r="J50" s="27">
        <v>43577541</v>
      </c>
      <c r="K50" s="26">
        <v>81104401</v>
      </c>
      <c r="L50" s="26">
        <v>58894474</v>
      </c>
      <c r="M50" s="27">
        <v>62233379</v>
      </c>
      <c r="N50" s="27">
        <v>69428949</v>
      </c>
      <c r="O50" s="26">
        <v>190556802</v>
      </c>
      <c r="P50" s="26">
        <v>27647829</v>
      </c>
      <c r="Q50" s="27">
        <v>52988662</v>
      </c>
      <c r="R50" s="27">
        <v>69765875</v>
      </c>
      <c r="S50" s="26">
        <v>150402366</v>
      </c>
      <c r="T50" s="26">
        <v>29967821</v>
      </c>
      <c r="U50" s="27">
        <v>55158313</v>
      </c>
      <c r="V50" s="27">
        <v>48703692</v>
      </c>
      <c r="W50" s="42">
        <v>133829826</v>
      </c>
    </row>
    <row r="51" spans="1:23" ht="16.5" x14ac:dyDescent="0.3">
      <c r="A51" s="18" t="s">
        <v>0</v>
      </c>
      <c r="B51" s="19" t="s">
        <v>101</v>
      </c>
      <c r="C51" s="20" t="s">
        <v>0</v>
      </c>
      <c r="D51" s="28">
        <f>SUM(D46:D50)</f>
        <v>1120587155</v>
      </c>
      <c r="E51" s="29">
        <f>SUM(E46:E50)</f>
        <v>1458410779</v>
      </c>
      <c r="F51" s="29">
        <f>SUM(F46:F50)</f>
        <v>981176311</v>
      </c>
      <c r="G51" s="37">
        <f t="shared" si="1"/>
        <v>0.67277088535561347</v>
      </c>
      <c r="H51" s="28">
        <f t="shared" ref="H51:W51" si="7">SUM(H46:H50)</f>
        <v>31937515</v>
      </c>
      <c r="I51" s="29">
        <f t="shared" si="7"/>
        <v>55166874</v>
      </c>
      <c r="J51" s="29">
        <f t="shared" si="7"/>
        <v>89414242</v>
      </c>
      <c r="K51" s="28">
        <f t="shared" si="7"/>
        <v>176518631</v>
      </c>
      <c r="L51" s="28">
        <f t="shared" si="7"/>
        <v>91646335</v>
      </c>
      <c r="M51" s="29">
        <f t="shared" si="7"/>
        <v>124096244</v>
      </c>
      <c r="N51" s="29">
        <f t="shared" si="7"/>
        <v>119334513</v>
      </c>
      <c r="O51" s="28">
        <f t="shared" si="7"/>
        <v>335077092</v>
      </c>
      <c r="P51" s="28">
        <f t="shared" si="7"/>
        <v>32665463</v>
      </c>
      <c r="Q51" s="29">
        <f t="shared" si="7"/>
        <v>85034986</v>
      </c>
      <c r="R51" s="29">
        <f t="shared" si="7"/>
        <v>129118039</v>
      </c>
      <c r="S51" s="28">
        <f t="shared" si="7"/>
        <v>246818488</v>
      </c>
      <c r="T51" s="28">
        <f t="shared" si="7"/>
        <v>63659749</v>
      </c>
      <c r="U51" s="29">
        <f t="shared" si="7"/>
        <v>102070906</v>
      </c>
      <c r="V51" s="29">
        <f t="shared" si="7"/>
        <v>57031445</v>
      </c>
      <c r="W51" s="43">
        <f t="shared" si="7"/>
        <v>222762100</v>
      </c>
    </row>
    <row r="52" spans="1:23" ht="16.5" x14ac:dyDescent="0.3">
      <c r="A52" s="18" t="s">
        <v>0</v>
      </c>
      <c r="B52" s="19" t="s">
        <v>102</v>
      </c>
      <c r="C52" s="20" t="s">
        <v>0</v>
      </c>
      <c r="D52" s="28">
        <f>SUM(D6:D7,D9:D16,D18:D24,D26:D32,D34:D37,D39:D44,D46:D50)</f>
        <v>9063197444</v>
      </c>
      <c r="E52" s="29">
        <f>SUM(E6:E7,E9:E16,E18:E24,E26:E32,E34:E37,E39:E44,E46:E50)</f>
        <v>9199378603</v>
      </c>
      <c r="F52" s="29">
        <f>SUM(F6:F7,F9:F16,F18:F24,F26:F32,F34:F37,F39:F44,F46:F50)</f>
        <v>7030474129</v>
      </c>
      <c r="G52" s="37">
        <f t="shared" si="1"/>
        <v>0.76423358928909602</v>
      </c>
      <c r="H52" s="28">
        <f t="shared" ref="H52:W52" si="8">SUM(H6:H7,H9:H16,H18:H24,H26:H32,H34:H37,H39:H44,H46:H50)</f>
        <v>1100438010</v>
      </c>
      <c r="I52" s="29">
        <f t="shared" si="8"/>
        <v>384622079</v>
      </c>
      <c r="J52" s="29">
        <f t="shared" si="8"/>
        <v>435437229</v>
      </c>
      <c r="K52" s="28">
        <f t="shared" si="8"/>
        <v>1920497318</v>
      </c>
      <c r="L52" s="28">
        <f t="shared" si="8"/>
        <v>510262047</v>
      </c>
      <c r="M52" s="29">
        <f t="shared" si="8"/>
        <v>546352162</v>
      </c>
      <c r="N52" s="29">
        <f t="shared" si="8"/>
        <v>684018109</v>
      </c>
      <c r="O52" s="28">
        <f t="shared" si="8"/>
        <v>1740632318</v>
      </c>
      <c r="P52" s="28">
        <f t="shared" si="8"/>
        <v>203078812</v>
      </c>
      <c r="Q52" s="29">
        <f t="shared" si="8"/>
        <v>530486169</v>
      </c>
      <c r="R52" s="29">
        <f t="shared" si="8"/>
        <v>621165819</v>
      </c>
      <c r="S52" s="28">
        <f t="shared" si="8"/>
        <v>1354730800</v>
      </c>
      <c r="T52" s="28">
        <f t="shared" si="8"/>
        <v>436369798</v>
      </c>
      <c r="U52" s="29">
        <f t="shared" si="8"/>
        <v>738170504</v>
      </c>
      <c r="V52" s="29">
        <f t="shared" si="8"/>
        <v>840073391</v>
      </c>
      <c r="W52" s="43">
        <f t="shared" si="8"/>
        <v>2014613693</v>
      </c>
    </row>
    <row r="53" spans="1:23" ht="14.45" customHeight="1" x14ac:dyDescent="0.3">
      <c r="A53" s="10"/>
      <c r="B53" s="11" t="s">
        <v>607</v>
      </c>
      <c r="C53" s="12"/>
      <c r="D53" s="30"/>
      <c r="E53" s="31"/>
      <c r="F53" s="31"/>
      <c r="G53" s="38"/>
      <c r="H53" s="30"/>
      <c r="I53" s="31"/>
      <c r="J53" s="31"/>
      <c r="K53" s="30"/>
      <c r="L53" s="30"/>
      <c r="M53" s="31"/>
      <c r="N53" s="31"/>
      <c r="O53" s="30"/>
      <c r="P53" s="30"/>
      <c r="Q53" s="31"/>
      <c r="R53" s="31"/>
      <c r="S53" s="30"/>
      <c r="T53" s="30"/>
      <c r="U53" s="31"/>
      <c r="V53" s="31"/>
      <c r="W53" s="44"/>
    </row>
    <row r="54" spans="1:23" ht="14.45" customHeight="1" x14ac:dyDescent="0.3">
      <c r="A54" s="14" t="s">
        <v>0</v>
      </c>
      <c r="B54" s="11" t="s">
        <v>103</v>
      </c>
      <c r="C54" s="12"/>
      <c r="D54" s="30"/>
      <c r="E54" s="31"/>
      <c r="F54" s="31"/>
      <c r="G54" s="38"/>
      <c r="H54" s="30"/>
      <c r="I54" s="31"/>
      <c r="J54" s="31"/>
      <c r="K54" s="30"/>
      <c r="L54" s="30"/>
      <c r="M54" s="31"/>
      <c r="N54" s="31"/>
      <c r="O54" s="30"/>
      <c r="P54" s="30"/>
      <c r="Q54" s="31"/>
      <c r="R54" s="31"/>
      <c r="S54" s="30"/>
      <c r="T54" s="30"/>
      <c r="U54" s="31"/>
      <c r="V54" s="31"/>
      <c r="W54" s="44"/>
    </row>
    <row r="55" spans="1:23" x14ac:dyDescent="0.2">
      <c r="A55" s="15" t="s">
        <v>14</v>
      </c>
      <c r="B55" s="16" t="s">
        <v>104</v>
      </c>
      <c r="C55" s="17" t="s">
        <v>105</v>
      </c>
      <c r="D55" s="26">
        <v>1221005654</v>
      </c>
      <c r="E55" s="27">
        <v>1195936400</v>
      </c>
      <c r="F55" s="27">
        <v>790624567</v>
      </c>
      <c r="G55" s="36">
        <f t="shared" ref="G55:G83" si="9">IF(($E55      =0),0,($F55      /$E55      ))</f>
        <v>0.66109248535289999</v>
      </c>
      <c r="H55" s="26">
        <v>29157124</v>
      </c>
      <c r="I55" s="27">
        <v>47976106</v>
      </c>
      <c r="J55" s="27">
        <v>62910652</v>
      </c>
      <c r="K55" s="26">
        <v>140043882</v>
      </c>
      <c r="L55" s="26">
        <v>124654775</v>
      </c>
      <c r="M55" s="27">
        <v>82366185</v>
      </c>
      <c r="N55" s="27">
        <v>52356190</v>
      </c>
      <c r="O55" s="26">
        <v>259377150</v>
      </c>
      <c r="P55" s="26">
        <v>40901425</v>
      </c>
      <c r="Q55" s="27">
        <v>42371782</v>
      </c>
      <c r="R55" s="27">
        <v>74623367</v>
      </c>
      <c r="S55" s="26">
        <v>157896574</v>
      </c>
      <c r="T55" s="26">
        <v>54357350</v>
      </c>
      <c r="U55" s="27">
        <v>25919610</v>
      </c>
      <c r="V55" s="27">
        <v>153030001</v>
      </c>
      <c r="W55" s="42">
        <v>233306961</v>
      </c>
    </row>
    <row r="56" spans="1:23" ht="16.5" x14ac:dyDescent="0.3">
      <c r="A56" s="18" t="s">
        <v>0</v>
      </c>
      <c r="B56" s="19" t="s">
        <v>19</v>
      </c>
      <c r="C56" s="20" t="s">
        <v>0</v>
      </c>
      <c r="D56" s="28">
        <f>D55</f>
        <v>1221005654</v>
      </c>
      <c r="E56" s="29">
        <f>E55</f>
        <v>1195936400</v>
      </c>
      <c r="F56" s="29">
        <f>F55</f>
        <v>790624567</v>
      </c>
      <c r="G56" s="37">
        <f t="shared" si="9"/>
        <v>0.66109248535289999</v>
      </c>
      <c r="H56" s="28">
        <f t="shared" ref="H56:W56" si="10">H55</f>
        <v>29157124</v>
      </c>
      <c r="I56" s="29">
        <f t="shared" si="10"/>
        <v>47976106</v>
      </c>
      <c r="J56" s="29">
        <f t="shared" si="10"/>
        <v>62910652</v>
      </c>
      <c r="K56" s="28">
        <f t="shared" si="10"/>
        <v>140043882</v>
      </c>
      <c r="L56" s="28">
        <f t="shared" si="10"/>
        <v>124654775</v>
      </c>
      <c r="M56" s="29">
        <f t="shared" si="10"/>
        <v>82366185</v>
      </c>
      <c r="N56" s="29">
        <f t="shared" si="10"/>
        <v>52356190</v>
      </c>
      <c r="O56" s="28">
        <f t="shared" si="10"/>
        <v>259377150</v>
      </c>
      <c r="P56" s="28">
        <f t="shared" si="10"/>
        <v>40901425</v>
      </c>
      <c r="Q56" s="29">
        <f t="shared" si="10"/>
        <v>42371782</v>
      </c>
      <c r="R56" s="29">
        <f t="shared" si="10"/>
        <v>74623367</v>
      </c>
      <c r="S56" s="28">
        <f t="shared" si="10"/>
        <v>157896574</v>
      </c>
      <c r="T56" s="28">
        <f t="shared" si="10"/>
        <v>54357350</v>
      </c>
      <c r="U56" s="29">
        <f t="shared" si="10"/>
        <v>25919610</v>
      </c>
      <c r="V56" s="29">
        <f t="shared" si="10"/>
        <v>153030001</v>
      </c>
      <c r="W56" s="43">
        <f t="shared" si="10"/>
        <v>233306961</v>
      </c>
    </row>
    <row r="57" spans="1:23" x14ac:dyDescent="0.2">
      <c r="A57" s="15" t="s">
        <v>20</v>
      </c>
      <c r="B57" s="16" t="s">
        <v>106</v>
      </c>
      <c r="C57" s="17" t="s">
        <v>107</v>
      </c>
      <c r="D57" s="26">
        <v>51283301</v>
      </c>
      <c r="E57" s="27">
        <v>51242801</v>
      </c>
      <c r="F57" s="27">
        <v>9384619</v>
      </c>
      <c r="G57" s="36">
        <f t="shared" si="9"/>
        <v>0.18314024247035207</v>
      </c>
      <c r="H57" s="26">
        <v>1574651</v>
      </c>
      <c r="I57" s="27">
        <v>256635</v>
      </c>
      <c r="J57" s="27">
        <v>4454</v>
      </c>
      <c r="K57" s="26">
        <v>1835740</v>
      </c>
      <c r="L57" s="26">
        <v>598095</v>
      </c>
      <c r="M57" s="27">
        <v>31250</v>
      </c>
      <c r="N57" s="27">
        <v>72277</v>
      </c>
      <c r="O57" s="26">
        <v>701622</v>
      </c>
      <c r="P57" s="26">
        <v>2250744</v>
      </c>
      <c r="Q57" s="27">
        <v>72883</v>
      </c>
      <c r="R57" s="27">
        <v>38582</v>
      </c>
      <c r="S57" s="26">
        <v>2362209</v>
      </c>
      <c r="T57" s="26">
        <v>0</v>
      </c>
      <c r="U57" s="27">
        <v>0</v>
      </c>
      <c r="V57" s="27">
        <v>4485048</v>
      </c>
      <c r="W57" s="42">
        <v>4485048</v>
      </c>
    </row>
    <row r="58" spans="1:23" x14ac:dyDescent="0.2">
      <c r="A58" s="15" t="s">
        <v>20</v>
      </c>
      <c r="B58" s="16" t="s">
        <v>108</v>
      </c>
      <c r="C58" s="17" t="s">
        <v>109</v>
      </c>
      <c r="D58" s="26">
        <v>62567000</v>
      </c>
      <c r="E58" s="27">
        <v>62567000</v>
      </c>
      <c r="F58" s="27">
        <v>6179178</v>
      </c>
      <c r="G58" s="36">
        <f t="shared" si="9"/>
        <v>9.876097623347771E-2</v>
      </c>
      <c r="H58" s="26">
        <v>1223454</v>
      </c>
      <c r="I58" s="27">
        <v>4955724</v>
      </c>
      <c r="J58" s="27">
        <v>0</v>
      </c>
      <c r="K58" s="26">
        <v>6179178</v>
      </c>
      <c r="L58" s="26">
        <v>0</v>
      </c>
      <c r="M58" s="27">
        <v>0</v>
      </c>
      <c r="N58" s="27">
        <v>0</v>
      </c>
      <c r="O58" s="26">
        <v>0</v>
      </c>
      <c r="P58" s="26">
        <v>0</v>
      </c>
      <c r="Q58" s="27">
        <v>0</v>
      </c>
      <c r="R58" s="27">
        <v>0</v>
      </c>
      <c r="S58" s="26">
        <v>0</v>
      </c>
      <c r="T58" s="26">
        <v>0</v>
      </c>
      <c r="U58" s="27">
        <v>0</v>
      </c>
      <c r="V58" s="27">
        <v>0</v>
      </c>
      <c r="W58" s="42">
        <v>0</v>
      </c>
    </row>
    <row r="59" spans="1:23" x14ac:dyDescent="0.2">
      <c r="A59" s="15" t="s">
        <v>20</v>
      </c>
      <c r="B59" s="16" t="s">
        <v>110</v>
      </c>
      <c r="C59" s="17" t="s">
        <v>111</v>
      </c>
      <c r="D59" s="26">
        <v>81887150</v>
      </c>
      <c r="E59" s="27">
        <v>78522150</v>
      </c>
      <c r="F59" s="27">
        <v>19674657</v>
      </c>
      <c r="G59" s="36">
        <f t="shared" si="9"/>
        <v>0.25056187330581242</v>
      </c>
      <c r="H59" s="26">
        <v>3213207</v>
      </c>
      <c r="I59" s="27">
        <v>4927095</v>
      </c>
      <c r="J59" s="27">
        <v>0</v>
      </c>
      <c r="K59" s="26">
        <v>8140302</v>
      </c>
      <c r="L59" s="26">
        <v>5634673</v>
      </c>
      <c r="M59" s="27">
        <v>17303</v>
      </c>
      <c r="N59" s="27">
        <v>0</v>
      </c>
      <c r="O59" s="26">
        <v>5651976</v>
      </c>
      <c r="P59" s="26">
        <v>16185</v>
      </c>
      <c r="Q59" s="27">
        <v>181701</v>
      </c>
      <c r="R59" s="27">
        <v>0</v>
      </c>
      <c r="S59" s="26">
        <v>197886</v>
      </c>
      <c r="T59" s="26">
        <v>3849056</v>
      </c>
      <c r="U59" s="27">
        <v>87515</v>
      </c>
      <c r="V59" s="27">
        <v>1747922</v>
      </c>
      <c r="W59" s="42">
        <v>5684493</v>
      </c>
    </row>
    <row r="60" spans="1:23" x14ac:dyDescent="0.2">
      <c r="A60" s="15" t="s">
        <v>35</v>
      </c>
      <c r="B60" s="16" t="s">
        <v>112</v>
      </c>
      <c r="C60" s="17" t="s">
        <v>113</v>
      </c>
      <c r="D60" s="26">
        <v>486000</v>
      </c>
      <c r="E60" s="27">
        <v>970000</v>
      </c>
      <c r="F60" s="27">
        <v>128797</v>
      </c>
      <c r="G60" s="36">
        <f t="shared" si="9"/>
        <v>0.13278041237113403</v>
      </c>
      <c r="H60" s="26">
        <v>15477</v>
      </c>
      <c r="I60" s="27">
        <v>0</v>
      </c>
      <c r="J60" s="27">
        <v>0</v>
      </c>
      <c r="K60" s="26">
        <v>15477</v>
      </c>
      <c r="L60" s="26">
        <v>0</v>
      </c>
      <c r="M60" s="27">
        <v>0</v>
      </c>
      <c r="N60" s="27">
        <v>0</v>
      </c>
      <c r="O60" s="26">
        <v>0</v>
      </c>
      <c r="P60" s="26">
        <v>40166</v>
      </c>
      <c r="Q60" s="27">
        <v>0</v>
      </c>
      <c r="R60" s="27">
        <v>0</v>
      </c>
      <c r="S60" s="26">
        <v>40166</v>
      </c>
      <c r="T60" s="26">
        <v>0</v>
      </c>
      <c r="U60" s="27">
        <v>51985</v>
      </c>
      <c r="V60" s="27">
        <v>21169</v>
      </c>
      <c r="W60" s="42">
        <v>73154</v>
      </c>
    </row>
    <row r="61" spans="1:23" ht="16.5" x14ac:dyDescent="0.3">
      <c r="A61" s="18" t="s">
        <v>0</v>
      </c>
      <c r="B61" s="19" t="s">
        <v>114</v>
      </c>
      <c r="C61" s="20" t="s">
        <v>0</v>
      </c>
      <c r="D61" s="28">
        <f>SUM(D57:D60)</f>
        <v>196223451</v>
      </c>
      <c r="E61" s="29">
        <f>SUM(E57:E60)</f>
        <v>193301951</v>
      </c>
      <c r="F61" s="29">
        <f>SUM(F57:F60)</f>
        <v>35367251</v>
      </c>
      <c r="G61" s="37">
        <f t="shared" si="9"/>
        <v>0.18296375601506473</v>
      </c>
      <c r="H61" s="28">
        <f t="shared" ref="H61:W61" si="11">SUM(H57:H60)</f>
        <v>6026789</v>
      </c>
      <c r="I61" s="29">
        <f t="shared" si="11"/>
        <v>10139454</v>
      </c>
      <c r="J61" s="29">
        <f t="shared" si="11"/>
        <v>4454</v>
      </c>
      <c r="K61" s="28">
        <f t="shared" si="11"/>
        <v>16170697</v>
      </c>
      <c r="L61" s="28">
        <f t="shared" si="11"/>
        <v>6232768</v>
      </c>
      <c r="M61" s="29">
        <f t="shared" si="11"/>
        <v>48553</v>
      </c>
      <c r="N61" s="29">
        <f t="shared" si="11"/>
        <v>72277</v>
      </c>
      <c r="O61" s="28">
        <f t="shared" si="11"/>
        <v>6353598</v>
      </c>
      <c r="P61" s="28">
        <f t="shared" si="11"/>
        <v>2307095</v>
      </c>
      <c r="Q61" s="29">
        <f t="shared" si="11"/>
        <v>254584</v>
      </c>
      <c r="R61" s="29">
        <f t="shared" si="11"/>
        <v>38582</v>
      </c>
      <c r="S61" s="28">
        <f t="shared" si="11"/>
        <v>2600261</v>
      </c>
      <c r="T61" s="28">
        <f t="shared" si="11"/>
        <v>3849056</v>
      </c>
      <c r="U61" s="29">
        <f t="shared" si="11"/>
        <v>139500</v>
      </c>
      <c r="V61" s="29">
        <f t="shared" si="11"/>
        <v>6254139</v>
      </c>
      <c r="W61" s="43">
        <f t="shared" si="11"/>
        <v>10242695</v>
      </c>
    </row>
    <row r="62" spans="1:23" x14ac:dyDescent="0.2">
      <c r="A62" s="15" t="s">
        <v>20</v>
      </c>
      <c r="B62" s="16" t="s">
        <v>115</v>
      </c>
      <c r="C62" s="17" t="s">
        <v>116</v>
      </c>
      <c r="D62" s="26">
        <v>35148400</v>
      </c>
      <c r="E62" s="27">
        <v>37448400</v>
      </c>
      <c r="F62" s="27">
        <v>2808352</v>
      </c>
      <c r="G62" s="36">
        <f t="shared" si="9"/>
        <v>7.4992576451864426E-2</v>
      </c>
      <c r="H62" s="26">
        <v>0</v>
      </c>
      <c r="I62" s="27">
        <v>0</v>
      </c>
      <c r="J62" s="27">
        <v>0</v>
      </c>
      <c r="K62" s="26">
        <v>0</v>
      </c>
      <c r="L62" s="26">
        <v>138694</v>
      </c>
      <c r="M62" s="27">
        <v>327765</v>
      </c>
      <c r="N62" s="27">
        <v>0</v>
      </c>
      <c r="O62" s="26">
        <v>466459</v>
      </c>
      <c r="P62" s="26">
        <v>0</v>
      </c>
      <c r="Q62" s="27">
        <v>1082484</v>
      </c>
      <c r="R62" s="27">
        <v>0</v>
      </c>
      <c r="S62" s="26">
        <v>1082484</v>
      </c>
      <c r="T62" s="26">
        <v>1259409</v>
      </c>
      <c r="U62" s="27">
        <v>0</v>
      </c>
      <c r="V62" s="27">
        <v>0</v>
      </c>
      <c r="W62" s="42">
        <v>1259409</v>
      </c>
    </row>
    <row r="63" spans="1:23" x14ac:dyDescent="0.2">
      <c r="A63" s="15" t="s">
        <v>20</v>
      </c>
      <c r="B63" s="16" t="s">
        <v>117</v>
      </c>
      <c r="C63" s="17" t="s">
        <v>118</v>
      </c>
      <c r="D63" s="26">
        <v>137131901</v>
      </c>
      <c r="E63" s="27">
        <v>136331901</v>
      </c>
      <c r="F63" s="27">
        <v>55026405</v>
      </c>
      <c r="G63" s="36">
        <f t="shared" si="9"/>
        <v>0.40362090307828979</v>
      </c>
      <c r="H63" s="26">
        <v>10117426</v>
      </c>
      <c r="I63" s="27">
        <v>9639863</v>
      </c>
      <c r="J63" s="27">
        <v>2390851</v>
      </c>
      <c r="K63" s="26">
        <v>22148140</v>
      </c>
      <c r="L63" s="26">
        <v>2390851</v>
      </c>
      <c r="M63" s="27">
        <v>9675064</v>
      </c>
      <c r="N63" s="27">
        <v>1626573</v>
      </c>
      <c r="O63" s="26">
        <v>13692488</v>
      </c>
      <c r="P63" s="26">
        <v>15204480</v>
      </c>
      <c r="Q63" s="27">
        <v>0</v>
      </c>
      <c r="R63" s="27">
        <v>3981297</v>
      </c>
      <c r="S63" s="26">
        <v>19185777</v>
      </c>
      <c r="T63" s="26">
        <v>0</v>
      </c>
      <c r="U63" s="27">
        <v>0</v>
      </c>
      <c r="V63" s="27">
        <v>0</v>
      </c>
      <c r="W63" s="42">
        <v>0</v>
      </c>
    </row>
    <row r="64" spans="1:23" x14ac:dyDescent="0.2">
      <c r="A64" s="15" t="s">
        <v>20</v>
      </c>
      <c r="B64" s="16" t="s">
        <v>119</v>
      </c>
      <c r="C64" s="17" t="s">
        <v>120</v>
      </c>
      <c r="D64" s="26">
        <v>30181999</v>
      </c>
      <c r="E64" s="27">
        <v>31442232</v>
      </c>
      <c r="F64" s="27">
        <v>3097568</v>
      </c>
      <c r="G64" s="36">
        <f t="shared" si="9"/>
        <v>9.8516161320862966E-2</v>
      </c>
      <c r="H64" s="26">
        <v>1365730</v>
      </c>
      <c r="I64" s="27">
        <v>25303</v>
      </c>
      <c r="J64" s="27">
        <v>49911</v>
      </c>
      <c r="K64" s="26">
        <v>1440944</v>
      </c>
      <c r="L64" s="26">
        <v>41272</v>
      </c>
      <c r="M64" s="27">
        <v>123360</v>
      </c>
      <c r="N64" s="27">
        <v>977556</v>
      </c>
      <c r="O64" s="26">
        <v>1142188</v>
      </c>
      <c r="P64" s="26">
        <v>-231179</v>
      </c>
      <c r="Q64" s="27">
        <v>92313</v>
      </c>
      <c r="R64" s="27">
        <v>144694</v>
      </c>
      <c r="S64" s="26">
        <v>5828</v>
      </c>
      <c r="T64" s="26">
        <v>275921</v>
      </c>
      <c r="U64" s="27">
        <v>151833</v>
      </c>
      <c r="V64" s="27">
        <v>80854</v>
      </c>
      <c r="W64" s="42">
        <v>508608</v>
      </c>
    </row>
    <row r="65" spans="1:23" x14ac:dyDescent="0.2">
      <c r="A65" s="15" t="s">
        <v>20</v>
      </c>
      <c r="B65" s="16" t="s">
        <v>121</v>
      </c>
      <c r="C65" s="17" t="s">
        <v>122</v>
      </c>
      <c r="D65" s="26">
        <v>157832518</v>
      </c>
      <c r="E65" s="27">
        <v>159213435</v>
      </c>
      <c r="F65" s="27">
        <v>104504725</v>
      </c>
      <c r="G65" s="36">
        <f t="shared" si="9"/>
        <v>0.65638132234255231</v>
      </c>
      <c r="H65" s="26">
        <v>0</v>
      </c>
      <c r="I65" s="27">
        <v>5550628</v>
      </c>
      <c r="J65" s="27">
        <v>1909008</v>
      </c>
      <c r="K65" s="26">
        <v>7459636</v>
      </c>
      <c r="L65" s="26">
        <v>4540238</v>
      </c>
      <c r="M65" s="27">
        <v>10829554</v>
      </c>
      <c r="N65" s="27">
        <v>7180051</v>
      </c>
      <c r="O65" s="26">
        <v>22549843</v>
      </c>
      <c r="P65" s="26">
        <v>1220159</v>
      </c>
      <c r="Q65" s="27">
        <v>1026185</v>
      </c>
      <c r="R65" s="27">
        <v>9325892</v>
      </c>
      <c r="S65" s="26">
        <v>11572236</v>
      </c>
      <c r="T65" s="26">
        <v>11965404</v>
      </c>
      <c r="U65" s="27">
        <v>18918533</v>
      </c>
      <c r="V65" s="27">
        <v>32039073</v>
      </c>
      <c r="W65" s="42">
        <v>62923010</v>
      </c>
    </row>
    <row r="66" spans="1:23" x14ac:dyDescent="0.2">
      <c r="A66" s="15" t="s">
        <v>20</v>
      </c>
      <c r="B66" s="16" t="s">
        <v>123</v>
      </c>
      <c r="C66" s="17" t="s">
        <v>124</v>
      </c>
      <c r="D66" s="26">
        <v>42672950</v>
      </c>
      <c r="E66" s="27">
        <v>44672950</v>
      </c>
      <c r="F66" s="27">
        <v>40511810</v>
      </c>
      <c r="G66" s="36">
        <f t="shared" si="9"/>
        <v>0.90685325235964942</v>
      </c>
      <c r="H66" s="26">
        <v>1786532</v>
      </c>
      <c r="I66" s="27">
        <v>0</v>
      </c>
      <c r="J66" s="27">
        <v>2426638</v>
      </c>
      <c r="K66" s="26">
        <v>4213170</v>
      </c>
      <c r="L66" s="26">
        <v>4576576</v>
      </c>
      <c r="M66" s="27">
        <v>2951612</v>
      </c>
      <c r="N66" s="27">
        <v>2244768</v>
      </c>
      <c r="O66" s="26">
        <v>9772956</v>
      </c>
      <c r="P66" s="26">
        <v>3633245</v>
      </c>
      <c r="Q66" s="27">
        <v>2382214</v>
      </c>
      <c r="R66" s="27">
        <v>4040749</v>
      </c>
      <c r="S66" s="26">
        <v>10056208</v>
      </c>
      <c r="T66" s="26">
        <v>169793</v>
      </c>
      <c r="U66" s="27">
        <v>7283414</v>
      </c>
      <c r="V66" s="27">
        <v>9016269</v>
      </c>
      <c r="W66" s="42">
        <v>16469476</v>
      </c>
    </row>
    <row r="67" spans="1:23" x14ac:dyDescent="0.2">
      <c r="A67" s="15" t="s">
        <v>35</v>
      </c>
      <c r="B67" s="16" t="s">
        <v>125</v>
      </c>
      <c r="C67" s="17" t="s">
        <v>126</v>
      </c>
      <c r="D67" s="26">
        <v>13150000</v>
      </c>
      <c r="E67" s="27">
        <v>13150000</v>
      </c>
      <c r="F67" s="27">
        <v>5468356</v>
      </c>
      <c r="G67" s="36">
        <f t="shared" si="9"/>
        <v>0.41584456273764259</v>
      </c>
      <c r="H67" s="26">
        <v>0</v>
      </c>
      <c r="I67" s="27">
        <v>253038</v>
      </c>
      <c r="J67" s="27">
        <v>0</v>
      </c>
      <c r="K67" s="26">
        <v>253038</v>
      </c>
      <c r="L67" s="26">
        <v>2601993</v>
      </c>
      <c r="M67" s="27">
        <v>5800</v>
      </c>
      <c r="N67" s="27">
        <v>56157</v>
      </c>
      <c r="O67" s="26">
        <v>2663950</v>
      </c>
      <c r="P67" s="26">
        <v>2170</v>
      </c>
      <c r="Q67" s="27">
        <v>23429</v>
      </c>
      <c r="R67" s="27">
        <v>1338489</v>
      </c>
      <c r="S67" s="26">
        <v>1364088</v>
      </c>
      <c r="T67" s="26">
        <v>46938</v>
      </c>
      <c r="U67" s="27">
        <v>62122</v>
      </c>
      <c r="V67" s="27">
        <v>1078220</v>
      </c>
      <c r="W67" s="42">
        <v>1187280</v>
      </c>
    </row>
    <row r="68" spans="1:23" ht="16.5" x14ac:dyDescent="0.3">
      <c r="A68" s="18" t="s">
        <v>0</v>
      </c>
      <c r="B68" s="19" t="s">
        <v>127</v>
      </c>
      <c r="C68" s="20" t="s">
        <v>0</v>
      </c>
      <c r="D68" s="28">
        <f>SUM(D62:D67)</f>
        <v>416117768</v>
      </c>
      <c r="E68" s="29">
        <f>SUM(E62:E67)</f>
        <v>422258918</v>
      </c>
      <c r="F68" s="29">
        <f>SUM(F62:F67)</f>
        <v>211417216</v>
      </c>
      <c r="G68" s="37">
        <f t="shared" si="9"/>
        <v>0.50068147050952283</v>
      </c>
      <c r="H68" s="28">
        <f t="shared" ref="H68:W68" si="12">SUM(H62:H67)</f>
        <v>13269688</v>
      </c>
      <c r="I68" s="29">
        <f t="shared" si="12"/>
        <v>15468832</v>
      </c>
      <c r="J68" s="29">
        <f t="shared" si="12"/>
        <v>6776408</v>
      </c>
      <c r="K68" s="28">
        <f t="shared" si="12"/>
        <v>35514928</v>
      </c>
      <c r="L68" s="28">
        <f t="shared" si="12"/>
        <v>14289624</v>
      </c>
      <c r="M68" s="29">
        <f t="shared" si="12"/>
        <v>23913155</v>
      </c>
      <c r="N68" s="29">
        <f t="shared" si="12"/>
        <v>12085105</v>
      </c>
      <c r="O68" s="28">
        <f t="shared" si="12"/>
        <v>50287884</v>
      </c>
      <c r="P68" s="28">
        <f t="shared" si="12"/>
        <v>19828875</v>
      </c>
      <c r="Q68" s="29">
        <f t="shared" si="12"/>
        <v>4606625</v>
      </c>
      <c r="R68" s="29">
        <f t="shared" si="12"/>
        <v>18831121</v>
      </c>
      <c r="S68" s="28">
        <f t="shared" si="12"/>
        <v>43266621</v>
      </c>
      <c r="T68" s="28">
        <f t="shared" si="12"/>
        <v>13717465</v>
      </c>
      <c r="U68" s="29">
        <f t="shared" si="12"/>
        <v>26415902</v>
      </c>
      <c r="V68" s="29">
        <f t="shared" si="12"/>
        <v>42214416</v>
      </c>
      <c r="W68" s="43">
        <f t="shared" si="12"/>
        <v>82347783</v>
      </c>
    </row>
    <row r="69" spans="1:23" x14ac:dyDescent="0.2">
      <c r="A69" s="15" t="s">
        <v>20</v>
      </c>
      <c r="B69" s="16" t="s">
        <v>128</v>
      </c>
      <c r="C69" s="17" t="s">
        <v>129</v>
      </c>
      <c r="D69" s="26">
        <v>204601404</v>
      </c>
      <c r="E69" s="27">
        <v>202914846</v>
      </c>
      <c r="F69" s="27">
        <v>120355885</v>
      </c>
      <c r="G69" s="36">
        <f t="shared" si="9"/>
        <v>0.59313493996392952</v>
      </c>
      <c r="H69" s="26">
        <v>3937047</v>
      </c>
      <c r="I69" s="27">
        <v>13194834</v>
      </c>
      <c r="J69" s="27">
        <v>11891391</v>
      </c>
      <c r="K69" s="26">
        <v>29023272</v>
      </c>
      <c r="L69" s="26">
        <v>15339998</v>
      </c>
      <c r="M69" s="27">
        <v>3787857</v>
      </c>
      <c r="N69" s="27">
        <v>17235731</v>
      </c>
      <c r="O69" s="26">
        <v>36363586</v>
      </c>
      <c r="P69" s="26">
        <v>1767029</v>
      </c>
      <c r="Q69" s="27">
        <v>6255409</v>
      </c>
      <c r="R69" s="27">
        <v>11691867</v>
      </c>
      <c r="S69" s="26">
        <v>19714305</v>
      </c>
      <c r="T69" s="26">
        <v>2042548</v>
      </c>
      <c r="U69" s="27">
        <v>14428649</v>
      </c>
      <c r="V69" s="27">
        <v>18783525</v>
      </c>
      <c r="W69" s="42">
        <v>35254722</v>
      </c>
    </row>
    <row r="70" spans="1:23" x14ac:dyDescent="0.2">
      <c r="A70" s="15" t="s">
        <v>20</v>
      </c>
      <c r="B70" s="16" t="s">
        <v>130</v>
      </c>
      <c r="C70" s="17" t="s">
        <v>131</v>
      </c>
      <c r="D70" s="26">
        <v>122360779</v>
      </c>
      <c r="E70" s="27">
        <v>121537106</v>
      </c>
      <c r="F70" s="27">
        <v>63868254</v>
      </c>
      <c r="G70" s="36">
        <f t="shared" si="9"/>
        <v>0.52550415343936197</v>
      </c>
      <c r="H70" s="26">
        <v>2188828</v>
      </c>
      <c r="I70" s="27">
        <v>4460755</v>
      </c>
      <c r="J70" s="27">
        <v>12029134</v>
      </c>
      <c r="K70" s="26">
        <v>18678717</v>
      </c>
      <c r="L70" s="26">
        <v>6911078</v>
      </c>
      <c r="M70" s="27">
        <v>539302</v>
      </c>
      <c r="N70" s="27">
        <v>1361893</v>
      </c>
      <c r="O70" s="26">
        <v>8812273</v>
      </c>
      <c r="P70" s="26">
        <v>3933595</v>
      </c>
      <c r="Q70" s="27">
        <v>1132147</v>
      </c>
      <c r="R70" s="27">
        <v>10924696</v>
      </c>
      <c r="S70" s="26">
        <v>15990438</v>
      </c>
      <c r="T70" s="26">
        <v>5298738</v>
      </c>
      <c r="U70" s="27">
        <v>4319407</v>
      </c>
      <c r="V70" s="27">
        <v>10768681</v>
      </c>
      <c r="W70" s="42">
        <v>20386826</v>
      </c>
    </row>
    <row r="71" spans="1:23" x14ac:dyDescent="0.2">
      <c r="A71" s="15" t="s">
        <v>20</v>
      </c>
      <c r="B71" s="16" t="s">
        <v>132</v>
      </c>
      <c r="C71" s="17" t="s">
        <v>133</v>
      </c>
      <c r="D71" s="26">
        <v>51620976</v>
      </c>
      <c r="E71" s="27">
        <v>51621000</v>
      </c>
      <c r="F71" s="27">
        <v>31254018</v>
      </c>
      <c r="G71" s="36">
        <f t="shared" si="9"/>
        <v>0.60545161852734353</v>
      </c>
      <c r="H71" s="26">
        <v>0</v>
      </c>
      <c r="I71" s="27">
        <v>3897104</v>
      </c>
      <c r="J71" s="27">
        <v>1540904</v>
      </c>
      <c r="K71" s="26">
        <v>5438008</v>
      </c>
      <c r="L71" s="26">
        <v>0</v>
      </c>
      <c r="M71" s="27">
        <v>6837436</v>
      </c>
      <c r="N71" s="27">
        <v>3237433</v>
      </c>
      <c r="O71" s="26">
        <v>10074869</v>
      </c>
      <c r="P71" s="26">
        <v>4668973</v>
      </c>
      <c r="Q71" s="27">
        <v>644805</v>
      </c>
      <c r="R71" s="27">
        <v>8884186</v>
      </c>
      <c r="S71" s="26">
        <v>14197964</v>
      </c>
      <c r="T71" s="26">
        <v>344430</v>
      </c>
      <c r="U71" s="27">
        <v>0</v>
      </c>
      <c r="V71" s="27">
        <v>1198747</v>
      </c>
      <c r="W71" s="42">
        <v>1543177</v>
      </c>
    </row>
    <row r="72" spans="1:23" x14ac:dyDescent="0.2">
      <c r="A72" s="15" t="s">
        <v>20</v>
      </c>
      <c r="B72" s="16" t="s">
        <v>134</v>
      </c>
      <c r="C72" s="17" t="s">
        <v>135</v>
      </c>
      <c r="D72" s="26">
        <v>266961134</v>
      </c>
      <c r="E72" s="27">
        <v>289972865</v>
      </c>
      <c r="F72" s="27">
        <v>217162443</v>
      </c>
      <c r="G72" s="36">
        <f t="shared" si="9"/>
        <v>0.74890608471244369</v>
      </c>
      <c r="H72" s="26">
        <v>10836592</v>
      </c>
      <c r="I72" s="27">
        <v>4637099</v>
      </c>
      <c r="J72" s="27">
        <v>30754505</v>
      </c>
      <c r="K72" s="26">
        <v>46228196</v>
      </c>
      <c r="L72" s="26">
        <v>8002125</v>
      </c>
      <c r="M72" s="27">
        <v>21882465</v>
      </c>
      <c r="N72" s="27">
        <v>41333495</v>
      </c>
      <c r="O72" s="26">
        <v>71218085</v>
      </c>
      <c r="P72" s="26">
        <v>1963395</v>
      </c>
      <c r="Q72" s="27">
        <v>12874637</v>
      </c>
      <c r="R72" s="27">
        <v>9810428</v>
      </c>
      <c r="S72" s="26">
        <v>24648460</v>
      </c>
      <c r="T72" s="26">
        <v>17826751</v>
      </c>
      <c r="U72" s="27">
        <v>6053661</v>
      </c>
      <c r="V72" s="27">
        <v>51187290</v>
      </c>
      <c r="W72" s="42">
        <v>75067702</v>
      </c>
    </row>
    <row r="73" spans="1:23" x14ac:dyDescent="0.2">
      <c r="A73" s="15" t="s">
        <v>20</v>
      </c>
      <c r="B73" s="16" t="s">
        <v>136</v>
      </c>
      <c r="C73" s="17" t="s">
        <v>137</v>
      </c>
      <c r="D73" s="26">
        <v>60293000</v>
      </c>
      <c r="E73" s="27">
        <v>63218761</v>
      </c>
      <c r="F73" s="27">
        <v>25339635</v>
      </c>
      <c r="G73" s="36">
        <f t="shared" si="9"/>
        <v>0.40082460648034529</v>
      </c>
      <c r="H73" s="26">
        <v>0</v>
      </c>
      <c r="I73" s="27">
        <v>832632</v>
      </c>
      <c r="J73" s="27">
        <v>1994587</v>
      </c>
      <c r="K73" s="26">
        <v>2827219</v>
      </c>
      <c r="L73" s="26">
        <v>5728874</v>
      </c>
      <c r="M73" s="27">
        <v>3922369</v>
      </c>
      <c r="N73" s="27">
        <v>3463877</v>
      </c>
      <c r="O73" s="26">
        <v>13115120</v>
      </c>
      <c r="P73" s="26">
        <v>0</v>
      </c>
      <c r="Q73" s="27">
        <v>998347</v>
      </c>
      <c r="R73" s="27">
        <v>1361590</v>
      </c>
      <c r="S73" s="26">
        <v>2359937</v>
      </c>
      <c r="T73" s="26">
        <v>6586819</v>
      </c>
      <c r="U73" s="27">
        <v>450540</v>
      </c>
      <c r="V73" s="27">
        <v>0</v>
      </c>
      <c r="W73" s="42">
        <v>7037359</v>
      </c>
    </row>
    <row r="74" spans="1:23" x14ac:dyDescent="0.2">
      <c r="A74" s="15" t="s">
        <v>20</v>
      </c>
      <c r="B74" s="16" t="s">
        <v>138</v>
      </c>
      <c r="C74" s="17" t="s">
        <v>139</v>
      </c>
      <c r="D74" s="26">
        <v>43044569</v>
      </c>
      <c r="E74" s="27">
        <v>46310895</v>
      </c>
      <c r="F74" s="27">
        <v>20882393</v>
      </c>
      <c r="G74" s="36">
        <f t="shared" si="9"/>
        <v>0.45091750008286385</v>
      </c>
      <c r="H74" s="26">
        <v>2590948</v>
      </c>
      <c r="I74" s="27">
        <v>3242750</v>
      </c>
      <c r="J74" s="27">
        <v>5899911</v>
      </c>
      <c r="K74" s="26">
        <v>11733609</v>
      </c>
      <c r="L74" s="26">
        <v>3628545</v>
      </c>
      <c r="M74" s="27">
        <v>414691</v>
      </c>
      <c r="N74" s="27">
        <v>60989</v>
      </c>
      <c r="O74" s="26">
        <v>4104225</v>
      </c>
      <c r="P74" s="26">
        <v>0</v>
      </c>
      <c r="Q74" s="27">
        <v>515573</v>
      </c>
      <c r="R74" s="27">
        <v>2486076</v>
      </c>
      <c r="S74" s="26">
        <v>3001649</v>
      </c>
      <c r="T74" s="26">
        <v>1695888</v>
      </c>
      <c r="U74" s="27">
        <v>347022</v>
      </c>
      <c r="V74" s="27">
        <v>0</v>
      </c>
      <c r="W74" s="42">
        <v>2042910</v>
      </c>
    </row>
    <row r="75" spans="1:23" x14ac:dyDescent="0.2">
      <c r="A75" s="15" t="s">
        <v>35</v>
      </c>
      <c r="B75" s="16" t="s">
        <v>140</v>
      </c>
      <c r="C75" s="17" t="s">
        <v>141</v>
      </c>
      <c r="D75" s="26">
        <v>3626354</v>
      </c>
      <c r="E75" s="27">
        <v>8600412</v>
      </c>
      <c r="F75" s="27">
        <v>2625850</v>
      </c>
      <c r="G75" s="36">
        <f t="shared" si="9"/>
        <v>0.30531676854550688</v>
      </c>
      <c r="H75" s="26">
        <v>750591</v>
      </c>
      <c r="I75" s="27">
        <v>73900</v>
      </c>
      <c r="J75" s="27">
        <v>0</v>
      </c>
      <c r="K75" s="26">
        <v>824491</v>
      </c>
      <c r="L75" s="26">
        <v>0</v>
      </c>
      <c r="M75" s="27">
        <v>0</v>
      </c>
      <c r="N75" s="27">
        <v>0</v>
      </c>
      <c r="O75" s="26">
        <v>0</v>
      </c>
      <c r="P75" s="26">
        <v>118300</v>
      </c>
      <c r="Q75" s="27">
        <v>1329334</v>
      </c>
      <c r="R75" s="27">
        <v>25391</v>
      </c>
      <c r="S75" s="26">
        <v>1473025</v>
      </c>
      <c r="T75" s="26">
        <v>17000</v>
      </c>
      <c r="U75" s="27">
        <v>143110</v>
      </c>
      <c r="V75" s="27">
        <v>168224</v>
      </c>
      <c r="W75" s="42">
        <v>328334</v>
      </c>
    </row>
    <row r="76" spans="1:23" ht="16.5" x14ac:dyDescent="0.3">
      <c r="A76" s="18" t="s">
        <v>0</v>
      </c>
      <c r="B76" s="19" t="s">
        <v>142</v>
      </c>
      <c r="C76" s="20" t="s">
        <v>0</v>
      </c>
      <c r="D76" s="28">
        <f>SUM(D69:D75)</f>
        <v>752508216</v>
      </c>
      <c r="E76" s="29">
        <f>SUM(E69:E75)</f>
        <v>784175885</v>
      </c>
      <c r="F76" s="29">
        <f>SUM(F69:F75)</f>
        <v>481488478</v>
      </c>
      <c r="G76" s="37">
        <f t="shared" si="9"/>
        <v>0.6140057188828244</v>
      </c>
      <c r="H76" s="28">
        <f t="shared" ref="H76:W76" si="13">SUM(H69:H75)</f>
        <v>20304006</v>
      </c>
      <c r="I76" s="29">
        <f t="shared" si="13"/>
        <v>30339074</v>
      </c>
      <c r="J76" s="29">
        <f t="shared" si="13"/>
        <v>64110432</v>
      </c>
      <c r="K76" s="28">
        <f t="shared" si="13"/>
        <v>114753512</v>
      </c>
      <c r="L76" s="28">
        <f t="shared" si="13"/>
        <v>39610620</v>
      </c>
      <c r="M76" s="29">
        <f t="shared" si="13"/>
        <v>37384120</v>
      </c>
      <c r="N76" s="29">
        <f t="shared" si="13"/>
        <v>66693418</v>
      </c>
      <c r="O76" s="28">
        <f t="shared" si="13"/>
        <v>143688158</v>
      </c>
      <c r="P76" s="28">
        <f t="shared" si="13"/>
        <v>12451292</v>
      </c>
      <c r="Q76" s="29">
        <f t="shared" si="13"/>
        <v>23750252</v>
      </c>
      <c r="R76" s="29">
        <f t="shared" si="13"/>
        <v>45184234</v>
      </c>
      <c r="S76" s="28">
        <f t="shared" si="13"/>
        <v>81385778</v>
      </c>
      <c r="T76" s="28">
        <f t="shared" si="13"/>
        <v>33812174</v>
      </c>
      <c r="U76" s="29">
        <f t="shared" si="13"/>
        <v>25742389</v>
      </c>
      <c r="V76" s="29">
        <f t="shared" si="13"/>
        <v>82106467</v>
      </c>
      <c r="W76" s="43">
        <f t="shared" si="13"/>
        <v>141661030</v>
      </c>
    </row>
    <row r="77" spans="1:23" x14ac:dyDescent="0.2">
      <c r="A77" s="15" t="s">
        <v>20</v>
      </c>
      <c r="B77" s="16" t="s">
        <v>143</v>
      </c>
      <c r="C77" s="17" t="s">
        <v>144</v>
      </c>
      <c r="D77" s="26">
        <v>79057672</v>
      </c>
      <c r="E77" s="27">
        <v>80818237</v>
      </c>
      <c r="F77" s="27">
        <v>55823377</v>
      </c>
      <c r="G77" s="36">
        <f t="shared" si="9"/>
        <v>0.69072747775975363</v>
      </c>
      <c r="H77" s="26">
        <v>1229119</v>
      </c>
      <c r="I77" s="27">
        <v>660248</v>
      </c>
      <c r="J77" s="27">
        <v>1102879</v>
      </c>
      <c r="K77" s="26">
        <v>2992246</v>
      </c>
      <c r="L77" s="26">
        <v>3492290</v>
      </c>
      <c r="M77" s="27">
        <v>11118228</v>
      </c>
      <c r="N77" s="27">
        <v>2236986</v>
      </c>
      <c r="O77" s="26">
        <v>16847504</v>
      </c>
      <c r="P77" s="26">
        <v>3888998</v>
      </c>
      <c r="Q77" s="27">
        <v>2404602</v>
      </c>
      <c r="R77" s="27">
        <v>3870112</v>
      </c>
      <c r="S77" s="26">
        <v>10163712</v>
      </c>
      <c r="T77" s="26">
        <v>3833447</v>
      </c>
      <c r="U77" s="27">
        <v>3743336</v>
      </c>
      <c r="V77" s="27">
        <v>18243132</v>
      </c>
      <c r="W77" s="42">
        <v>25819915</v>
      </c>
    </row>
    <row r="78" spans="1:23" x14ac:dyDescent="0.2">
      <c r="A78" s="15" t="s">
        <v>20</v>
      </c>
      <c r="B78" s="16" t="s">
        <v>145</v>
      </c>
      <c r="C78" s="17" t="s">
        <v>146</v>
      </c>
      <c r="D78" s="26">
        <v>157403751</v>
      </c>
      <c r="E78" s="27">
        <v>169339890</v>
      </c>
      <c r="F78" s="27">
        <v>93907763</v>
      </c>
      <c r="G78" s="36">
        <f t="shared" si="9"/>
        <v>0.55455193103054456</v>
      </c>
      <c r="H78" s="26">
        <v>548131</v>
      </c>
      <c r="I78" s="27">
        <v>10358275</v>
      </c>
      <c r="J78" s="27">
        <v>1485278</v>
      </c>
      <c r="K78" s="26">
        <v>12391684</v>
      </c>
      <c r="L78" s="26">
        <v>6249948</v>
      </c>
      <c r="M78" s="27">
        <v>11343065</v>
      </c>
      <c r="N78" s="27">
        <v>12474877</v>
      </c>
      <c r="O78" s="26">
        <v>30067890</v>
      </c>
      <c r="P78" s="26">
        <v>2766251</v>
      </c>
      <c r="Q78" s="27">
        <v>7337431</v>
      </c>
      <c r="R78" s="27">
        <v>7852412</v>
      </c>
      <c r="S78" s="26">
        <v>17956094</v>
      </c>
      <c r="T78" s="26">
        <v>2042714</v>
      </c>
      <c r="U78" s="27">
        <v>8462866</v>
      </c>
      <c r="V78" s="27">
        <v>22986515</v>
      </c>
      <c r="W78" s="42">
        <v>33492095</v>
      </c>
    </row>
    <row r="79" spans="1:23" x14ac:dyDescent="0.2">
      <c r="A79" s="15" t="s">
        <v>20</v>
      </c>
      <c r="B79" s="16" t="s">
        <v>147</v>
      </c>
      <c r="C79" s="17" t="s">
        <v>148</v>
      </c>
      <c r="D79" s="26">
        <v>259033550</v>
      </c>
      <c r="E79" s="27">
        <v>290640800</v>
      </c>
      <c r="F79" s="27">
        <v>149424607</v>
      </c>
      <c r="G79" s="36">
        <f t="shared" si="9"/>
        <v>0.51412123487136008</v>
      </c>
      <c r="H79" s="26">
        <v>0</v>
      </c>
      <c r="I79" s="27">
        <v>664005</v>
      </c>
      <c r="J79" s="27">
        <v>17975271</v>
      </c>
      <c r="K79" s="26">
        <v>18639276</v>
      </c>
      <c r="L79" s="26">
        <v>11117298</v>
      </c>
      <c r="M79" s="27">
        <v>10380339</v>
      </c>
      <c r="N79" s="27">
        <v>15762279</v>
      </c>
      <c r="O79" s="26">
        <v>37259916</v>
      </c>
      <c r="P79" s="26">
        <v>1691389</v>
      </c>
      <c r="Q79" s="27">
        <v>679520</v>
      </c>
      <c r="R79" s="27">
        <v>15520449</v>
      </c>
      <c r="S79" s="26">
        <v>17891358</v>
      </c>
      <c r="T79" s="26">
        <v>3123528</v>
      </c>
      <c r="U79" s="27">
        <v>21953264</v>
      </c>
      <c r="V79" s="27">
        <v>50557265</v>
      </c>
      <c r="W79" s="42">
        <v>75634057</v>
      </c>
    </row>
    <row r="80" spans="1:23" x14ac:dyDescent="0.2">
      <c r="A80" s="15" t="s">
        <v>20</v>
      </c>
      <c r="B80" s="16" t="s">
        <v>149</v>
      </c>
      <c r="C80" s="17" t="s">
        <v>150</v>
      </c>
      <c r="D80" s="26">
        <v>109689375</v>
      </c>
      <c r="E80" s="27">
        <v>105088937</v>
      </c>
      <c r="F80" s="27">
        <v>25555376</v>
      </c>
      <c r="G80" s="36">
        <f t="shared" si="9"/>
        <v>0.2431785564640358</v>
      </c>
      <c r="H80" s="26">
        <v>133000</v>
      </c>
      <c r="I80" s="27">
        <v>5247786</v>
      </c>
      <c r="J80" s="27">
        <v>3232172</v>
      </c>
      <c r="K80" s="26">
        <v>8612958</v>
      </c>
      <c r="L80" s="26">
        <v>987926</v>
      </c>
      <c r="M80" s="27">
        <v>1878004</v>
      </c>
      <c r="N80" s="27">
        <v>3642354</v>
      </c>
      <c r="O80" s="26">
        <v>6508284</v>
      </c>
      <c r="P80" s="26">
        <v>911239</v>
      </c>
      <c r="Q80" s="27">
        <v>2117751</v>
      </c>
      <c r="R80" s="27">
        <v>3175718</v>
      </c>
      <c r="S80" s="26">
        <v>6204708</v>
      </c>
      <c r="T80" s="26">
        <v>3175718</v>
      </c>
      <c r="U80" s="27">
        <v>234274</v>
      </c>
      <c r="V80" s="27">
        <v>819434</v>
      </c>
      <c r="W80" s="42">
        <v>4229426</v>
      </c>
    </row>
    <row r="81" spans="1:23" x14ac:dyDescent="0.2">
      <c r="A81" s="15" t="s">
        <v>35</v>
      </c>
      <c r="B81" s="16" t="s">
        <v>151</v>
      </c>
      <c r="C81" s="17" t="s">
        <v>152</v>
      </c>
      <c r="D81" s="26">
        <v>630000</v>
      </c>
      <c r="E81" s="27">
        <v>5126401</v>
      </c>
      <c r="F81" s="27">
        <v>2290482</v>
      </c>
      <c r="G81" s="36">
        <f t="shared" si="9"/>
        <v>0.44680117688803511</v>
      </c>
      <c r="H81" s="26">
        <v>0</v>
      </c>
      <c r="I81" s="27">
        <v>0</v>
      </c>
      <c r="J81" s="27">
        <v>0</v>
      </c>
      <c r="K81" s="26">
        <v>0</v>
      </c>
      <c r="L81" s="26">
        <v>0</v>
      </c>
      <c r="M81" s="27">
        <v>0</v>
      </c>
      <c r="N81" s="27">
        <v>99377</v>
      </c>
      <c r="O81" s="26">
        <v>99377</v>
      </c>
      <c r="P81" s="26">
        <v>13459</v>
      </c>
      <c r="Q81" s="27">
        <v>1435524</v>
      </c>
      <c r="R81" s="27">
        <v>216810</v>
      </c>
      <c r="S81" s="26">
        <v>1665793</v>
      </c>
      <c r="T81" s="26">
        <v>15100</v>
      </c>
      <c r="U81" s="27">
        <v>110648</v>
      </c>
      <c r="V81" s="27">
        <v>399564</v>
      </c>
      <c r="W81" s="42">
        <v>525312</v>
      </c>
    </row>
    <row r="82" spans="1:23" ht="16.5" x14ac:dyDescent="0.3">
      <c r="A82" s="18" t="s">
        <v>0</v>
      </c>
      <c r="B82" s="19" t="s">
        <v>153</v>
      </c>
      <c r="C82" s="20" t="s">
        <v>0</v>
      </c>
      <c r="D82" s="28">
        <f>SUM(D77:D81)</f>
        <v>605814348</v>
      </c>
      <c r="E82" s="29">
        <f>SUM(E77:E81)</f>
        <v>651014265</v>
      </c>
      <c r="F82" s="29">
        <f>SUM(F77:F81)</f>
        <v>327001605</v>
      </c>
      <c r="G82" s="37">
        <f t="shared" si="9"/>
        <v>0.50229560637968507</v>
      </c>
      <c r="H82" s="28">
        <f t="shared" ref="H82:W82" si="14">SUM(H77:H81)</f>
        <v>1910250</v>
      </c>
      <c r="I82" s="29">
        <f t="shared" si="14"/>
        <v>16930314</v>
      </c>
      <c r="J82" s="29">
        <f t="shared" si="14"/>
        <v>23795600</v>
      </c>
      <c r="K82" s="28">
        <f t="shared" si="14"/>
        <v>42636164</v>
      </c>
      <c r="L82" s="28">
        <f t="shared" si="14"/>
        <v>21847462</v>
      </c>
      <c r="M82" s="29">
        <f t="shared" si="14"/>
        <v>34719636</v>
      </c>
      <c r="N82" s="29">
        <f t="shared" si="14"/>
        <v>34215873</v>
      </c>
      <c r="O82" s="28">
        <f t="shared" si="14"/>
        <v>90782971</v>
      </c>
      <c r="P82" s="28">
        <f t="shared" si="14"/>
        <v>9271336</v>
      </c>
      <c r="Q82" s="29">
        <f t="shared" si="14"/>
        <v>13974828</v>
      </c>
      <c r="R82" s="29">
        <f t="shared" si="14"/>
        <v>30635501</v>
      </c>
      <c r="S82" s="28">
        <f t="shared" si="14"/>
        <v>53881665</v>
      </c>
      <c r="T82" s="28">
        <f t="shared" si="14"/>
        <v>12190507</v>
      </c>
      <c r="U82" s="29">
        <f t="shared" si="14"/>
        <v>34504388</v>
      </c>
      <c r="V82" s="29">
        <f t="shared" si="14"/>
        <v>93005910</v>
      </c>
      <c r="W82" s="43">
        <f t="shared" si="14"/>
        <v>139700805</v>
      </c>
    </row>
    <row r="83" spans="1:23" ht="16.5" x14ac:dyDescent="0.3">
      <c r="A83" s="18" t="s">
        <v>0</v>
      </c>
      <c r="B83" s="19" t="s">
        <v>154</v>
      </c>
      <c r="C83" s="20" t="s">
        <v>0</v>
      </c>
      <c r="D83" s="28">
        <f>SUM(D55,D57:D60,D62:D67,D69:D75,D77:D81)</f>
        <v>3191669437</v>
      </c>
      <c r="E83" s="29">
        <f>SUM(E55,E57:E60,E62:E67,E69:E75,E77:E81)</f>
        <v>3246687419</v>
      </c>
      <c r="F83" s="29">
        <f>SUM(F55,F57:F60,F62:F67,F69:F75,F77:F81)</f>
        <v>1845899117</v>
      </c>
      <c r="G83" s="37">
        <f t="shared" si="9"/>
        <v>0.56854845532636722</v>
      </c>
      <c r="H83" s="28">
        <f t="shared" ref="H83:W83" si="15">SUM(H55,H57:H60,H62:H67,H69:H75,H77:H81)</f>
        <v>70667857</v>
      </c>
      <c r="I83" s="29">
        <f t="shared" si="15"/>
        <v>120853780</v>
      </c>
      <c r="J83" s="29">
        <f t="shared" si="15"/>
        <v>157597546</v>
      </c>
      <c r="K83" s="28">
        <f t="shared" si="15"/>
        <v>349119183</v>
      </c>
      <c r="L83" s="28">
        <f t="shared" si="15"/>
        <v>206635249</v>
      </c>
      <c r="M83" s="29">
        <f t="shared" si="15"/>
        <v>178431649</v>
      </c>
      <c r="N83" s="29">
        <f t="shared" si="15"/>
        <v>165422863</v>
      </c>
      <c r="O83" s="28">
        <f t="shared" si="15"/>
        <v>550489761</v>
      </c>
      <c r="P83" s="28">
        <f t="shared" si="15"/>
        <v>84760023</v>
      </c>
      <c r="Q83" s="29">
        <f t="shared" si="15"/>
        <v>84958071</v>
      </c>
      <c r="R83" s="29">
        <f t="shared" si="15"/>
        <v>169312805</v>
      </c>
      <c r="S83" s="28">
        <f t="shared" si="15"/>
        <v>339030899</v>
      </c>
      <c r="T83" s="28">
        <f t="shared" si="15"/>
        <v>117926552</v>
      </c>
      <c r="U83" s="29">
        <f t="shared" si="15"/>
        <v>112721789</v>
      </c>
      <c r="V83" s="29">
        <f t="shared" si="15"/>
        <v>376610933</v>
      </c>
      <c r="W83" s="43">
        <f t="shared" si="15"/>
        <v>607259274</v>
      </c>
    </row>
    <row r="84" spans="1:23" ht="14.45" customHeight="1" x14ac:dyDescent="0.3">
      <c r="A84" s="10"/>
      <c r="B84" s="11" t="s">
        <v>607</v>
      </c>
      <c r="C84" s="12"/>
      <c r="D84" s="30"/>
      <c r="E84" s="31"/>
      <c r="F84" s="31"/>
      <c r="G84" s="38"/>
      <c r="H84" s="30"/>
      <c r="I84" s="31"/>
      <c r="J84" s="31"/>
      <c r="K84" s="30"/>
      <c r="L84" s="30"/>
      <c r="M84" s="31"/>
      <c r="N84" s="31"/>
      <c r="O84" s="30"/>
      <c r="P84" s="30"/>
      <c r="Q84" s="31"/>
      <c r="R84" s="31"/>
      <c r="S84" s="30"/>
      <c r="T84" s="30"/>
      <c r="U84" s="31"/>
      <c r="V84" s="31"/>
      <c r="W84" s="44"/>
    </row>
    <row r="85" spans="1:23" ht="14.45" customHeight="1" x14ac:dyDescent="0.3">
      <c r="A85" s="14" t="s">
        <v>0</v>
      </c>
      <c r="B85" s="11" t="s">
        <v>155</v>
      </c>
      <c r="C85" s="12"/>
      <c r="D85" s="30"/>
      <c r="E85" s="31"/>
      <c r="F85" s="31"/>
      <c r="G85" s="38"/>
      <c r="H85" s="30"/>
      <c r="I85" s="31"/>
      <c r="J85" s="31"/>
      <c r="K85" s="30"/>
      <c r="L85" s="30"/>
      <c r="M85" s="31"/>
      <c r="N85" s="31"/>
      <c r="O85" s="30"/>
      <c r="P85" s="30"/>
      <c r="Q85" s="31"/>
      <c r="R85" s="31"/>
      <c r="S85" s="30"/>
      <c r="T85" s="30"/>
      <c r="U85" s="31"/>
      <c r="V85" s="31"/>
      <c r="W85" s="44"/>
    </row>
    <row r="86" spans="1:23" x14ac:dyDescent="0.2">
      <c r="A86" s="15" t="s">
        <v>14</v>
      </c>
      <c r="B86" s="16" t="s">
        <v>156</v>
      </c>
      <c r="C86" s="17" t="s">
        <v>157</v>
      </c>
      <c r="D86" s="26">
        <v>4081635584</v>
      </c>
      <c r="E86" s="27">
        <v>3318675850</v>
      </c>
      <c r="F86" s="27">
        <v>2961921674</v>
      </c>
      <c r="G86" s="36">
        <f t="shared" ref="G86:G99" si="16">IF(($E86      =0),0,($F86      /$E86      ))</f>
        <v>0.89250104797068386</v>
      </c>
      <c r="H86" s="26">
        <v>2026619</v>
      </c>
      <c r="I86" s="27">
        <v>27200762</v>
      </c>
      <c r="J86" s="27">
        <v>120765672</v>
      </c>
      <c r="K86" s="26">
        <v>149993053</v>
      </c>
      <c r="L86" s="26">
        <v>176072921</v>
      </c>
      <c r="M86" s="27">
        <v>227969855</v>
      </c>
      <c r="N86" s="27">
        <v>283899490</v>
      </c>
      <c r="O86" s="26">
        <v>687942266</v>
      </c>
      <c r="P86" s="26">
        <v>227992857</v>
      </c>
      <c r="Q86" s="27">
        <v>213708381</v>
      </c>
      <c r="R86" s="27">
        <v>213769881</v>
      </c>
      <c r="S86" s="26">
        <v>655471119</v>
      </c>
      <c r="T86" s="26">
        <v>231240864</v>
      </c>
      <c r="U86" s="27">
        <v>305748612</v>
      </c>
      <c r="V86" s="27">
        <v>931525760</v>
      </c>
      <c r="W86" s="42">
        <v>1468515236</v>
      </c>
    </row>
    <row r="87" spans="1:23" x14ac:dyDescent="0.2">
      <c r="A87" s="15" t="s">
        <v>14</v>
      </c>
      <c r="B87" s="16" t="s">
        <v>158</v>
      </c>
      <c r="C87" s="17" t="s">
        <v>159</v>
      </c>
      <c r="D87" s="26">
        <v>8157478000</v>
      </c>
      <c r="E87" s="27">
        <v>7318681350</v>
      </c>
      <c r="F87" s="27">
        <v>6297987614</v>
      </c>
      <c r="G87" s="36">
        <f t="shared" si="16"/>
        <v>0.86053584147368301</v>
      </c>
      <c r="H87" s="26">
        <v>59428583</v>
      </c>
      <c r="I87" s="27">
        <v>271122395</v>
      </c>
      <c r="J87" s="27">
        <v>212493874</v>
      </c>
      <c r="K87" s="26">
        <v>543044852</v>
      </c>
      <c r="L87" s="26">
        <v>267164503</v>
      </c>
      <c r="M87" s="27">
        <v>147936973</v>
      </c>
      <c r="N87" s="27">
        <v>300080769</v>
      </c>
      <c r="O87" s="26">
        <v>715182245</v>
      </c>
      <c r="P87" s="26">
        <v>389414523</v>
      </c>
      <c r="Q87" s="27">
        <v>312924694</v>
      </c>
      <c r="R87" s="27">
        <v>573175983</v>
      </c>
      <c r="S87" s="26">
        <v>1275515200</v>
      </c>
      <c r="T87" s="26">
        <v>484706158</v>
      </c>
      <c r="U87" s="27">
        <v>453182703</v>
      </c>
      <c r="V87" s="27">
        <v>2826356456</v>
      </c>
      <c r="W87" s="42">
        <v>3764245317</v>
      </c>
    </row>
    <row r="88" spans="1:23" x14ac:dyDescent="0.2">
      <c r="A88" s="15" t="s">
        <v>14</v>
      </c>
      <c r="B88" s="16" t="s">
        <v>160</v>
      </c>
      <c r="C88" s="17" t="s">
        <v>161</v>
      </c>
      <c r="D88" s="26">
        <v>3956871493</v>
      </c>
      <c r="E88" s="27">
        <v>3254195834</v>
      </c>
      <c r="F88" s="27">
        <v>1045003984</v>
      </c>
      <c r="G88" s="36">
        <f t="shared" si="16"/>
        <v>0.3211251065721818</v>
      </c>
      <c r="H88" s="26">
        <v>84193912</v>
      </c>
      <c r="I88" s="27">
        <v>-36821412</v>
      </c>
      <c r="J88" s="27">
        <v>184482772</v>
      </c>
      <c r="K88" s="26">
        <v>231855272</v>
      </c>
      <c r="L88" s="26">
        <v>315167301</v>
      </c>
      <c r="M88" s="27">
        <v>225635710</v>
      </c>
      <c r="N88" s="27">
        <v>222796814</v>
      </c>
      <c r="O88" s="26">
        <v>763599825</v>
      </c>
      <c r="P88" s="26">
        <v>49548887</v>
      </c>
      <c r="Q88" s="27">
        <v>0</v>
      </c>
      <c r="R88" s="27">
        <v>0</v>
      </c>
      <c r="S88" s="26">
        <v>49548887</v>
      </c>
      <c r="T88" s="26">
        <v>0</v>
      </c>
      <c r="U88" s="27">
        <v>0</v>
      </c>
      <c r="V88" s="27">
        <v>0</v>
      </c>
      <c r="W88" s="42">
        <v>0</v>
      </c>
    </row>
    <row r="89" spans="1:23" ht="16.5" x14ac:dyDescent="0.3">
      <c r="A89" s="18" t="s">
        <v>0</v>
      </c>
      <c r="B89" s="19" t="s">
        <v>19</v>
      </c>
      <c r="C89" s="20" t="s">
        <v>0</v>
      </c>
      <c r="D89" s="28">
        <f>SUM(D86:D88)</f>
        <v>16195985077</v>
      </c>
      <c r="E89" s="29">
        <f>SUM(E86:E88)</f>
        <v>13891553034</v>
      </c>
      <c r="F89" s="29">
        <f>SUM(F86:F88)</f>
        <v>10304913272</v>
      </c>
      <c r="G89" s="37">
        <f t="shared" si="16"/>
        <v>0.74181146246056218</v>
      </c>
      <c r="H89" s="28">
        <f t="shared" ref="H89:W89" si="17">SUM(H86:H88)</f>
        <v>145649114</v>
      </c>
      <c r="I89" s="29">
        <f t="shared" si="17"/>
        <v>261501745</v>
      </c>
      <c r="J89" s="29">
        <f t="shared" si="17"/>
        <v>517742318</v>
      </c>
      <c r="K89" s="28">
        <f t="shared" si="17"/>
        <v>924893177</v>
      </c>
      <c r="L89" s="28">
        <f t="shared" si="17"/>
        <v>758404725</v>
      </c>
      <c r="M89" s="29">
        <f t="shared" si="17"/>
        <v>601542538</v>
      </c>
      <c r="N89" s="29">
        <f t="shared" si="17"/>
        <v>806777073</v>
      </c>
      <c r="O89" s="28">
        <f t="shared" si="17"/>
        <v>2166724336</v>
      </c>
      <c r="P89" s="28">
        <f t="shared" si="17"/>
        <v>666956267</v>
      </c>
      <c r="Q89" s="29">
        <f t="shared" si="17"/>
        <v>526633075</v>
      </c>
      <c r="R89" s="29">
        <f t="shared" si="17"/>
        <v>786945864</v>
      </c>
      <c r="S89" s="28">
        <f t="shared" si="17"/>
        <v>1980535206</v>
      </c>
      <c r="T89" s="28">
        <f t="shared" si="17"/>
        <v>715947022</v>
      </c>
      <c r="U89" s="29">
        <f t="shared" si="17"/>
        <v>758931315</v>
      </c>
      <c r="V89" s="29">
        <f t="shared" si="17"/>
        <v>3757882216</v>
      </c>
      <c r="W89" s="43">
        <f t="shared" si="17"/>
        <v>5232760553</v>
      </c>
    </row>
    <row r="90" spans="1:23" x14ac:dyDescent="0.2">
      <c r="A90" s="15" t="s">
        <v>20</v>
      </c>
      <c r="B90" s="16" t="s">
        <v>162</v>
      </c>
      <c r="C90" s="17" t="s">
        <v>163</v>
      </c>
      <c r="D90" s="26">
        <v>428631550</v>
      </c>
      <c r="E90" s="27">
        <v>286625183</v>
      </c>
      <c r="F90" s="27">
        <v>377204768</v>
      </c>
      <c r="G90" s="36">
        <f t="shared" si="16"/>
        <v>1.3160210280615852</v>
      </c>
      <c r="H90" s="26">
        <v>0</v>
      </c>
      <c r="I90" s="27">
        <v>0</v>
      </c>
      <c r="J90" s="27">
        <v>3042391</v>
      </c>
      <c r="K90" s="26">
        <v>3042391</v>
      </c>
      <c r="L90" s="26">
        <v>6826909</v>
      </c>
      <c r="M90" s="27">
        <v>5303862</v>
      </c>
      <c r="N90" s="27">
        <v>3088772</v>
      </c>
      <c r="O90" s="26">
        <v>15219543</v>
      </c>
      <c r="P90" s="26">
        <v>7792282</v>
      </c>
      <c r="Q90" s="27">
        <v>28289815</v>
      </c>
      <c r="R90" s="27">
        <v>3103280</v>
      </c>
      <c r="S90" s="26">
        <v>39185377</v>
      </c>
      <c r="T90" s="26">
        <v>-640663</v>
      </c>
      <c r="U90" s="27">
        <v>32373239</v>
      </c>
      <c r="V90" s="27">
        <v>288024881</v>
      </c>
      <c r="W90" s="42">
        <v>319757457</v>
      </c>
    </row>
    <row r="91" spans="1:23" x14ac:dyDescent="0.2">
      <c r="A91" s="15" t="s">
        <v>20</v>
      </c>
      <c r="B91" s="16" t="s">
        <v>164</v>
      </c>
      <c r="C91" s="17" t="s">
        <v>165</v>
      </c>
      <c r="D91" s="26">
        <v>144993658</v>
      </c>
      <c r="E91" s="27">
        <v>178121324</v>
      </c>
      <c r="F91" s="27">
        <v>146976080</v>
      </c>
      <c r="G91" s="36">
        <f t="shared" si="16"/>
        <v>0.82514589887059231</v>
      </c>
      <c r="H91" s="26">
        <v>0</v>
      </c>
      <c r="I91" s="27">
        <v>5301612</v>
      </c>
      <c r="J91" s="27">
        <v>11143838</v>
      </c>
      <c r="K91" s="26">
        <v>16445450</v>
      </c>
      <c r="L91" s="26">
        <v>16387482</v>
      </c>
      <c r="M91" s="27">
        <v>19847863</v>
      </c>
      <c r="N91" s="27">
        <v>11490977</v>
      </c>
      <c r="O91" s="26">
        <v>47726322</v>
      </c>
      <c r="P91" s="26">
        <v>9647028</v>
      </c>
      <c r="Q91" s="27">
        <v>10066262</v>
      </c>
      <c r="R91" s="27">
        <v>11063776</v>
      </c>
      <c r="S91" s="26">
        <v>30777066</v>
      </c>
      <c r="T91" s="26">
        <v>13934963</v>
      </c>
      <c r="U91" s="27">
        <v>4730465</v>
      </c>
      <c r="V91" s="27">
        <v>33361814</v>
      </c>
      <c r="W91" s="42">
        <v>52027242</v>
      </c>
    </row>
    <row r="92" spans="1:23" x14ac:dyDescent="0.2">
      <c r="A92" s="15" t="s">
        <v>20</v>
      </c>
      <c r="B92" s="16" t="s">
        <v>166</v>
      </c>
      <c r="C92" s="17" t="s">
        <v>167</v>
      </c>
      <c r="D92" s="26">
        <v>111106860</v>
      </c>
      <c r="E92" s="27">
        <v>135766844</v>
      </c>
      <c r="F92" s="27">
        <v>85228097</v>
      </c>
      <c r="G92" s="36">
        <f t="shared" si="16"/>
        <v>0.62775339316276657</v>
      </c>
      <c r="H92" s="26">
        <v>0</v>
      </c>
      <c r="I92" s="27">
        <v>5800454</v>
      </c>
      <c r="J92" s="27">
        <v>4635825</v>
      </c>
      <c r="K92" s="26">
        <v>10436279</v>
      </c>
      <c r="L92" s="26">
        <v>12345812</v>
      </c>
      <c r="M92" s="27">
        <v>7292470</v>
      </c>
      <c r="N92" s="27">
        <v>15483379</v>
      </c>
      <c r="O92" s="26">
        <v>35121661</v>
      </c>
      <c r="P92" s="26">
        <v>960689</v>
      </c>
      <c r="Q92" s="27">
        <v>6641456</v>
      </c>
      <c r="R92" s="27">
        <v>7897680</v>
      </c>
      <c r="S92" s="26">
        <v>15499825</v>
      </c>
      <c r="T92" s="26">
        <v>2929497</v>
      </c>
      <c r="U92" s="27">
        <v>12547055</v>
      </c>
      <c r="V92" s="27">
        <v>8693780</v>
      </c>
      <c r="W92" s="42">
        <v>24170332</v>
      </c>
    </row>
    <row r="93" spans="1:23" x14ac:dyDescent="0.2">
      <c r="A93" s="15" t="s">
        <v>35</v>
      </c>
      <c r="B93" s="16" t="s">
        <v>168</v>
      </c>
      <c r="C93" s="17" t="s">
        <v>169</v>
      </c>
      <c r="D93" s="26">
        <v>2370000</v>
      </c>
      <c r="E93" s="27">
        <v>2143240</v>
      </c>
      <c r="F93" s="27">
        <v>1805630</v>
      </c>
      <c r="G93" s="36">
        <f t="shared" si="16"/>
        <v>0.84247681080980197</v>
      </c>
      <c r="H93" s="26">
        <v>0</v>
      </c>
      <c r="I93" s="27">
        <v>53506</v>
      </c>
      <c r="J93" s="27">
        <v>80508</v>
      </c>
      <c r="K93" s="26">
        <v>134014</v>
      </c>
      <c r="L93" s="26">
        <v>667791</v>
      </c>
      <c r="M93" s="27">
        <v>93737</v>
      </c>
      <c r="N93" s="27">
        <v>93393</v>
      </c>
      <c r="O93" s="26">
        <v>854921</v>
      </c>
      <c r="P93" s="26">
        <v>339307</v>
      </c>
      <c r="Q93" s="27">
        <v>253793</v>
      </c>
      <c r="R93" s="27">
        <v>29910</v>
      </c>
      <c r="S93" s="26">
        <v>623010</v>
      </c>
      <c r="T93" s="26">
        <v>30953</v>
      </c>
      <c r="U93" s="27">
        <v>116822</v>
      </c>
      <c r="V93" s="27">
        <v>45910</v>
      </c>
      <c r="W93" s="42">
        <v>193685</v>
      </c>
    </row>
    <row r="94" spans="1:23" ht="16.5" x14ac:dyDescent="0.3">
      <c r="A94" s="18" t="s">
        <v>0</v>
      </c>
      <c r="B94" s="19" t="s">
        <v>170</v>
      </c>
      <c r="C94" s="20" t="s">
        <v>0</v>
      </c>
      <c r="D94" s="28">
        <f>SUM(D90:D93)</f>
        <v>687102068</v>
      </c>
      <c r="E94" s="29">
        <f>SUM(E90:E93)</f>
        <v>602656591</v>
      </c>
      <c r="F94" s="29">
        <f>SUM(F90:F93)</f>
        <v>611214575</v>
      </c>
      <c r="G94" s="37">
        <f t="shared" si="16"/>
        <v>1.0142004320998126</v>
      </c>
      <c r="H94" s="28">
        <f t="shared" ref="H94:W94" si="18">SUM(H90:H93)</f>
        <v>0</v>
      </c>
      <c r="I94" s="29">
        <f t="shared" si="18"/>
        <v>11155572</v>
      </c>
      <c r="J94" s="29">
        <f t="shared" si="18"/>
        <v>18902562</v>
      </c>
      <c r="K94" s="28">
        <f t="shared" si="18"/>
        <v>30058134</v>
      </c>
      <c r="L94" s="28">
        <f t="shared" si="18"/>
        <v>36227994</v>
      </c>
      <c r="M94" s="29">
        <f t="shared" si="18"/>
        <v>32537932</v>
      </c>
      <c r="N94" s="29">
        <f t="shared" si="18"/>
        <v>30156521</v>
      </c>
      <c r="O94" s="28">
        <f t="shared" si="18"/>
        <v>98922447</v>
      </c>
      <c r="P94" s="28">
        <f t="shared" si="18"/>
        <v>18739306</v>
      </c>
      <c r="Q94" s="29">
        <f t="shared" si="18"/>
        <v>45251326</v>
      </c>
      <c r="R94" s="29">
        <f t="shared" si="18"/>
        <v>22094646</v>
      </c>
      <c r="S94" s="28">
        <f t="shared" si="18"/>
        <v>86085278</v>
      </c>
      <c r="T94" s="28">
        <f t="shared" si="18"/>
        <v>16254750</v>
      </c>
      <c r="U94" s="29">
        <f t="shared" si="18"/>
        <v>49767581</v>
      </c>
      <c r="V94" s="29">
        <f t="shared" si="18"/>
        <v>330126385</v>
      </c>
      <c r="W94" s="43">
        <f t="shared" si="18"/>
        <v>396148716</v>
      </c>
    </row>
    <row r="95" spans="1:23" x14ac:dyDescent="0.2">
      <c r="A95" s="15" t="s">
        <v>20</v>
      </c>
      <c r="B95" s="16" t="s">
        <v>171</v>
      </c>
      <c r="C95" s="17" t="s">
        <v>172</v>
      </c>
      <c r="D95" s="26">
        <v>259784080</v>
      </c>
      <c r="E95" s="27">
        <v>351333723</v>
      </c>
      <c r="F95" s="27">
        <v>280974122</v>
      </c>
      <c r="G95" s="36">
        <f t="shared" si="16"/>
        <v>0.79973570313943365</v>
      </c>
      <c r="H95" s="26">
        <v>5152905</v>
      </c>
      <c r="I95" s="27">
        <v>5466627</v>
      </c>
      <c r="J95" s="27">
        <v>8335345</v>
      </c>
      <c r="K95" s="26">
        <v>18954877</v>
      </c>
      <c r="L95" s="26">
        <v>25455492</v>
      </c>
      <c r="M95" s="27">
        <v>8444064</v>
      </c>
      <c r="N95" s="27">
        <v>28173576</v>
      </c>
      <c r="O95" s="26">
        <v>62073132</v>
      </c>
      <c r="P95" s="26">
        <v>36086653</v>
      </c>
      <c r="Q95" s="27">
        <v>17353763</v>
      </c>
      <c r="R95" s="27">
        <v>10102623</v>
      </c>
      <c r="S95" s="26">
        <v>63543039</v>
      </c>
      <c r="T95" s="26">
        <v>25453987</v>
      </c>
      <c r="U95" s="27">
        <v>12274097</v>
      </c>
      <c r="V95" s="27">
        <v>98674990</v>
      </c>
      <c r="W95" s="42">
        <v>136403074</v>
      </c>
    </row>
    <row r="96" spans="1:23" x14ac:dyDescent="0.2">
      <c r="A96" s="15" t="s">
        <v>20</v>
      </c>
      <c r="B96" s="16" t="s">
        <v>173</v>
      </c>
      <c r="C96" s="17" t="s">
        <v>174</v>
      </c>
      <c r="D96" s="26">
        <v>134993250</v>
      </c>
      <c r="E96" s="27">
        <v>161352251</v>
      </c>
      <c r="F96" s="27">
        <v>89610639</v>
      </c>
      <c r="G96" s="36">
        <f t="shared" si="16"/>
        <v>0.55537272299969342</v>
      </c>
      <c r="H96" s="26">
        <v>509271</v>
      </c>
      <c r="I96" s="27">
        <v>15373787</v>
      </c>
      <c r="J96" s="27">
        <v>11726512</v>
      </c>
      <c r="K96" s="26">
        <v>27609570</v>
      </c>
      <c r="L96" s="26">
        <v>4980343</v>
      </c>
      <c r="M96" s="27">
        <v>10879129</v>
      </c>
      <c r="N96" s="27">
        <v>11003841</v>
      </c>
      <c r="O96" s="26">
        <v>26863313</v>
      </c>
      <c r="P96" s="26">
        <v>11056550</v>
      </c>
      <c r="Q96" s="27">
        <v>4017663</v>
      </c>
      <c r="R96" s="27">
        <v>9910484</v>
      </c>
      <c r="S96" s="26">
        <v>24984697</v>
      </c>
      <c r="T96" s="26">
        <v>5702215</v>
      </c>
      <c r="U96" s="27">
        <v>4450844</v>
      </c>
      <c r="V96" s="27">
        <v>0</v>
      </c>
      <c r="W96" s="42">
        <v>10153059</v>
      </c>
    </row>
    <row r="97" spans="1:23" x14ac:dyDescent="0.2">
      <c r="A97" s="15" t="s">
        <v>20</v>
      </c>
      <c r="B97" s="16" t="s">
        <v>175</v>
      </c>
      <c r="C97" s="17" t="s">
        <v>176</v>
      </c>
      <c r="D97" s="26">
        <v>193420000</v>
      </c>
      <c r="E97" s="27">
        <v>287001780</v>
      </c>
      <c r="F97" s="27">
        <v>229180081</v>
      </c>
      <c r="G97" s="36">
        <f t="shared" si="16"/>
        <v>0.79853191502854093</v>
      </c>
      <c r="H97" s="26">
        <v>2239997</v>
      </c>
      <c r="I97" s="27">
        <v>6980564</v>
      </c>
      <c r="J97" s="27">
        <v>18046710</v>
      </c>
      <c r="K97" s="26">
        <v>27267271</v>
      </c>
      <c r="L97" s="26">
        <v>28970362</v>
      </c>
      <c r="M97" s="27">
        <v>31717948</v>
      </c>
      <c r="N97" s="27">
        <v>16606469</v>
      </c>
      <c r="O97" s="26">
        <v>77294779</v>
      </c>
      <c r="P97" s="26">
        <v>67054095</v>
      </c>
      <c r="Q97" s="27">
        <v>10152293</v>
      </c>
      <c r="R97" s="27">
        <v>4494244</v>
      </c>
      <c r="S97" s="26">
        <v>81700632</v>
      </c>
      <c r="T97" s="26">
        <v>13324297</v>
      </c>
      <c r="U97" s="27">
        <v>12583704</v>
      </c>
      <c r="V97" s="27">
        <v>17009398</v>
      </c>
      <c r="W97" s="42">
        <v>42917399</v>
      </c>
    </row>
    <row r="98" spans="1:23" x14ac:dyDescent="0.2">
      <c r="A98" s="15" t="s">
        <v>35</v>
      </c>
      <c r="B98" s="16" t="s">
        <v>177</v>
      </c>
      <c r="C98" s="17" t="s">
        <v>178</v>
      </c>
      <c r="D98" s="26">
        <v>0</v>
      </c>
      <c r="E98" s="27">
        <v>7600000</v>
      </c>
      <c r="F98" s="27">
        <v>6814235</v>
      </c>
      <c r="G98" s="36">
        <f t="shared" si="16"/>
        <v>0.89660986842105261</v>
      </c>
      <c r="H98" s="26">
        <v>20990</v>
      </c>
      <c r="I98" s="27">
        <v>0</v>
      </c>
      <c r="J98" s="27">
        <v>0</v>
      </c>
      <c r="K98" s="26">
        <v>20990</v>
      </c>
      <c r="L98" s="26">
        <v>0</v>
      </c>
      <c r="M98" s="27">
        <v>237659</v>
      </c>
      <c r="N98" s="27">
        <v>0</v>
      </c>
      <c r="O98" s="26">
        <v>237659</v>
      </c>
      <c r="P98" s="26">
        <v>433372</v>
      </c>
      <c r="Q98" s="27">
        <v>0</v>
      </c>
      <c r="R98" s="27">
        <v>368143</v>
      </c>
      <c r="S98" s="26">
        <v>801515</v>
      </c>
      <c r="T98" s="26">
        <v>291038</v>
      </c>
      <c r="U98" s="27">
        <v>4777969</v>
      </c>
      <c r="V98" s="27">
        <v>685064</v>
      </c>
      <c r="W98" s="42">
        <v>5754071</v>
      </c>
    </row>
    <row r="99" spans="1:23" ht="16.5" x14ac:dyDescent="0.3">
      <c r="A99" s="18" t="s">
        <v>0</v>
      </c>
      <c r="B99" s="19" t="s">
        <v>179</v>
      </c>
      <c r="C99" s="20" t="s">
        <v>0</v>
      </c>
      <c r="D99" s="28">
        <f>SUM(D95:D98)</f>
        <v>588197330</v>
      </c>
      <c r="E99" s="29">
        <f>SUM(E95:E98)</f>
        <v>807287754</v>
      </c>
      <c r="F99" s="29">
        <f>SUM(F95:F98)</f>
        <v>606579077</v>
      </c>
      <c r="G99" s="37">
        <f t="shared" si="16"/>
        <v>0.75137901447716005</v>
      </c>
      <c r="H99" s="28">
        <f t="shared" ref="H99:W99" si="19">SUM(H95:H98)</f>
        <v>7923163</v>
      </c>
      <c r="I99" s="29">
        <f t="shared" si="19"/>
        <v>27820978</v>
      </c>
      <c r="J99" s="29">
        <f t="shared" si="19"/>
        <v>38108567</v>
      </c>
      <c r="K99" s="28">
        <f t="shared" si="19"/>
        <v>73852708</v>
      </c>
      <c r="L99" s="28">
        <f t="shared" si="19"/>
        <v>59406197</v>
      </c>
      <c r="M99" s="29">
        <f t="shared" si="19"/>
        <v>51278800</v>
      </c>
      <c r="N99" s="29">
        <f t="shared" si="19"/>
        <v>55783886</v>
      </c>
      <c r="O99" s="28">
        <f t="shared" si="19"/>
        <v>166468883</v>
      </c>
      <c r="P99" s="28">
        <f t="shared" si="19"/>
        <v>114630670</v>
      </c>
      <c r="Q99" s="29">
        <f t="shared" si="19"/>
        <v>31523719</v>
      </c>
      <c r="R99" s="29">
        <f t="shared" si="19"/>
        <v>24875494</v>
      </c>
      <c r="S99" s="28">
        <f t="shared" si="19"/>
        <v>171029883</v>
      </c>
      <c r="T99" s="28">
        <f t="shared" si="19"/>
        <v>44771537</v>
      </c>
      <c r="U99" s="29">
        <f t="shared" si="19"/>
        <v>34086614</v>
      </c>
      <c r="V99" s="29">
        <f t="shared" si="19"/>
        <v>116369452</v>
      </c>
      <c r="W99" s="43">
        <f t="shared" si="19"/>
        <v>195227603</v>
      </c>
    </row>
    <row r="100" spans="1:23" ht="16.5" x14ac:dyDescent="0.3">
      <c r="A100" s="18" t="s">
        <v>0</v>
      </c>
      <c r="B100" s="19" t="s">
        <v>180</v>
      </c>
      <c r="C100" s="20" t="s">
        <v>0</v>
      </c>
      <c r="D100" s="28">
        <f>SUM(D86:D88,D90:D93,D95:D98)</f>
        <v>17471284475</v>
      </c>
      <c r="E100" s="29">
        <f>SUM(E86:E88,E90:E93,E95:E98)</f>
        <v>15301497379</v>
      </c>
      <c r="F100" s="29">
        <f>SUM(F86:F88,F90:F93,F95:F98)</f>
        <v>11522706924</v>
      </c>
      <c r="G100" s="37">
        <f>IF(($E100     =0),0,($F100     /$E100     ))</f>
        <v>0.7530444007273388</v>
      </c>
      <c r="H100" s="28">
        <f t="shared" ref="H100:W100" si="20">SUM(H86:H88,H90:H93,H95:H98)</f>
        <v>153572277</v>
      </c>
      <c r="I100" s="29">
        <f t="shared" si="20"/>
        <v>300478295</v>
      </c>
      <c r="J100" s="29">
        <f t="shared" si="20"/>
        <v>574753447</v>
      </c>
      <c r="K100" s="28">
        <f t="shared" si="20"/>
        <v>1028804019</v>
      </c>
      <c r="L100" s="28">
        <f t="shared" si="20"/>
        <v>854038916</v>
      </c>
      <c r="M100" s="29">
        <f t="shared" si="20"/>
        <v>685359270</v>
      </c>
      <c r="N100" s="29">
        <f t="shared" si="20"/>
        <v>892717480</v>
      </c>
      <c r="O100" s="28">
        <f t="shared" si="20"/>
        <v>2432115666</v>
      </c>
      <c r="P100" s="28">
        <f t="shared" si="20"/>
        <v>800326243</v>
      </c>
      <c r="Q100" s="29">
        <f t="shared" si="20"/>
        <v>603408120</v>
      </c>
      <c r="R100" s="29">
        <f t="shared" si="20"/>
        <v>833916004</v>
      </c>
      <c r="S100" s="28">
        <f t="shared" si="20"/>
        <v>2237650367</v>
      </c>
      <c r="T100" s="28">
        <f t="shared" si="20"/>
        <v>776973309</v>
      </c>
      <c r="U100" s="29">
        <f t="shared" si="20"/>
        <v>842785510</v>
      </c>
      <c r="V100" s="29">
        <f t="shared" si="20"/>
        <v>4204378053</v>
      </c>
      <c r="W100" s="43">
        <f t="shared" si="20"/>
        <v>5824136872</v>
      </c>
    </row>
    <row r="101" spans="1:23" ht="14.45" customHeight="1" x14ac:dyDescent="0.3">
      <c r="A101" s="10"/>
      <c r="B101" s="11" t="s">
        <v>607</v>
      </c>
      <c r="C101" s="12"/>
      <c r="D101" s="30"/>
      <c r="E101" s="31"/>
      <c r="F101" s="31"/>
      <c r="G101" s="38"/>
      <c r="H101" s="30"/>
      <c r="I101" s="31"/>
      <c r="J101" s="31"/>
      <c r="K101" s="30"/>
      <c r="L101" s="30"/>
      <c r="M101" s="31"/>
      <c r="N101" s="31"/>
      <c r="O101" s="30"/>
      <c r="P101" s="30"/>
      <c r="Q101" s="31"/>
      <c r="R101" s="31"/>
      <c r="S101" s="30"/>
      <c r="T101" s="30"/>
      <c r="U101" s="31"/>
      <c r="V101" s="31"/>
      <c r="W101" s="44"/>
    </row>
    <row r="102" spans="1:23" ht="28.9" customHeight="1" x14ac:dyDescent="0.3">
      <c r="A102" s="14" t="s">
        <v>0</v>
      </c>
      <c r="B102" s="11" t="s">
        <v>181</v>
      </c>
      <c r="C102" s="12"/>
      <c r="D102" s="30"/>
      <c r="E102" s="31"/>
      <c r="F102" s="31"/>
      <c r="G102" s="38"/>
      <c r="H102" s="30"/>
      <c r="I102" s="31"/>
      <c r="J102" s="31"/>
      <c r="K102" s="30"/>
      <c r="L102" s="30"/>
      <c r="M102" s="31"/>
      <c r="N102" s="31"/>
      <c r="O102" s="30"/>
      <c r="P102" s="30"/>
      <c r="Q102" s="31"/>
      <c r="R102" s="31"/>
      <c r="S102" s="30"/>
      <c r="T102" s="30"/>
      <c r="U102" s="31"/>
      <c r="V102" s="31"/>
      <c r="W102" s="44"/>
    </row>
    <row r="103" spans="1:23" x14ac:dyDescent="0.2">
      <c r="A103" s="15" t="s">
        <v>14</v>
      </c>
      <c r="B103" s="16" t="s">
        <v>182</v>
      </c>
      <c r="C103" s="17" t="s">
        <v>183</v>
      </c>
      <c r="D103" s="26">
        <v>5321542000</v>
      </c>
      <c r="E103" s="27">
        <v>5328607000</v>
      </c>
      <c r="F103" s="27">
        <v>3052419891</v>
      </c>
      <c r="G103" s="36">
        <f t="shared" ref="G103:G134" si="21">IF(($E103     =0),0,($F103     /$E103     ))</f>
        <v>0.57283636999313325</v>
      </c>
      <c r="H103" s="26">
        <v>-305481100</v>
      </c>
      <c r="I103" s="27">
        <v>520223376</v>
      </c>
      <c r="J103" s="27">
        <v>239289378</v>
      </c>
      <c r="K103" s="26">
        <v>454031654</v>
      </c>
      <c r="L103" s="26">
        <v>490851447</v>
      </c>
      <c r="M103" s="27">
        <v>372146341</v>
      </c>
      <c r="N103" s="27">
        <v>233694235</v>
      </c>
      <c r="O103" s="26">
        <v>1096692023</v>
      </c>
      <c r="P103" s="26">
        <v>177994906</v>
      </c>
      <c r="Q103" s="27">
        <v>300999447</v>
      </c>
      <c r="R103" s="27">
        <v>183095686</v>
      </c>
      <c r="S103" s="26">
        <v>662090039</v>
      </c>
      <c r="T103" s="26">
        <v>20251385</v>
      </c>
      <c r="U103" s="27">
        <v>300830753</v>
      </c>
      <c r="V103" s="27">
        <v>518524037</v>
      </c>
      <c r="W103" s="42">
        <v>839606175</v>
      </c>
    </row>
    <row r="104" spans="1:23" ht="16.5" x14ac:dyDescent="0.3">
      <c r="A104" s="18" t="s">
        <v>0</v>
      </c>
      <c r="B104" s="19" t="s">
        <v>19</v>
      </c>
      <c r="C104" s="20" t="s">
        <v>0</v>
      </c>
      <c r="D104" s="28">
        <f>D103</f>
        <v>5321542000</v>
      </c>
      <c r="E104" s="29">
        <f>E103</f>
        <v>5328607000</v>
      </c>
      <c r="F104" s="29">
        <f>F103</f>
        <v>3052419891</v>
      </c>
      <c r="G104" s="37">
        <f t="shared" si="21"/>
        <v>0.57283636999313325</v>
      </c>
      <c r="H104" s="28">
        <f t="shared" ref="H104:W104" si="22">H103</f>
        <v>-305481100</v>
      </c>
      <c r="I104" s="29">
        <f t="shared" si="22"/>
        <v>520223376</v>
      </c>
      <c r="J104" s="29">
        <f t="shared" si="22"/>
        <v>239289378</v>
      </c>
      <c r="K104" s="28">
        <f t="shared" si="22"/>
        <v>454031654</v>
      </c>
      <c r="L104" s="28">
        <f t="shared" si="22"/>
        <v>490851447</v>
      </c>
      <c r="M104" s="29">
        <f t="shared" si="22"/>
        <v>372146341</v>
      </c>
      <c r="N104" s="29">
        <f t="shared" si="22"/>
        <v>233694235</v>
      </c>
      <c r="O104" s="28">
        <f t="shared" si="22"/>
        <v>1096692023</v>
      </c>
      <c r="P104" s="28">
        <f t="shared" si="22"/>
        <v>177994906</v>
      </c>
      <c r="Q104" s="29">
        <f t="shared" si="22"/>
        <v>300999447</v>
      </c>
      <c r="R104" s="29">
        <f t="shared" si="22"/>
        <v>183095686</v>
      </c>
      <c r="S104" s="28">
        <f t="shared" si="22"/>
        <v>662090039</v>
      </c>
      <c r="T104" s="28">
        <f t="shared" si="22"/>
        <v>20251385</v>
      </c>
      <c r="U104" s="29">
        <f t="shared" si="22"/>
        <v>300830753</v>
      </c>
      <c r="V104" s="29">
        <f t="shared" si="22"/>
        <v>518524037</v>
      </c>
      <c r="W104" s="43">
        <f t="shared" si="22"/>
        <v>839606175</v>
      </c>
    </row>
    <row r="105" spans="1:23" x14ac:dyDescent="0.2">
      <c r="A105" s="15" t="s">
        <v>20</v>
      </c>
      <c r="B105" s="16" t="s">
        <v>184</v>
      </c>
      <c r="C105" s="17" t="s">
        <v>185</v>
      </c>
      <c r="D105" s="26">
        <v>38595086</v>
      </c>
      <c r="E105" s="27">
        <v>50864814</v>
      </c>
      <c r="F105" s="27">
        <v>47379301</v>
      </c>
      <c r="G105" s="36">
        <f t="shared" si="21"/>
        <v>0.9314749681380925</v>
      </c>
      <c r="H105" s="26">
        <v>1384543</v>
      </c>
      <c r="I105" s="27">
        <v>1856365</v>
      </c>
      <c r="J105" s="27">
        <v>4765744</v>
      </c>
      <c r="K105" s="26">
        <v>8006652</v>
      </c>
      <c r="L105" s="26">
        <v>5753749</v>
      </c>
      <c r="M105" s="27">
        <v>2012289</v>
      </c>
      <c r="N105" s="27">
        <v>8667986</v>
      </c>
      <c r="O105" s="26">
        <v>16434024</v>
      </c>
      <c r="P105" s="26">
        <v>39031</v>
      </c>
      <c r="Q105" s="27">
        <v>1873286</v>
      </c>
      <c r="R105" s="27">
        <v>6086412</v>
      </c>
      <c r="S105" s="26">
        <v>7998729</v>
      </c>
      <c r="T105" s="26">
        <v>4543859</v>
      </c>
      <c r="U105" s="27">
        <v>1071964</v>
      </c>
      <c r="V105" s="27">
        <v>9324073</v>
      </c>
      <c r="W105" s="42">
        <v>14939896</v>
      </c>
    </row>
    <row r="106" spans="1:23" x14ac:dyDescent="0.2">
      <c r="A106" s="15" t="s">
        <v>20</v>
      </c>
      <c r="B106" s="16" t="s">
        <v>186</v>
      </c>
      <c r="C106" s="17" t="s">
        <v>187</v>
      </c>
      <c r="D106" s="26">
        <v>62184535</v>
      </c>
      <c r="E106" s="27">
        <v>114100003</v>
      </c>
      <c r="F106" s="27">
        <v>69629817</v>
      </c>
      <c r="G106" s="36">
        <f t="shared" si="21"/>
        <v>0.61025254311343002</v>
      </c>
      <c r="H106" s="26">
        <v>1528205</v>
      </c>
      <c r="I106" s="27">
        <v>5943106</v>
      </c>
      <c r="J106" s="27">
        <v>3707773</v>
      </c>
      <c r="K106" s="26">
        <v>11179084</v>
      </c>
      <c r="L106" s="26">
        <v>10455299</v>
      </c>
      <c r="M106" s="27">
        <v>9917748</v>
      </c>
      <c r="N106" s="27">
        <v>7366612</v>
      </c>
      <c r="O106" s="26">
        <v>27739659</v>
      </c>
      <c r="P106" s="26">
        <v>526412</v>
      </c>
      <c r="Q106" s="27">
        <v>2388060</v>
      </c>
      <c r="R106" s="27">
        <v>7528119</v>
      </c>
      <c r="S106" s="26">
        <v>10442591</v>
      </c>
      <c r="T106" s="26">
        <v>823355</v>
      </c>
      <c r="U106" s="27">
        <v>7957679</v>
      </c>
      <c r="V106" s="27">
        <v>11487449</v>
      </c>
      <c r="W106" s="42">
        <v>20268483</v>
      </c>
    </row>
    <row r="107" spans="1:23" x14ac:dyDescent="0.2">
      <c r="A107" s="15" t="s">
        <v>20</v>
      </c>
      <c r="B107" s="16" t="s">
        <v>188</v>
      </c>
      <c r="C107" s="17" t="s">
        <v>189</v>
      </c>
      <c r="D107" s="26">
        <v>46090795</v>
      </c>
      <c r="E107" s="27">
        <v>47198959</v>
      </c>
      <c r="F107" s="27">
        <v>37085670</v>
      </c>
      <c r="G107" s="36">
        <f t="shared" si="21"/>
        <v>0.78573067681429165</v>
      </c>
      <c r="H107" s="26">
        <v>96846</v>
      </c>
      <c r="I107" s="27">
        <v>2295506</v>
      </c>
      <c r="J107" s="27">
        <v>3764757</v>
      </c>
      <c r="K107" s="26">
        <v>6157109</v>
      </c>
      <c r="L107" s="26">
        <v>3721450</v>
      </c>
      <c r="M107" s="27">
        <v>3564321</v>
      </c>
      <c r="N107" s="27">
        <v>2893532</v>
      </c>
      <c r="O107" s="26">
        <v>10179303</v>
      </c>
      <c r="P107" s="26">
        <v>3714252</v>
      </c>
      <c r="Q107" s="27">
        <v>3917848</v>
      </c>
      <c r="R107" s="27">
        <v>4560473</v>
      </c>
      <c r="S107" s="26">
        <v>12192573</v>
      </c>
      <c r="T107" s="26">
        <v>1075506</v>
      </c>
      <c r="U107" s="27">
        <v>6064319</v>
      </c>
      <c r="V107" s="27">
        <v>1416860</v>
      </c>
      <c r="W107" s="42">
        <v>8556685</v>
      </c>
    </row>
    <row r="108" spans="1:23" x14ac:dyDescent="0.2">
      <c r="A108" s="15" t="s">
        <v>20</v>
      </c>
      <c r="B108" s="16" t="s">
        <v>190</v>
      </c>
      <c r="C108" s="17" t="s">
        <v>191</v>
      </c>
      <c r="D108" s="26">
        <v>161345276</v>
      </c>
      <c r="E108" s="27">
        <v>190484011</v>
      </c>
      <c r="F108" s="27">
        <v>170242050</v>
      </c>
      <c r="G108" s="36">
        <f t="shared" si="21"/>
        <v>0.89373406779007825</v>
      </c>
      <c r="H108" s="26">
        <v>7441188</v>
      </c>
      <c r="I108" s="27">
        <v>10475342</v>
      </c>
      <c r="J108" s="27">
        <v>11370626</v>
      </c>
      <c r="K108" s="26">
        <v>29287156</v>
      </c>
      <c r="L108" s="26">
        <v>15321133</v>
      </c>
      <c r="M108" s="27">
        <v>7784718</v>
      </c>
      <c r="N108" s="27">
        <v>20597099</v>
      </c>
      <c r="O108" s="26">
        <v>43702950</v>
      </c>
      <c r="P108" s="26">
        <v>5486081</v>
      </c>
      <c r="Q108" s="27">
        <v>17428163</v>
      </c>
      <c r="R108" s="27">
        <v>18546373</v>
      </c>
      <c r="S108" s="26">
        <v>41460617</v>
      </c>
      <c r="T108" s="26">
        <v>21501918</v>
      </c>
      <c r="U108" s="27">
        <v>14801798</v>
      </c>
      <c r="V108" s="27">
        <v>19487611</v>
      </c>
      <c r="W108" s="42">
        <v>55791327</v>
      </c>
    </row>
    <row r="109" spans="1:23" x14ac:dyDescent="0.2">
      <c r="A109" s="15" t="s">
        <v>35</v>
      </c>
      <c r="B109" s="16" t="s">
        <v>192</v>
      </c>
      <c r="C109" s="17" t="s">
        <v>193</v>
      </c>
      <c r="D109" s="26">
        <v>333687300</v>
      </c>
      <c r="E109" s="27">
        <v>318870581</v>
      </c>
      <c r="F109" s="27">
        <v>285499704</v>
      </c>
      <c r="G109" s="36">
        <f t="shared" si="21"/>
        <v>0.89534664221658</v>
      </c>
      <c r="H109" s="26">
        <v>1418754</v>
      </c>
      <c r="I109" s="27">
        <v>19067343</v>
      </c>
      <c r="J109" s="27">
        <v>4588113</v>
      </c>
      <c r="K109" s="26">
        <v>25074210</v>
      </c>
      <c r="L109" s="26">
        <v>23734683</v>
      </c>
      <c r="M109" s="27">
        <v>17926217</v>
      </c>
      <c r="N109" s="27">
        <v>51750830</v>
      </c>
      <c r="O109" s="26">
        <v>93411730</v>
      </c>
      <c r="P109" s="26">
        <v>6213050</v>
      </c>
      <c r="Q109" s="27">
        <v>20582809</v>
      </c>
      <c r="R109" s="27">
        <v>42375204</v>
      </c>
      <c r="S109" s="26">
        <v>69171063</v>
      </c>
      <c r="T109" s="26">
        <v>15805417</v>
      </c>
      <c r="U109" s="27">
        <v>38974401</v>
      </c>
      <c r="V109" s="27">
        <v>43062883</v>
      </c>
      <c r="W109" s="42">
        <v>97842701</v>
      </c>
    </row>
    <row r="110" spans="1:23" ht="16.5" x14ac:dyDescent="0.3">
      <c r="A110" s="18" t="s">
        <v>0</v>
      </c>
      <c r="B110" s="19" t="s">
        <v>194</v>
      </c>
      <c r="C110" s="20" t="s">
        <v>0</v>
      </c>
      <c r="D110" s="28">
        <f>SUM(D105:D109)</f>
        <v>641902992</v>
      </c>
      <c r="E110" s="29">
        <f>SUM(E105:E109)</f>
        <v>721518368</v>
      </c>
      <c r="F110" s="29">
        <f>SUM(F105:F109)</f>
        <v>609836542</v>
      </c>
      <c r="G110" s="37">
        <f t="shared" si="21"/>
        <v>0.8452127749573799</v>
      </c>
      <c r="H110" s="28">
        <f t="shared" ref="H110:W110" si="23">SUM(H105:H109)</f>
        <v>11869536</v>
      </c>
      <c r="I110" s="29">
        <f t="shared" si="23"/>
        <v>39637662</v>
      </c>
      <c r="J110" s="29">
        <f t="shared" si="23"/>
        <v>28197013</v>
      </c>
      <c r="K110" s="28">
        <f t="shared" si="23"/>
        <v>79704211</v>
      </c>
      <c r="L110" s="28">
        <f t="shared" si="23"/>
        <v>58986314</v>
      </c>
      <c r="M110" s="29">
        <f t="shared" si="23"/>
        <v>41205293</v>
      </c>
      <c r="N110" s="29">
        <f t="shared" si="23"/>
        <v>91276059</v>
      </c>
      <c r="O110" s="28">
        <f t="shared" si="23"/>
        <v>191467666</v>
      </c>
      <c r="P110" s="28">
        <f t="shared" si="23"/>
        <v>15978826</v>
      </c>
      <c r="Q110" s="29">
        <f t="shared" si="23"/>
        <v>46190166</v>
      </c>
      <c r="R110" s="29">
        <f t="shared" si="23"/>
        <v>79096581</v>
      </c>
      <c r="S110" s="28">
        <f t="shared" si="23"/>
        <v>141265573</v>
      </c>
      <c r="T110" s="28">
        <f t="shared" si="23"/>
        <v>43750055</v>
      </c>
      <c r="U110" s="29">
        <f t="shared" si="23"/>
        <v>68870161</v>
      </c>
      <c r="V110" s="29">
        <f t="shared" si="23"/>
        <v>84778876</v>
      </c>
      <c r="W110" s="43">
        <f t="shared" si="23"/>
        <v>197399092</v>
      </c>
    </row>
    <row r="111" spans="1:23" x14ac:dyDescent="0.2">
      <c r="A111" s="15" t="s">
        <v>20</v>
      </c>
      <c r="B111" s="16" t="s">
        <v>195</v>
      </c>
      <c r="C111" s="17" t="s">
        <v>196</v>
      </c>
      <c r="D111" s="26">
        <v>29977000</v>
      </c>
      <c r="E111" s="27">
        <v>42477000</v>
      </c>
      <c r="F111" s="27">
        <v>30943719</v>
      </c>
      <c r="G111" s="36">
        <f t="shared" si="21"/>
        <v>0.72848174306095059</v>
      </c>
      <c r="H111" s="26">
        <v>4394830</v>
      </c>
      <c r="I111" s="27">
        <v>1688490</v>
      </c>
      <c r="J111" s="27">
        <v>4340303</v>
      </c>
      <c r="K111" s="26">
        <v>10423623</v>
      </c>
      <c r="L111" s="26">
        <v>1334067</v>
      </c>
      <c r="M111" s="27">
        <v>1109383</v>
      </c>
      <c r="N111" s="27">
        <v>2135224</v>
      </c>
      <c r="O111" s="26">
        <v>4578674</v>
      </c>
      <c r="P111" s="26">
        <v>141434</v>
      </c>
      <c r="Q111" s="27">
        <v>4928764</v>
      </c>
      <c r="R111" s="27">
        <v>691845</v>
      </c>
      <c r="S111" s="26">
        <v>5762043</v>
      </c>
      <c r="T111" s="26">
        <v>3422233</v>
      </c>
      <c r="U111" s="27">
        <v>3853859</v>
      </c>
      <c r="V111" s="27">
        <v>2903287</v>
      </c>
      <c r="W111" s="42">
        <v>10179379</v>
      </c>
    </row>
    <row r="112" spans="1:23" x14ac:dyDescent="0.2">
      <c r="A112" s="15" t="s">
        <v>20</v>
      </c>
      <c r="B112" s="16" t="s">
        <v>197</v>
      </c>
      <c r="C112" s="17" t="s">
        <v>198</v>
      </c>
      <c r="D112" s="26">
        <v>29048451</v>
      </c>
      <c r="E112" s="27">
        <v>37653435</v>
      </c>
      <c r="F112" s="27">
        <v>25755935</v>
      </c>
      <c r="G112" s="36">
        <f t="shared" si="21"/>
        <v>0.6840261718485976</v>
      </c>
      <c r="H112" s="26">
        <v>0</v>
      </c>
      <c r="I112" s="27">
        <v>443874</v>
      </c>
      <c r="J112" s="27">
        <v>-935907</v>
      </c>
      <c r="K112" s="26">
        <v>-492033</v>
      </c>
      <c r="L112" s="26">
        <v>1401607</v>
      </c>
      <c r="M112" s="27">
        <v>1028823</v>
      </c>
      <c r="N112" s="27">
        <v>2344882</v>
      </c>
      <c r="O112" s="26">
        <v>4775312</v>
      </c>
      <c r="P112" s="26">
        <v>2050697</v>
      </c>
      <c r="Q112" s="27">
        <v>4220466</v>
      </c>
      <c r="R112" s="27">
        <v>2568170</v>
      </c>
      <c r="S112" s="26">
        <v>8839333</v>
      </c>
      <c r="T112" s="26">
        <v>258178</v>
      </c>
      <c r="U112" s="27">
        <v>2441010</v>
      </c>
      <c r="V112" s="27">
        <v>9934135</v>
      </c>
      <c r="W112" s="42">
        <v>12633323</v>
      </c>
    </row>
    <row r="113" spans="1:23" x14ac:dyDescent="0.2">
      <c r="A113" s="15" t="s">
        <v>20</v>
      </c>
      <c r="B113" s="16" t="s">
        <v>199</v>
      </c>
      <c r="C113" s="17" t="s">
        <v>200</v>
      </c>
      <c r="D113" s="26">
        <v>11839850</v>
      </c>
      <c r="E113" s="27">
        <v>17463001</v>
      </c>
      <c r="F113" s="27">
        <v>18783601</v>
      </c>
      <c r="G113" s="36">
        <f t="shared" si="21"/>
        <v>1.0756227409023227</v>
      </c>
      <c r="H113" s="26">
        <v>3014704</v>
      </c>
      <c r="I113" s="27">
        <v>0</v>
      </c>
      <c r="J113" s="27">
        <v>2672452</v>
      </c>
      <c r="K113" s="26">
        <v>5687156</v>
      </c>
      <c r="L113" s="26">
        <v>1796856</v>
      </c>
      <c r="M113" s="27">
        <v>21220</v>
      </c>
      <c r="N113" s="27">
        <v>1346531</v>
      </c>
      <c r="O113" s="26">
        <v>3164607</v>
      </c>
      <c r="P113" s="26">
        <v>2130503</v>
      </c>
      <c r="Q113" s="27">
        <v>0</v>
      </c>
      <c r="R113" s="27">
        <v>0</v>
      </c>
      <c r="S113" s="26">
        <v>2130503</v>
      </c>
      <c r="T113" s="26">
        <v>1849874</v>
      </c>
      <c r="U113" s="27">
        <v>0</v>
      </c>
      <c r="V113" s="27">
        <v>5951461</v>
      </c>
      <c r="W113" s="42">
        <v>7801335</v>
      </c>
    </row>
    <row r="114" spans="1:23" x14ac:dyDescent="0.2">
      <c r="A114" s="15" t="s">
        <v>20</v>
      </c>
      <c r="B114" s="16" t="s">
        <v>201</v>
      </c>
      <c r="C114" s="17" t="s">
        <v>202</v>
      </c>
      <c r="D114" s="26">
        <v>20687010</v>
      </c>
      <c r="E114" s="27">
        <v>21697391</v>
      </c>
      <c r="F114" s="27">
        <v>21680401</v>
      </c>
      <c r="G114" s="36">
        <f t="shared" si="21"/>
        <v>0.99921695654560494</v>
      </c>
      <c r="H114" s="26">
        <v>2590783</v>
      </c>
      <c r="I114" s="27">
        <v>1582245</v>
      </c>
      <c r="J114" s="27">
        <v>1565526</v>
      </c>
      <c r="K114" s="26">
        <v>5738554</v>
      </c>
      <c r="L114" s="26">
        <v>1403290</v>
      </c>
      <c r="M114" s="27">
        <v>1876014</v>
      </c>
      <c r="N114" s="27">
        <v>1754054</v>
      </c>
      <c r="O114" s="26">
        <v>5033358</v>
      </c>
      <c r="P114" s="26">
        <v>1690529</v>
      </c>
      <c r="Q114" s="27">
        <v>2736122</v>
      </c>
      <c r="R114" s="27">
        <v>1561676</v>
      </c>
      <c r="S114" s="26">
        <v>5988327</v>
      </c>
      <c r="T114" s="26">
        <v>1304582</v>
      </c>
      <c r="U114" s="27">
        <v>1106491</v>
      </c>
      <c r="V114" s="27">
        <v>2509089</v>
      </c>
      <c r="W114" s="42">
        <v>4920162</v>
      </c>
    </row>
    <row r="115" spans="1:23" x14ac:dyDescent="0.2">
      <c r="A115" s="15" t="s">
        <v>20</v>
      </c>
      <c r="B115" s="16" t="s">
        <v>203</v>
      </c>
      <c r="C115" s="17" t="s">
        <v>204</v>
      </c>
      <c r="D115" s="26">
        <v>576301627</v>
      </c>
      <c r="E115" s="27">
        <v>655206970</v>
      </c>
      <c r="F115" s="27">
        <v>537696313</v>
      </c>
      <c r="G115" s="36">
        <f t="shared" si="21"/>
        <v>0.82065108831183531</v>
      </c>
      <c r="H115" s="26">
        <v>22663160</v>
      </c>
      <c r="I115" s="27">
        <v>14808117</v>
      </c>
      <c r="J115" s="27">
        <v>58455909</v>
      </c>
      <c r="K115" s="26">
        <v>95927186</v>
      </c>
      <c r="L115" s="26">
        <v>45301044</v>
      </c>
      <c r="M115" s="27">
        <v>53146422</v>
      </c>
      <c r="N115" s="27">
        <v>261295216</v>
      </c>
      <c r="O115" s="26">
        <v>359742682</v>
      </c>
      <c r="P115" s="26">
        <v>-279778013</v>
      </c>
      <c r="Q115" s="27">
        <v>5804529345</v>
      </c>
      <c r="R115" s="27">
        <v>50097187</v>
      </c>
      <c r="S115" s="26">
        <v>5574848519</v>
      </c>
      <c r="T115" s="26">
        <v>6583864</v>
      </c>
      <c r="U115" s="27">
        <v>657432443</v>
      </c>
      <c r="V115" s="27">
        <v>-6156838381</v>
      </c>
      <c r="W115" s="42">
        <v>-5492822074</v>
      </c>
    </row>
    <row r="116" spans="1:23" x14ac:dyDescent="0.2">
      <c r="A116" s="15" t="s">
        <v>20</v>
      </c>
      <c r="B116" s="16" t="s">
        <v>205</v>
      </c>
      <c r="C116" s="17" t="s">
        <v>206</v>
      </c>
      <c r="D116" s="26">
        <v>31621000</v>
      </c>
      <c r="E116" s="27">
        <v>70067321</v>
      </c>
      <c r="F116" s="27">
        <v>40136726</v>
      </c>
      <c r="G116" s="36">
        <f t="shared" si="21"/>
        <v>0.57283089216440852</v>
      </c>
      <c r="H116" s="26">
        <v>1780307</v>
      </c>
      <c r="I116" s="27">
        <v>4324671</v>
      </c>
      <c r="J116" s="27">
        <v>2053901</v>
      </c>
      <c r="K116" s="26">
        <v>8158879</v>
      </c>
      <c r="L116" s="26">
        <v>2825887</v>
      </c>
      <c r="M116" s="27">
        <v>3319818</v>
      </c>
      <c r="N116" s="27">
        <v>2920536</v>
      </c>
      <c r="O116" s="26">
        <v>9066241</v>
      </c>
      <c r="P116" s="26">
        <v>543124</v>
      </c>
      <c r="Q116" s="27">
        <v>844314</v>
      </c>
      <c r="R116" s="27">
        <v>1624504</v>
      </c>
      <c r="S116" s="26">
        <v>3011942</v>
      </c>
      <c r="T116" s="26">
        <v>1820732</v>
      </c>
      <c r="U116" s="27">
        <v>4360077</v>
      </c>
      <c r="V116" s="27">
        <v>13718855</v>
      </c>
      <c r="W116" s="42">
        <v>19899664</v>
      </c>
    </row>
    <row r="117" spans="1:23" x14ac:dyDescent="0.2">
      <c r="A117" s="15" t="s">
        <v>20</v>
      </c>
      <c r="B117" s="16" t="s">
        <v>207</v>
      </c>
      <c r="C117" s="17" t="s">
        <v>208</v>
      </c>
      <c r="D117" s="26">
        <v>33629580</v>
      </c>
      <c r="E117" s="27">
        <v>41382926</v>
      </c>
      <c r="F117" s="27">
        <v>21110247</v>
      </c>
      <c r="G117" s="36">
        <f t="shared" si="21"/>
        <v>0.51011972908827186</v>
      </c>
      <c r="H117" s="26">
        <v>1240299</v>
      </c>
      <c r="I117" s="27">
        <v>1627812</v>
      </c>
      <c r="J117" s="27">
        <v>3823170</v>
      </c>
      <c r="K117" s="26">
        <v>6691281</v>
      </c>
      <c r="L117" s="26">
        <v>4812900</v>
      </c>
      <c r="M117" s="27">
        <v>1583984</v>
      </c>
      <c r="N117" s="27">
        <v>418283</v>
      </c>
      <c r="O117" s="26">
        <v>6815167</v>
      </c>
      <c r="P117" s="26">
        <v>80717</v>
      </c>
      <c r="Q117" s="27">
        <v>0</v>
      </c>
      <c r="R117" s="27">
        <v>22142</v>
      </c>
      <c r="S117" s="26">
        <v>102859</v>
      </c>
      <c r="T117" s="26">
        <v>28940</v>
      </c>
      <c r="U117" s="27">
        <v>3058380</v>
      </c>
      <c r="V117" s="27">
        <v>4413620</v>
      </c>
      <c r="W117" s="42">
        <v>7500940</v>
      </c>
    </row>
    <row r="118" spans="1:23" x14ac:dyDescent="0.2">
      <c r="A118" s="15" t="s">
        <v>35</v>
      </c>
      <c r="B118" s="16" t="s">
        <v>209</v>
      </c>
      <c r="C118" s="17" t="s">
        <v>210</v>
      </c>
      <c r="D118" s="26">
        <v>195479000</v>
      </c>
      <c r="E118" s="27">
        <v>213686310</v>
      </c>
      <c r="F118" s="27">
        <v>307634121</v>
      </c>
      <c r="G118" s="36">
        <f t="shared" si="21"/>
        <v>1.4396529239519369</v>
      </c>
      <c r="H118" s="26">
        <v>13549126</v>
      </c>
      <c r="I118" s="27">
        <v>22058701</v>
      </c>
      <c r="J118" s="27">
        <v>21438341</v>
      </c>
      <c r="K118" s="26">
        <v>57046168</v>
      </c>
      <c r="L118" s="26">
        <v>19323070</v>
      </c>
      <c r="M118" s="27">
        <v>15311179</v>
      </c>
      <c r="N118" s="27">
        <v>-142200424</v>
      </c>
      <c r="O118" s="26">
        <v>-107566175</v>
      </c>
      <c r="P118" s="26">
        <v>1635076</v>
      </c>
      <c r="Q118" s="27">
        <v>3467497</v>
      </c>
      <c r="R118" s="27">
        <v>30353129</v>
      </c>
      <c r="S118" s="26">
        <v>35455702</v>
      </c>
      <c r="T118" s="26">
        <v>5606741</v>
      </c>
      <c r="U118" s="27">
        <v>49350989</v>
      </c>
      <c r="V118" s="27">
        <v>267740696</v>
      </c>
      <c r="W118" s="42">
        <v>322698426</v>
      </c>
    </row>
    <row r="119" spans="1:23" ht="16.5" x14ac:dyDescent="0.3">
      <c r="A119" s="18" t="s">
        <v>0</v>
      </c>
      <c r="B119" s="19" t="s">
        <v>211</v>
      </c>
      <c r="C119" s="20" t="s">
        <v>0</v>
      </c>
      <c r="D119" s="28">
        <f>SUM(D111:D118)</f>
        <v>928583518</v>
      </c>
      <c r="E119" s="29">
        <f>SUM(E111:E118)</f>
        <v>1099634354</v>
      </c>
      <c r="F119" s="29">
        <f>SUM(F111:F118)</f>
        <v>1003741063</v>
      </c>
      <c r="G119" s="37">
        <f t="shared" si="21"/>
        <v>0.9127952935890179</v>
      </c>
      <c r="H119" s="28">
        <f t="shared" ref="H119:W119" si="24">SUM(H111:H118)</f>
        <v>49233209</v>
      </c>
      <c r="I119" s="29">
        <f t="shared" si="24"/>
        <v>46533910</v>
      </c>
      <c r="J119" s="29">
        <f t="shared" si="24"/>
        <v>93413695</v>
      </c>
      <c r="K119" s="28">
        <f t="shared" si="24"/>
        <v>189180814</v>
      </c>
      <c r="L119" s="28">
        <f t="shared" si="24"/>
        <v>78198721</v>
      </c>
      <c r="M119" s="29">
        <f t="shared" si="24"/>
        <v>77396843</v>
      </c>
      <c r="N119" s="29">
        <f t="shared" si="24"/>
        <v>130014302</v>
      </c>
      <c r="O119" s="28">
        <f t="shared" si="24"/>
        <v>285609866</v>
      </c>
      <c r="P119" s="28">
        <f t="shared" si="24"/>
        <v>-271505933</v>
      </c>
      <c r="Q119" s="29">
        <f t="shared" si="24"/>
        <v>5820726508</v>
      </c>
      <c r="R119" s="29">
        <f t="shared" si="24"/>
        <v>86918653</v>
      </c>
      <c r="S119" s="28">
        <f t="shared" si="24"/>
        <v>5636139228</v>
      </c>
      <c r="T119" s="28">
        <f t="shared" si="24"/>
        <v>20875144</v>
      </c>
      <c r="U119" s="29">
        <f t="shared" si="24"/>
        <v>721603249</v>
      </c>
      <c r="V119" s="29">
        <f t="shared" si="24"/>
        <v>-5849667238</v>
      </c>
      <c r="W119" s="43">
        <f t="shared" si="24"/>
        <v>-5107188845</v>
      </c>
    </row>
    <row r="120" spans="1:23" x14ac:dyDescent="0.2">
      <c r="A120" s="15" t="s">
        <v>20</v>
      </c>
      <c r="B120" s="16" t="s">
        <v>212</v>
      </c>
      <c r="C120" s="17" t="s">
        <v>213</v>
      </c>
      <c r="D120" s="26">
        <v>29734000</v>
      </c>
      <c r="E120" s="27">
        <v>44903563</v>
      </c>
      <c r="F120" s="27">
        <v>40316079</v>
      </c>
      <c r="G120" s="36">
        <f t="shared" si="21"/>
        <v>0.89783697119981321</v>
      </c>
      <c r="H120" s="26">
        <v>2333790</v>
      </c>
      <c r="I120" s="27">
        <v>2791924</v>
      </c>
      <c r="J120" s="27">
        <v>3523655</v>
      </c>
      <c r="K120" s="26">
        <v>8649369</v>
      </c>
      <c r="L120" s="26">
        <v>1632628</v>
      </c>
      <c r="M120" s="27">
        <v>1216604</v>
      </c>
      <c r="N120" s="27">
        <v>3849753</v>
      </c>
      <c r="O120" s="26">
        <v>6698985</v>
      </c>
      <c r="P120" s="26">
        <v>1083542</v>
      </c>
      <c r="Q120" s="27">
        <v>7938670</v>
      </c>
      <c r="R120" s="27">
        <v>2939643</v>
      </c>
      <c r="S120" s="26">
        <v>11961855</v>
      </c>
      <c r="T120" s="26">
        <v>3256536</v>
      </c>
      <c r="U120" s="27">
        <v>5581120</v>
      </c>
      <c r="V120" s="27">
        <v>4168214</v>
      </c>
      <c r="W120" s="42">
        <v>13005870</v>
      </c>
    </row>
    <row r="121" spans="1:23" x14ac:dyDescent="0.2">
      <c r="A121" s="15" t="s">
        <v>20</v>
      </c>
      <c r="B121" s="16" t="s">
        <v>214</v>
      </c>
      <c r="C121" s="17" t="s">
        <v>215</v>
      </c>
      <c r="D121" s="26">
        <v>40347731</v>
      </c>
      <c r="E121" s="27">
        <v>40347731</v>
      </c>
      <c r="F121" s="27">
        <v>46520724</v>
      </c>
      <c r="G121" s="36">
        <f t="shared" si="21"/>
        <v>1.1529947991375278</v>
      </c>
      <c r="H121" s="26">
        <v>136663</v>
      </c>
      <c r="I121" s="27">
        <v>7843881</v>
      </c>
      <c r="J121" s="27">
        <v>87197</v>
      </c>
      <c r="K121" s="26">
        <v>8067741</v>
      </c>
      <c r="L121" s="26">
        <v>1672286</v>
      </c>
      <c r="M121" s="27">
        <v>2383423</v>
      </c>
      <c r="N121" s="27">
        <v>1130341</v>
      </c>
      <c r="O121" s="26">
        <v>5186050</v>
      </c>
      <c r="P121" s="26">
        <v>5630</v>
      </c>
      <c r="Q121" s="27">
        <v>3458517</v>
      </c>
      <c r="R121" s="27">
        <v>1662989</v>
      </c>
      <c r="S121" s="26">
        <v>5127136</v>
      </c>
      <c r="T121" s="26">
        <v>291628</v>
      </c>
      <c r="U121" s="27">
        <v>3331640</v>
      </c>
      <c r="V121" s="27">
        <v>24516529</v>
      </c>
      <c r="W121" s="42">
        <v>28139797</v>
      </c>
    </row>
    <row r="122" spans="1:23" x14ac:dyDescent="0.2">
      <c r="A122" s="15" t="s">
        <v>20</v>
      </c>
      <c r="B122" s="16" t="s">
        <v>216</v>
      </c>
      <c r="C122" s="17" t="s">
        <v>217</v>
      </c>
      <c r="D122" s="26">
        <v>122911000</v>
      </c>
      <c r="E122" s="27">
        <v>141978527</v>
      </c>
      <c r="F122" s="27">
        <v>107000751</v>
      </c>
      <c r="G122" s="36">
        <f t="shared" si="21"/>
        <v>0.75364037971742026</v>
      </c>
      <c r="H122" s="26">
        <v>439954</v>
      </c>
      <c r="I122" s="27">
        <v>1116910</v>
      </c>
      <c r="J122" s="27">
        <v>11335232</v>
      </c>
      <c r="K122" s="26">
        <v>12892096</v>
      </c>
      <c r="L122" s="26">
        <v>6019691</v>
      </c>
      <c r="M122" s="27">
        <v>10248972</v>
      </c>
      <c r="N122" s="27">
        <v>9701726</v>
      </c>
      <c r="O122" s="26">
        <v>25970389</v>
      </c>
      <c r="P122" s="26">
        <v>55593</v>
      </c>
      <c r="Q122" s="27">
        <v>13343461</v>
      </c>
      <c r="R122" s="27">
        <v>10677579</v>
      </c>
      <c r="S122" s="26">
        <v>24076633</v>
      </c>
      <c r="T122" s="26">
        <v>6938275</v>
      </c>
      <c r="U122" s="27">
        <v>8916941</v>
      </c>
      <c r="V122" s="27">
        <v>28206417</v>
      </c>
      <c r="W122" s="42">
        <v>44061633</v>
      </c>
    </row>
    <row r="123" spans="1:23" x14ac:dyDescent="0.2">
      <c r="A123" s="15" t="s">
        <v>35</v>
      </c>
      <c r="B123" s="16" t="s">
        <v>218</v>
      </c>
      <c r="C123" s="17" t="s">
        <v>219</v>
      </c>
      <c r="D123" s="26">
        <v>251809032</v>
      </c>
      <c r="E123" s="27">
        <v>258381097</v>
      </c>
      <c r="F123" s="27">
        <v>222303683</v>
      </c>
      <c r="G123" s="36">
        <f t="shared" si="21"/>
        <v>0.86037131036718217</v>
      </c>
      <c r="H123" s="26">
        <v>8347203</v>
      </c>
      <c r="I123" s="27">
        <v>15114773</v>
      </c>
      <c r="J123" s="27">
        <v>14070330</v>
      </c>
      <c r="K123" s="26">
        <v>37532306</v>
      </c>
      <c r="L123" s="26">
        <v>20187836</v>
      </c>
      <c r="M123" s="27">
        <v>44165133</v>
      </c>
      <c r="N123" s="27">
        <v>21322181</v>
      </c>
      <c r="O123" s="26">
        <v>85675150</v>
      </c>
      <c r="P123" s="26">
        <v>20195378</v>
      </c>
      <c r="Q123" s="27">
        <v>32732578</v>
      </c>
      <c r="R123" s="27">
        <v>11614034</v>
      </c>
      <c r="S123" s="26">
        <v>64541990</v>
      </c>
      <c r="T123" s="26">
        <v>6682538</v>
      </c>
      <c r="U123" s="27">
        <v>6907242</v>
      </c>
      <c r="V123" s="27">
        <v>20964457</v>
      </c>
      <c r="W123" s="42">
        <v>34554237</v>
      </c>
    </row>
    <row r="124" spans="1:23" ht="16.5" x14ac:dyDescent="0.3">
      <c r="A124" s="18" t="s">
        <v>0</v>
      </c>
      <c r="B124" s="19" t="s">
        <v>220</v>
      </c>
      <c r="C124" s="20" t="s">
        <v>0</v>
      </c>
      <c r="D124" s="28">
        <f>SUM(D120:D123)</f>
        <v>444801763</v>
      </c>
      <c r="E124" s="29">
        <f>SUM(E120:E123)</f>
        <v>485610918</v>
      </c>
      <c r="F124" s="29">
        <f>SUM(F120:F123)</f>
        <v>416141237</v>
      </c>
      <c r="G124" s="37">
        <f t="shared" si="21"/>
        <v>0.85694374153259878</v>
      </c>
      <c r="H124" s="28">
        <f t="shared" ref="H124:W124" si="25">SUM(H120:H123)</f>
        <v>11257610</v>
      </c>
      <c r="I124" s="29">
        <f t="shared" si="25"/>
        <v>26867488</v>
      </c>
      <c r="J124" s="29">
        <f t="shared" si="25"/>
        <v>29016414</v>
      </c>
      <c r="K124" s="28">
        <f t="shared" si="25"/>
        <v>67141512</v>
      </c>
      <c r="L124" s="28">
        <f t="shared" si="25"/>
        <v>29512441</v>
      </c>
      <c r="M124" s="29">
        <f t="shared" si="25"/>
        <v>58014132</v>
      </c>
      <c r="N124" s="29">
        <f t="shared" si="25"/>
        <v>36004001</v>
      </c>
      <c r="O124" s="28">
        <f t="shared" si="25"/>
        <v>123530574</v>
      </c>
      <c r="P124" s="28">
        <f t="shared" si="25"/>
        <v>21340143</v>
      </c>
      <c r="Q124" s="29">
        <f t="shared" si="25"/>
        <v>57473226</v>
      </c>
      <c r="R124" s="29">
        <f t="shared" si="25"/>
        <v>26894245</v>
      </c>
      <c r="S124" s="28">
        <f t="shared" si="25"/>
        <v>105707614</v>
      </c>
      <c r="T124" s="28">
        <f t="shared" si="25"/>
        <v>17168977</v>
      </c>
      <c r="U124" s="29">
        <f t="shared" si="25"/>
        <v>24736943</v>
      </c>
      <c r="V124" s="29">
        <f t="shared" si="25"/>
        <v>77855617</v>
      </c>
      <c r="W124" s="43">
        <f t="shared" si="25"/>
        <v>119761537</v>
      </c>
    </row>
    <row r="125" spans="1:23" x14ac:dyDescent="0.2">
      <c r="A125" s="15" t="s">
        <v>20</v>
      </c>
      <c r="B125" s="16" t="s">
        <v>221</v>
      </c>
      <c r="C125" s="17" t="s">
        <v>222</v>
      </c>
      <c r="D125" s="26">
        <v>26429192</v>
      </c>
      <c r="E125" s="27">
        <v>24883000</v>
      </c>
      <c r="F125" s="27">
        <v>21455249</v>
      </c>
      <c r="G125" s="36">
        <f t="shared" si="21"/>
        <v>0.8622452678535546</v>
      </c>
      <c r="H125" s="26">
        <v>651183</v>
      </c>
      <c r="I125" s="27">
        <v>829073</v>
      </c>
      <c r="J125" s="27">
        <v>1578852</v>
      </c>
      <c r="K125" s="26">
        <v>3059108</v>
      </c>
      <c r="L125" s="26">
        <v>1998573</v>
      </c>
      <c r="M125" s="27">
        <v>1055343</v>
      </c>
      <c r="N125" s="27">
        <v>778439</v>
      </c>
      <c r="O125" s="26">
        <v>3832355</v>
      </c>
      <c r="P125" s="26">
        <v>759704</v>
      </c>
      <c r="Q125" s="27">
        <v>1863000</v>
      </c>
      <c r="R125" s="27">
        <v>1727138</v>
      </c>
      <c r="S125" s="26">
        <v>4349842</v>
      </c>
      <c r="T125" s="26">
        <v>-20230</v>
      </c>
      <c r="U125" s="27">
        <v>1094028</v>
      </c>
      <c r="V125" s="27">
        <v>9140146</v>
      </c>
      <c r="W125" s="42">
        <v>10213944</v>
      </c>
    </row>
    <row r="126" spans="1:23" x14ac:dyDescent="0.2">
      <c r="A126" s="15" t="s">
        <v>20</v>
      </c>
      <c r="B126" s="16" t="s">
        <v>223</v>
      </c>
      <c r="C126" s="17" t="s">
        <v>224</v>
      </c>
      <c r="D126" s="26">
        <v>92505232</v>
      </c>
      <c r="E126" s="27">
        <v>134112213</v>
      </c>
      <c r="F126" s="27">
        <v>65507331</v>
      </c>
      <c r="G126" s="36">
        <f t="shared" si="21"/>
        <v>0.48845164459406842</v>
      </c>
      <c r="H126" s="26">
        <v>0</v>
      </c>
      <c r="I126" s="27">
        <v>4727239</v>
      </c>
      <c r="J126" s="27">
        <v>4146168</v>
      </c>
      <c r="K126" s="26">
        <v>8873407</v>
      </c>
      <c r="L126" s="26">
        <v>8287137</v>
      </c>
      <c r="M126" s="27">
        <v>29200</v>
      </c>
      <c r="N126" s="27">
        <v>8627308</v>
      </c>
      <c r="O126" s="26">
        <v>16943645</v>
      </c>
      <c r="P126" s="26">
        <v>2450732</v>
      </c>
      <c r="Q126" s="27">
        <v>2895646</v>
      </c>
      <c r="R126" s="27">
        <v>2216861</v>
      </c>
      <c r="S126" s="26">
        <v>7563239</v>
      </c>
      <c r="T126" s="26">
        <v>10183931</v>
      </c>
      <c r="U126" s="27">
        <v>9633624</v>
      </c>
      <c r="V126" s="27">
        <v>12309485</v>
      </c>
      <c r="W126" s="42">
        <v>32127040</v>
      </c>
    </row>
    <row r="127" spans="1:23" x14ac:dyDescent="0.2">
      <c r="A127" s="15" t="s">
        <v>20</v>
      </c>
      <c r="B127" s="16" t="s">
        <v>225</v>
      </c>
      <c r="C127" s="17" t="s">
        <v>226</v>
      </c>
      <c r="D127" s="26">
        <v>68451826</v>
      </c>
      <c r="E127" s="27">
        <v>64450615</v>
      </c>
      <c r="F127" s="27">
        <v>59985536</v>
      </c>
      <c r="G127" s="36">
        <f t="shared" si="21"/>
        <v>0.93072092485075586</v>
      </c>
      <c r="H127" s="26">
        <v>4836944</v>
      </c>
      <c r="I127" s="27">
        <v>3278237</v>
      </c>
      <c r="J127" s="27">
        <v>5687488</v>
      </c>
      <c r="K127" s="26">
        <v>13802669</v>
      </c>
      <c r="L127" s="26">
        <v>4429580</v>
      </c>
      <c r="M127" s="27">
        <v>3254207</v>
      </c>
      <c r="N127" s="27">
        <v>6978509</v>
      </c>
      <c r="O127" s="26">
        <v>14662296</v>
      </c>
      <c r="P127" s="26">
        <v>422339</v>
      </c>
      <c r="Q127" s="27">
        <v>2147459</v>
      </c>
      <c r="R127" s="27">
        <v>5743686</v>
      </c>
      <c r="S127" s="26">
        <v>8313484</v>
      </c>
      <c r="T127" s="26">
        <v>6396384</v>
      </c>
      <c r="U127" s="27">
        <v>6906325</v>
      </c>
      <c r="V127" s="27">
        <v>9904378</v>
      </c>
      <c r="W127" s="42">
        <v>23207087</v>
      </c>
    </row>
    <row r="128" spans="1:23" x14ac:dyDescent="0.2">
      <c r="A128" s="15" t="s">
        <v>20</v>
      </c>
      <c r="B128" s="16" t="s">
        <v>227</v>
      </c>
      <c r="C128" s="17" t="s">
        <v>228</v>
      </c>
      <c r="D128" s="26">
        <v>40762156</v>
      </c>
      <c r="E128" s="27">
        <v>47281773</v>
      </c>
      <c r="F128" s="27">
        <v>75264248</v>
      </c>
      <c r="G128" s="36">
        <f t="shared" si="21"/>
        <v>1.5918237245460318</v>
      </c>
      <c r="H128" s="26">
        <v>1376363</v>
      </c>
      <c r="I128" s="27">
        <v>3576140</v>
      </c>
      <c r="J128" s="27">
        <v>1117740</v>
      </c>
      <c r="K128" s="26">
        <v>6070243</v>
      </c>
      <c r="L128" s="26">
        <v>3358691</v>
      </c>
      <c r="M128" s="27">
        <v>3953662</v>
      </c>
      <c r="N128" s="27">
        <v>3930033</v>
      </c>
      <c r="O128" s="26">
        <v>11242386</v>
      </c>
      <c r="P128" s="26">
        <v>1498215</v>
      </c>
      <c r="Q128" s="27">
        <v>1199853</v>
      </c>
      <c r="R128" s="27">
        <v>7296709</v>
      </c>
      <c r="S128" s="26">
        <v>9994777</v>
      </c>
      <c r="T128" s="26">
        <v>1961082</v>
      </c>
      <c r="U128" s="27">
        <v>7046860</v>
      </c>
      <c r="V128" s="27">
        <v>38948900</v>
      </c>
      <c r="W128" s="42">
        <v>47956842</v>
      </c>
    </row>
    <row r="129" spans="1:23" x14ac:dyDescent="0.2">
      <c r="A129" s="15" t="s">
        <v>35</v>
      </c>
      <c r="B129" s="16" t="s">
        <v>229</v>
      </c>
      <c r="C129" s="17" t="s">
        <v>230</v>
      </c>
      <c r="D129" s="26">
        <v>287572000</v>
      </c>
      <c r="E129" s="27">
        <v>298005559</v>
      </c>
      <c r="F129" s="27">
        <v>233421380</v>
      </c>
      <c r="G129" s="36">
        <f t="shared" si="21"/>
        <v>0.783278609913448</v>
      </c>
      <c r="H129" s="26">
        <v>7482204</v>
      </c>
      <c r="I129" s="27">
        <v>51578651</v>
      </c>
      <c r="J129" s="27">
        <v>23955365</v>
      </c>
      <c r="K129" s="26">
        <v>83016220</v>
      </c>
      <c r="L129" s="26">
        <v>33581389</v>
      </c>
      <c r="M129" s="27">
        <v>11653318</v>
      </c>
      <c r="N129" s="27">
        <v>42972068</v>
      </c>
      <c r="O129" s="26">
        <v>88206775</v>
      </c>
      <c r="P129" s="26">
        <v>8790616</v>
      </c>
      <c r="Q129" s="27">
        <v>389881</v>
      </c>
      <c r="R129" s="27">
        <v>26133541</v>
      </c>
      <c r="S129" s="26">
        <v>35314038</v>
      </c>
      <c r="T129" s="26">
        <v>16500336</v>
      </c>
      <c r="U129" s="27">
        <v>6380226</v>
      </c>
      <c r="V129" s="27">
        <v>4003785</v>
      </c>
      <c r="W129" s="42">
        <v>26884347</v>
      </c>
    </row>
    <row r="130" spans="1:23" ht="16.5" x14ac:dyDescent="0.3">
      <c r="A130" s="18" t="s">
        <v>0</v>
      </c>
      <c r="B130" s="19" t="s">
        <v>231</v>
      </c>
      <c r="C130" s="20" t="s">
        <v>0</v>
      </c>
      <c r="D130" s="28">
        <f>SUM(D125:D129)</f>
        <v>515720406</v>
      </c>
      <c r="E130" s="29">
        <f>SUM(E125:E129)</f>
        <v>568733160</v>
      </c>
      <c r="F130" s="29">
        <f>SUM(F125:F129)</f>
        <v>455633744</v>
      </c>
      <c r="G130" s="37">
        <f t="shared" si="21"/>
        <v>0.80113799589248502</v>
      </c>
      <c r="H130" s="28">
        <f t="shared" ref="H130:W130" si="26">SUM(H125:H129)</f>
        <v>14346694</v>
      </c>
      <c r="I130" s="29">
        <f t="shared" si="26"/>
        <v>63989340</v>
      </c>
      <c r="J130" s="29">
        <f t="shared" si="26"/>
        <v>36485613</v>
      </c>
      <c r="K130" s="28">
        <f t="shared" si="26"/>
        <v>114821647</v>
      </c>
      <c r="L130" s="28">
        <f t="shared" si="26"/>
        <v>51655370</v>
      </c>
      <c r="M130" s="29">
        <f t="shared" si="26"/>
        <v>19945730</v>
      </c>
      <c r="N130" s="29">
        <f t="shared" si="26"/>
        <v>63286357</v>
      </c>
      <c r="O130" s="28">
        <f t="shared" si="26"/>
        <v>134887457</v>
      </c>
      <c r="P130" s="28">
        <f t="shared" si="26"/>
        <v>13921606</v>
      </c>
      <c r="Q130" s="29">
        <f t="shared" si="26"/>
        <v>8495839</v>
      </c>
      <c r="R130" s="29">
        <f t="shared" si="26"/>
        <v>43117935</v>
      </c>
      <c r="S130" s="28">
        <f t="shared" si="26"/>
        <v>65535380</v>
      </c>
      <c r="T130" s="28">
        <f t="shared" si="26"/>
        <v>35021503</v>
      </c>
      <c r="U130" s="29">
        <f t="shared" si="26"/>
        <v>31061063</v>
      </c>
      <c r="V130" s="29">
        <f t="shared" si="26"/>
        <v>74306694</v>
      </c>
      <c r="W130" s="43">
        <f t="shared" si="26"/>
        <v>140389260</v>
      </c>
    </row>
    <row r="131" spans="1:23" x14ac:dyDescent="0.2">
      <c r="A131" s="15" t="s">
        <v>20</v>
      </c>
      <c r="B131" s="16" t="s">
        <v>232</v>
      </c>
      <c r="C131" s="17" t="s">
        <v>233</v>
      </c>
      <c r="D131" s="26">
        <v>68830696</v>
      </c>
      <c r="E131" s="27">
        <v>185364249</v>
      </c>
      <c r="F131" s="27">
        <v>183267985</v>
      </c>
      <c r="G131" s="36">
        <f t="shared" si="21"/>
        <v>0.98869110947062933</v>
      </c>
      <c r="H131" s="26">
        <v>2565209</v>
      </c>
      <c r="I131" s="27">
        <v>2675894</v>
      </c>
      <c r="J131" s="27">
        <v>7621249</v>
      </c>
      <c r="K131" s="26">
        <v>12862352</v>
      </c>
      <c r="L131" s="26">
        <v>21381159</v>
      </c>
      <c r="M131" s="27">
        <v>18243487</v>
      </c>
      <c r="N131" s="27">
        <v>9464588</v>
      </c>
      <c r="O131" s="26">
        <v>49089234</v>
      </c>
      <c r="P131" s="26">
        <v>2983983</v>
      </c>
      <c r="Q131" s="27">
        <v>20218692</v>
      </c>
      <c r="R131" s="27">
        <v>29554452</v>
      </c>
      <c r="S131" s="26">
        <v>52757127</v>
      </c>
      <c r="T131" s="26">
        <v>16903863</v>
      </c>
      <c r="U131" s="27">
        <v>11870459</v>
      </c>
      <c r="V131" s="27">
        <v>39784950</v>
      </c>
      <c r="W131" s="42">
        <v>68559272</v>
      </c>
    </row>
    <row r="132" spans="1:23" x14ac:dyDescent="0.2">
      <c r="A132" s="15" t="s">
        <v>20</v>
      </c>
      <c r="B132" s="16" t="s">
        <v>234</v>
      </c>
      <c r="C132" s="17" t="s">
        <v>235</v>
      </c>
      <c r="D132" s="26">
        <v>18986533</v>
      </c>
      <c r="E132" s="27">
        <v>18699650</v>
      </c>
      <c r="F132" s="27">
        <v>11041176</v>
      </c>
      <c r="G132" s="36">
        <f t="shared" si="21"/>
        <v>0.59044827042217363</v>
      </c>
      <c r="H132" s="26">
        <v>0</v>
      </c>
      <c r="I132" s="27">
        <v>0</v>
      </c>
      <c r="J132" s="27">
        <v>1069</v>
      </c>
      <c r="K132" s="26">
        <v>1069</v>
      </c>
      <c r="L132" s="26">
        <v>120642</v>
      </c>
      <c r="M132" s="27">
        <v>642891</v>
      </c>
      <c r="N132" s="27">
        <v>1859000</v>
      </c>
      <c r="O132" s="26">
        <v>2622533</v>
      </c>
      <c r="P132" s="26">
        <v>886426</v>
      </c>
      <c r="Q132" s="27">
        <v>23992</v>
      </c>
      <c r="R132" s="27">
        <v>3822071</v>
      </c>
      <c r="S132" s="26">
        <v>4732489</v>
      </c>
      <c r="T132" s="26">
        <v>1215713</v>
      </c>
      <c r="U132" s="27">
        <v>1691967</v>
      </c>
      <c r="V132" s="27">
        <v>777405</v>
      </c>
      <c r="W132" s="42">
        <v>3685085</v>
      </c>
    </row>
    <row r="133" spans="1:23" x14ac:dyDescent="0.2">
      <c r="A133" s="15" t="s">
        <v>20</v>
      </c>
      <c r="B133" s="16" t="s">
        <v>236</v>
      </c>
      <c r="C133" s="17" t="s">
        <v>237</v>
      </c>
      <c r="D133" s="26">
        <v>63516188</v>
      </c>
      <c r="E133" s="27">
        <v>68124696</v>
      </c>
      <c r="F133" s="27">
        <v>50836406</v>
      </c>
      <c r="G133" s="36">
        <f t="shared" si="21"/>
        <v>0.74622580334156652</v>
      </c>
      <c r="H133" s="26">
        <v>5159876</v>
      </c>
      <c r="I133" s="27">
        <v>9036019</v>
      </c>
      <c r="J133" s="27">
        <v>5305519</v>
      </c>
      <c r="K133" s="26">
        <v>19501414</v>
      </c>
      <c r="L133" s="26">
        <v>3279421</v>
      </c>
      <c r="M133" s="27">
        <v>6262253</v>
      </c>
      <c r="N133" s="27">
        <v>9717295</v>
      </c>
      <c r="O133" s="26">
        <v>19258969</v>
      </c>
      <c r="P133" s="26">
        <v>1622357</v>
      </c>
      <c r="Q133" s="27">
        <v>1918524</v>
      </c>
      <c r="R133" s="27">
        <v>8618999</v>
      </c>
      <c r="S133" s="26">
        <v>12159880</v>
      </c>
      <c r="T133" s="26">
        <v>353988</v>
      </c>
      <c r="U133" s="27">
        <v>-1002804</v>
      </c>
      <c r="V133" s="27">
        <v>564959</v>
      </c>
      <c r="W133" s="42">
        <v>-83857</v>
      </c>
    </row>
    <row r="134" spans="1:23" x14ac:dyDescent="0.2">
      <c r="A134" s="15" t="s">
        <v>35</v>
      </c>
      <c r="B134" s="16" t="s">
        <v>238</v>
      </c>
      <c r="C134" s="17" t="s">
        <v>239</v>
      </c>
      <c r="D134" s="26">
        <v>108562800</v>
      </c>
      <c r="E134" s="27">
        <v>219473498</v>
      </c>
      <c r="F134" s="27">
        <v>66640298</v>
      </c>
      <c r="G134" s="36">
        <f t="shared" si="21"/>
        <v>0.30363710701872532</v>
      </c>
      <c r="H134" s="26">
        <v>0</v>
      </c>
      <c r="I134" s="27">
        <v>5622511</v>
      </c>
      <c r="J134" s="27">
        <v>8184855</v>
      </c>
      <c r="K134" s="26">
        <v>13807366</v>
      </c>
      <c r="L134" s="26">
        <v>3787386</v>
      </c>
      <c r="M134" s="27">
        <v>5411991</v>
      </c>
      <c r="N134" s="27">
        <v>1920399</v>
      </c>
      <c r="O134" s="26">
        <v>11119776</v>
      </c>
      <c r="P134" s="26">
        <v>3536825</v>
      </c>
      <c r="Q134" s="27">
        <v>6935504</v>
      </c>
      <c r="R134" s="27">
        <v>-236886</v>
      </c>
      <c r="S134" s="26">
        <v>10235443</v>
      </c>
      <c r="T134" s="26">
        <v>5217369</v>
      </c>
      <c r="U134" s="27">
        <v>13151456</v>
      </c>
      <c r="V134" s="27">
        <v>13108888</v>
      </c>
      <c r="W134" s="42">
        <v>31477713</v>
      </c>
    </row>
    <row r="135" spans="1:23" ht="16.5" x14ac:dyDescent="0.3">
      <c r="A135" s="18" t="s">
        <v>0</v>
      </c>
      <c r="B135" s="19" t="s">
        <v>240</v>
      </c>
      <c r="C135" s="20" t="s">
        <v>0</v>
      </c>
      <c r="D135" s="28">
        <f>SUM(D131:D134)</f>
        <v>259896217</v>
      </c>
      <c r="E135" s="29">
        <f>SUM(E131:E134)</f>
        <v>491662093</v>
      </c>
      <c r="F135" s="29">
        <f>SUM(F131:F134)</f>
        <v>311785865</v>
      </c>
      <c r="G135" s="37">
        <f t="shared" ref="G135:G168" si="27">IF(($E135     =0),0,($F135     /$E135     ))</f>
        <v>0.63414664144140154</v>
      </c>
      <c r="H135" s="28">
        <f t="shared" ref="H135:W135" si="28">SUM(H131:H134)</f>
        <v>7725085</v>
      </c>
      <c r="I135" s="29">
        <f t="shared" si="28"/>
        <v>17334424</v>
      </c>
      <c r="J135" s="29">
        <f t="shared" si="28"/>
        <v>21112692</v>
      </c>
      <c r="K135" s="28">
        <f t="shared" si="28"/>
        <v>46172201</v>
      </c>
      <c r="L135" s="28">
        <f t="shared" si="28"/>
        <v>28568608</v>
      </c>
      <c r="M135" s="29">
        <f t="shared" si="28"/>
        <v>30560622</v>
      </c>
      <c r="N135" s="29">
        <f t="shared" si="28"/>
        <v>22961282</v>
      </c>
      <c r="O135" s="28">
        <f t="shared" si="28"/>
        <v>82090512</v>
      </c>
      <c r="P135" s="28">
        <f t="shared" si="28"/>
        <v>9029591</v>
      </c>
      <c r="Q135" s="29">
        <f t="shared" si="28"/>
        <v>29096712</v>
      </c>
      <c r="R135" s="29">
        <f t="shared" si="28"/>
        <v>41758636</v>
      </c>
      <c r="S135" s="28">
        <f t="shared" si="28"/>
        <v>79884939</v>
      </c>
      <c r="T135" s="28">
        <f t="shared" si="28"/>
        <v>23690933</v>
      </c>
      <c r="U135" s="29">
        <f t="shared" si="28"/>
        <v>25711078</v>
      </c>
      <c r="V135" s="29">
        <f t="shared" si="28"/>
        <v>54236202</v>
      </c>
      <c r="W135" s="43">
        <f t="shared" si="28"/>
        <v>103638213</v>
      </c>
    </row>
    <row r="136" spans="1:23" x14ac:dyDescent="0.2">
      <c r="A136" s="15" t="s">
        <v>20</v>
      </c>
      <c r="B136" s="16" t="s">
        <v>241</v>
      </c>
      <c r="C136" s="17" t="s">
        <v>242</v>
      </c>
      <c r="D136" s="26">
        <v>46208650</v>
      </c>
      <c r="E136" s="27">
        <v>55208650</v>
      </c>
      <c r="F136" s="27">
        <v>44888654</v>
      </c>
      <c r="G136" s="36">
        <f t="shared" si="27"/>
        <v>0.81307284275199632</v>
      </c>
      <c r="H136" s="26">
        <v>739523</v>
      </c>
      <c r="I136" s="27">
        <v>5055699</v>
      </c>
      <c r="J136" s="27">
        <v>5493816</v>
      </c>
      <c r="K136" s="26">
        <v>11289038</v>
      </c>
      <c r="L136" s="26">
        <v>1971088</v>
      </c>
      <c r="M136" s="27">
        <v>12893354</v>
      </c>
      <c r="N136" s="27">
        <v>2650199</v>
      </c>
      <c r="O136" s="26">
        <v>17514641</v>
      </c>
      <c r="P136" s="26">
        <v>2164624</v>
      </c>
      <c r="Q136" s="27">
        <v>5526539</v>
      </c>
      <c r="R136" s="27">
        <v>2617390</v>
      </c>
      <c r="S136" s="26">
        <v>10308553</v>
      </c>
      <c r="T136" s="26">
        <v>2632561</v>
      </c>
      <c r="U136" s="27">
        <v>2617779</v>
      </c>
      <c r="V136" s="27">
        <v>526082</v>
      </c>
      <c r="W136" s="42">
        <v>5776422</v>
      </c>
    </row>
    <row r="137" spans="1:23" x14ac:dyDescent="0.2">
      <c r="A137" s="15" t="s">
        <v>20</v>
      </c>
      <c r="B137" s="16" t="s">
        <v>243</v>
      </c>
      <c r="C137" s="17" t="s">
        <v>244</v>
      </c>
      <c r="D137" s="26">
        <v>52075948</v>
      </c>
      <c r="E137" s="27">
        <v>43652332</v>
      </c>
      <c r="F137" s="27">
        <v>33275948</v>
      </c>
      <c r="G137" s="36">
        <f t="shared" si="27"/>
        <v>0.76229485288437737</v>
      </c>
      <c r="H137" s="26">
        <v>612944</v>
      </c>
      <c r="I137" s="27">
        <v>1923769</v>
      </c>
      <c r="J137" s="27">
        <v>6251758</v>
      </c>
      <c r="K137" s="26">
        <v>8788471</v>
      </c>
      <c r="L137" s="26">
        <v>3049004</v>
      </c>
      <c r="M137" s="27">
        <v>4795146</v>
      </c>
      <c r="N137" s="27">
        <v>4936067</v>
      </c>
      <c r="O137" s="26">
        <v>12780217</v>
      </c>
      <c r="P137" s="26">
        <v>58800</v>
      </c>
      <c r="Q137" s="27">
        <v>1444944</v>
      </c>
      <c r="R137" s="27">
        <v>624235</v>
      </c>
      <c r="S137" s="26">
        <v>2127979</v>
      </c>
      <c r="T137" s="26">
        <v>2951754</v>
      </c>
      <c r="U137" s="27">
        <v>2537172</v>
      </c>
      <c r="V137" s="27">
        <v>4090355</v>
      </c>
      <c r="W137" s="42">
        <v>9579281</v>
      </c>
    </row>
    <row r="138" spans="1:23" x14ac:dyDescent="0.2">
      <c r="A138" s="15" t="s">
        <v>20</v>
      </c>
      <c r="B138" s="16" t="s">
        <v>245</v>
      </c>
      <c r="C138" s="17" t="s">
        <v>246</v>
      </c>
      <c r="D138" s="26">
        <v>44908437</v>
      </c>
      <c r="E138" s="27">
        <v>47330293</v>
      </c>
      <c r="F138" s="27">
        <v>37952447</v>
      </c>
      <c r="G138" s="36">
        <f t="shared" si="27"/>
        <v>0.80186376619303834</v>
      </c>
      <c r="H138" s="26">
        <v>2308805</v>
      </c>
      <c r="I138" s="27">
        <v>3395260</v>
      </c>
      <c r="J138" s="27">
        <v>3120138</v>
      </c>
      <c r="K138" s="26">
        <v>8824203</v>
      </c>
      <c r="L138" s="26">
        <v>2033032</v>
      </c>
      <c r="M138" s="27">
        <v>372178</v>
      </c>
      <c r="N138" s="27">
        <v>4920509</v>
      </c>
      <c r="O138" s="26">
        <v>7325719</v>
      </c>
      <c r="P138" s="26">
        <v>2593066</v>
      </c>
      <c r="Q138" s="27">
        <v>-1321216</v>
      </c>
      <c r="R138" s="27">
        <v>4542068</v>
      </c>
      <c r="S138" s="26">
        <v>5813918</v>
      </c>
      <c r="T138" s="26">
        <v>4577137</v>
      </c>
      <c r="U138" s="27">
        <v>3784574</v>
      </c>
      <c r="V138" s="27">
        <v>7626896</v>
      </c>
      <c r="W138" s="42">
        <v>15988607</v>
      </c>
    </row>
    <row r="139" spans="1:23" x14ac:dyDescent="0.2">
      <c r="A139" s="15" t="s">
        <v>20</v>
      </c>
      <c r="B139" s="16" t="s">
        <v>247</v>
      </c>
      <c r="C139" s="17" t="s">
        <v>248</v>
      </c>
      <c r="D139" s="26">
        <v>51254049</v>
      </c>
      <c r="E139" s="27">
        <v>50814049</v>
      </c>
      <c r="F139" s="27">
        <v>27682760</v>
      </c>
      <c r="G139" s="36">
        <f t="shared" si="27"/>
        <v>0.54478555723831412</v>
      </c>
      <c r="H139" s="26">
        <v>427209</v>
      </c>
      <c r="I139" s="27">
        <v>762190</v>
      </c>
      <c r="J139" s="27">
        <v>5652516</v>
      </c>
      <c r="K139" s="26">
        <v>6841915</v>
      </c>
      <c r="L139" s="26">
        <v>555901</v>
      </c>
      <c r="M139" s="27">
        <v>5808257</v>
      </c>
      <c r="N139" s="27">
        <v>2987772</v>
      </c>
      <c r="O139" s="26">
        <v>9351930</v>
      </c>
      <c r="P139" s="26">
        <v>417633</v>
      </c>
      <c r="Q139" s="27">
        <v>3604566</v>
      </c>
      <c r="R139" s="27">
        <v>13300</v>
      </c>
      <c r="S139" s="26">
        <v>4035499</v>
      </c>
      <c r="T139" s="26">
        <v>-701067</v>
      </c>
      <c r="U139" s="27">
        <v>2837919</v>
      </c>
      <c r="V139" s="27">
        <v>5316564</v>
      </c>
      <c r="W139" s="42">
        <v>7453416</v>
      </c>
    </row>
    <row r="140" spans="1:23" x14ac:dyDescent="0.2">
      <c r="A140" s="15" t="s">
        <v>20</v>
      </c>
      <c r="B140" s="16" t="s">
        <v>249</v>
      </c>
      <c r="C140" s="17" t="s">
        <v>250</v>
      </c>
      <c r="D140" s="26">
        <v>33577207</v>
      </c>
      <c r="E140" s="27">
        <v>52877082</v>
      </c>
      <c r="F140" s="27">
        <v>44175571</v>
      </c>
      <c r="G140" s="36">
        <f t="shared" si="27"/>
        <v>0.83543889581501496</v>
      </c>
      <c r="H140" s="26">
        <v>8366628</v>
      </c>
      <c r="I140" s="27">
        <v>4350744</v>
      </c>
      <c r="J140" s="27">
        <v>6594201</v>
      </c>
      <c r="K140" s="26">
        <v>19311573</v>
      </c>
      <c r="L140" s="26">
        <v>345981</v>
      </c>
      <c r="M140" s="27">
        <v>5046144</v>
      </c>
      <c r="N140" s="27">
        <v>384210</v>
      </c>
      <c r="O140" s="26">
        <v>5776335</v>
      </c>
      <c r="P140" s="26">
        <v>825937</v>
      </c>
      <c r="Q140" s="27">
        <v>812732</v>
      </c>
      <c r="R140" s="27">
        <v>0</v>
      </c>
      <c r="S140" s="26">
        <v>1638669</v>
      </c>
      <c r="T140" s="26">
        <v>7702229</v>
      </c>
      <c r="U140" s="27">
        <v>5227741</v>
      </c>
      <c r="V140" s="27">
        <v>4519024</v>
      </c>
      <c r="W140" s="42">
        <v>17448994</v>
      </c>
    </row>
    <row r="141" spans="1:23" x14ac:dyDescent="0.2">
      <c r="A141" s="15" t="s">
        <v>35</v>
      </c>
      <c r="B141" s="16" t="s">
        <v>251</v>
      </c>
      <c r="C141" s="17" t="s">
        <v>252</v>
      </c>
      <c r="D141" s="26">
        <v>580277001</v>
      </c>
      <c r="E141" s="27">
        <v>541618148</v>
      </c>
      <c r="F141" s="27">
        <v>416730891</v>
      </c>
      <c r="G141" s="36">
        <f t="shared" si="27"/>
        <v>0.76941825627305238</v>
      </c>
      <c r="H141" s="26">
        <v>48035954</v>
      </c>
      <c r="I141" s="27">
        <v>54970606</v>
      </c>
      <c r="J141" s="27">
        <v>38573769</v>
      </c>
      <c r="K141" s="26">
        <v>141580329</v>
      </c>
      <c r="L141" s="26">
        <v>41742634</v>
      </c>
      <c r="M141" s="27">
        <v>27009973</v>
      </c>
      <c r="N141" s="27">
        <v>60673696</v>
      </c>
      <c r="O141" s="26">
        <v>129426303</v>
      </c>
      <c r="P141" s="26">
        <v>2908605</v>
      </c>
      <c r="Q141" s="27">
        <v>54617581</v>
      </c>
      <c r="R141" s="27">
        <v>32051538</v>
      </c>
      <c r="S141" s="26">
        <v>89577724</v>
      </c>
      <c r="T141" s="26">
        <v>48450952</v>
      </c>
      <c r="U141" s="27">
        <v>6853369</v>
      </c>
      <c r="V141" s="27">
        <v>842214</v>
      </c>
      <c r="W141" s="42">
        <v>56146535</v>
      </c>
    </row>
    <row r="142" spans="1:23" ht="16.5" x14ac:dyDescent="0.3">
      <c r="A142" s="18" t="s">
        <v>0</v>
      </c>
      <c r="B142" s="19" t="s">
        <v>253</v>
      </c>
      <c r="C142" s="20" t="s">
        <v>0</v>
      </c>
      <c r="D142" s="28">
        <f>SUM(D136:D141)</f>
        <v>808301292</v>
      </c>
      <c r="E142" s="29">
        <f>SUM(E136:E141)</f>
        <v>791500554</v>
      </c>
      <c r="F142" s="29">
        <f>SUM(F136:F141)</f>
        <v>604706271</v>
      </c>
      <c r="G142" s="37">
        <f t="shared" si="27"/>
        <v>0.76399980763626851</v>
      </c>
      <c r="H142" s="28">
        <f t="shared" ref="H142:W142" si="29">SUM(H136:H141)</f>
        <v>60491063</v>
      </c>
      <c r="I142" s="29">
        <f t="shared" si="29"/>
        <v>70458268</v>
      </c>
      <c r="J142" s="29">
        <f t="shared" si="29"/>
        <v>65686198</v>
      </c>
      <c r="K142" s="28">
        <f t="shared" si="29"/>
        <v>196635529</v>
      </c>
      <c r="L142" s="28">
        <f t="shared" si="29"/>
        <v>49697640</v>
      </c>
      <c r="M142" s="29">
        <f t="shared" si="29"/>
        <v>55925052</v>
      </c>
      <c r="N142" s="29">
        <f t="shared" si="29"/>
        <v>76552453</v>
      </c>
      <c r="O142" s="28">
        <f t="shared" si="29"/>
        <v>182175145</v>
      </c>
      <c r="P142" s="28">
        <f t="shared" si="29"/>
        <v>8968665</v>
      </c>
      <c r="Q142" s="29">
        <f t="shared" si="29"/>
        <v>64685146</v>
      </c>
      <c r="R142" s="29">
        <f t="shared" si="29"/>
        <v>39848531</v>
      </c>
      <c r="S142" s="28">
        <f t="shared" si="29"/>
        <v>113502342</v>
      </c>
      <c r="T142" s="28">
        <f t="shared" si="29"/>
        <v>65613566</v>
      </c>
      <c r="U142" s="29">
        <f t="shared" si="29"/>
        <v>23858554</v>
      </c>
      <c r="V142" s="29">
        <f t="shared" si="29"/>
        <v>22921135</v>
      </c>
      <c r="W142" s="43">
        <f t="shared" si="29"/>
        <v>112393255</v>
      </c>
    </row>
    <row r="143" spans="1:23" x14ac:dyDescent="0.2">
      <c r="A143" s="15" t="s">
        <v>20</v>
      </c>
      <c r="B143" s="16" t="s">
        <v>254</v>
      </c>
      <c r="C143" s="17" t="s">
        <v>255</v>
      </c>
      <c r="D143" s="26">
        <v>47208016</v>
      </c>
      <c r="E143" s="27">
        <v>56811174</v>
      </c>
      <c r="F143" s="27">
        <v>38636640</v>
      </c>
      <c r="G143" s="36">
        <f t="shared" si="27"/>
        <v>0.68008874451353529</v>
      </c>
      <c r="H143" s="26">
        <v>2498703</v>
      </c>
      <c r="I143" s="27">
        <v>2201441</v>
      </c>
      <c r="J143" s="27">
        <v>5258389</v>
      </c>
      <c r="K143" s="26">
        <v>9958533</v>
      </c>
      <c r="L143" s="26">
        <v>4118567</v>
      </c>
      <c r="M143" s="27">
        <v>4419495</v>
      </c>
      <c r="N143" s="27">
        <v>3378897</v>
      </c>
      <c r="O143" s="26">
        <v>11916959</v>
      </c>
      <c r="P143" s="26">
        <v>1919456</v>
      </c>
      <c r="Q143" s="27">
        <v>3199580</v>
      </c>
      <c r="R143" s="27">
        <v>2041629</v>
      </c>
      <c r="S143" s="26">
        <v>7160665</v>
      </c>
      <c r="T143" s="26">
        <v>1144161</v>
      </c>
      <c r="U143" s="27">
        <v>4066668</v>
      </c>
      <c r="V143" s="27">
        <v>4389654</v>
      </c>
      <c r="W143" s="42">
        <v>9600483</v>
      </c>
    </row>
    <row r="144" spans="1:23" x14ac:dyDescent="0.2">
      <c r="A144" s="15" t="s">
        <v>20</v>
      </c>
      <c r="B144" s="16" t="s">
        <v>256</v>
      </c>
      <c r="C144" s="17" t="s">
        <v>257</v>
      </c>
      <c r="D144" s="26">
        <v>45321950</v>
      </c>
      <c r="E144" s="27">
        <v>61041535</v>
      </c>
      <c r="F144" s="27">
        <v>74569304</v>
      </c>
      <c r="G144" s="36">
        <f t="shared" si="27"/>
        <v>1.2216158063521829</v>
      </c>
      <c r="H144" s="26">
        <v>6383961</v>
      </c>
      <c r="I144" s="27">
        <v>9840352</v>
      </c>
      <c r="J144" s="27">
        <v>7916429</v>
      </c>
      <c r="K144" s="26">
        <v>24140742</v>
      </c>
      <c r="L144" s="26">
        <v>11664599</v>
      </c>
      <c r="M144" s="27">
        <v>2133966</v>
      </c>
      <c r="N144" s="27">
        <v>9084243</v>
      </c>
      <c r="O144" s="26">
        <v>22882808</v>
      </c>
      <c r="P144" s="26">
        <v>-1153480</v>
      </c>
      <c r="Q144" s="27">
        <v>4466720</v>
      </c>
      <c r="R144" s="27">
        <v>5483757</v>
      </c>
      <c r="S144" s="26">
        <v>8796997</v>
      </c>
      <c r="T144" s="26">
        <v>11017622</v>
      </c>
      <c r="U144" s="27">
        <v>4266134</v>
      </c>
      <c r="V144" s="27">
        <v>3465001</v>
      </c>
      <c r="W144" s="42">
        <v>18748757</v>
      </c>
    </row>
    <row r="145" spans="1:23" x14ac:dyDescent="0.2">
      <c r="A145" s="15" t="s">
        <v>20</v>
      </c>
      <c r="B145" s="16" t="s">
        <v>258</v>
      </c>
      <c r="C145" s="17" t="s">
        <v>259</v>
      </c>
      <c r="D145" s="26">
        <v>50266951</v>
      </c>
      <c r="E145" s="27">
        <v>64336449</v>
      </c>
      <c r="F145" s="27">
        <v>43959243</v>
      </c>
      <c r="G145" s="36">
        <f t="shared" si="27"/>
        <v>0.68327120447695211</v>
      </c>
      <c r="H145" s="26">
        <v>1045130</v>
      </c>
      <c r="I145" s="27">
        <v>81726</v>
      </c>
      <c r="J145" s="27">
        <v>9543031</v>
      </c>
      <c r="K145" s="26">
        <v>10669887</v>
      </c>
      <c r="L145" s="26">
        <v>1965667</v>
      </c>
      <c r="M145" s="27">
        <v>816597</v>
      </c>
      <c r="N145" s="27">
        <v>6944940</v>
      </c>
      <c r="O145" s="26">
        <v>9727204</v>
      </c>
      <c r="P145" s="26">
        <v>0</v>
      </c>
      <c r="Q145" s="27">
        <v>0</v>
      </c>
      <c r="R145" s="27">
        <v>3331664</v>
      </c>
      <c r="S145" s="26">
        <v>3331664</v>
      </c>
      <c r="T145" s="26">
        <v>5565524</v>
      </c>
      <c r="U145" s="27">
        <v>6522356</v>
      </c>
      <c r="V145" s="27">
        <v>8142608</v>
      </c>
      <c r="W145" s="42">
        <v>20230488</v>
      </c>
    </row>
    <row r="146" spans="1:23" x14ac:dyDescent="0.2">
      <c r="A146" s="15" t="s">
        <v>20</v>
      </c>
      <c r="B146" s="16" t="s">
        <v>260</v>
      </c>
      <c r="C146" s="17" t="s">
        <v>261</v>
      </c>
      <c r="D146" s="26">
        <v>25565000</v>
      </c>
      <c r="E146" s="27">
        <v>28565000</v>
      </c>
      <c r="F146" s="27">
        <v>22202089</v>
      </c>
      <c r="G146" s="36">
        <f t="shared" si="27"/>
        <v>0.77724799579905479</v>
      </c>
      <c r="H146" s="26">
        <v>2876720</v>
      </c>
      <c r="I146" s="27">
        <v>0</v>
      </c>
      <c r="J146" s="27">
        <v>1919595</v>
      </c>
      <c r="K146" s="26">
        <v>4796315</v>
      </c>
      <c r="L146" s="26">
        <v>3361094</v>
      </c>
      <c r="M146" s="27">
        <v>3562841</v>
      </c>
      <c r="N146" s="27">
        <v>942663</v>
      </c>
      <c r="O146" s="26">
        <v>7866598</v>
      </c>
      <c r="P146" s="26">
        <v>2579</v>
      </c>
      <c r="Q146" s="27">
        <v>2381311</v>
      </c>
      <c r="R146" s="27">
        <v>1400390</v>
      </c>
      <c r="S146" s="26">
        <v>3784280</v>
      </c>
      <c r="T146" s="26">
        <v>4353272</v>
      </c>
      <c r="U146" s="27">
        <v>912169</v>
      </c>
      <c r="V146" s="27">
        <v>489455</v>
      </c>
      <c r="W146" s="42">
        <v>5754896</v>
      </c>
    </row>
    <row r="147" spans="1:23" x14ac:dyDescent="0.2">
      <c r="A147" s="15" t="s">
        <v>35</v>
      </c>
      <c r="B147" s="16" t="s">
        <v>262</v>
      </c>
      <c r="C147" s="17" t="s">
        <v>263</v>
      </c>
      <c r="D147" s="26">
        <v>291451799</v>
      </c>
      <c r="E147" s="27">
        <v>295610621</v>
      </c>
      <c r="F147" s="27">
        <v>63239580</v>
      </c>
      <c r="G147" s="36">
        <f t="shared" si="27"/>
        <v>0.21392864635942835</v>
      </c>
      <c r="H147" s="26">
        <v>0</v>
      </c>
      <c r="I147" s="27">
        <v>0</v>
      </c>
      <c r="J147" s="27">
        <v>0</v>
      </c>
      <c r="K147" s="26">
        <v>0</v>
      </c>
      <c r="L147" s="26">
        <v>0</v>
      </c>
      <c r="M147" s="27">
        <v>70529</v>
      </c>
      <c r="N147" s="27">
        <v>12270335</v>
      </c>
      <c r="O147" s="26">
        <v>12340864</v>
      </c>
      <c r="P147" s="26">
        <v>5471479</v>
      </c>
      <c r="Q147" s="27">
        <v>23658331</v>
      </c>
      <c r="R147" s="27">
        <v>7959887</v>
      </c>
      <c r="S147" s="26">
        <v>37089697</v>
      </c>
      <c r="T147" s="26">
        <v>13538424</v>
      </c>
      <c r="U147" s="27">
        <v>270595</v>
      </c>
      <c r="V147" s="27">
        <v>0</v>
      </c>
      <c r="W147" s="42">
        <v>13809019</v>
      </c>
    </row>
    <row r="148" spans="1:23" ht="16.5" x14ac:dyDescent="0.3">
      <c r="A148" s="18" t="s">
        <v>0</v>
      </c>
      <c r="B148" s="19" t="s">
        <v>264</v>
      </c>
      <c r="C148" s="20" t="s">
        <v>0</v>
      </c>
      <c r="D148" s="28">
        <f>SUM(D143:D147)</f>
        <v>459813716</v>
      </c>
      <c r="E148" s="29">
        <f>SUM(E143:E147)</f>
        <v>506364779</v>
      </c>
      <c r="F148" s="29">
        <f>SUM(F143:F147)</f>
        <v>242606856</v>
      </c>
      <c r="G148" s="37">
        <f t="shared" si="27"/>
        <v>0.47911479246071337</v>
      </c>
      <c r="H148" s="28">
        <f t="shared" ref="H148:W148" si="30">SUM(H143:H147)</f>
        <v>12804514</v>
      </c>
      <c r="I148" s="29">
        <f t="shared" si="30"/>
        <v>12123519</v>
      </c>
      <c r="J148" s="29">
        <f t="shared" si="30"/>
        <v>24637444</v>
      </c>
      <c r="K148" s="28">
        <f t="shared" si="30"/>
        <v>49565477</v>
      </c>
      <c r="L148" s="28">
        <f t="shared" si="30"/>
        <v>21109927</v>
      </c>
      <c r="M148" s="29">
        <f t="shared" si="30"/>
        <v>11003428</v>
      </c>
      <c r="N148" s="29">
        <f t="shared" si="30"/>
        <v>32621078</v>
      </c>
      <c r="O148" s="28">
        <f t="shared" si="30"/>
        <v>64734433</v>
      </c>
      <c r="P148" s="28">
        <f t="shared" si="30"/>
        <v>6240034</v>
      </c>
      <c r="Q148" s="29">
        <f t="shared" si="30"/>
        <v>33705942</v>
      </c>
      <c r="R148" s="29">
        <f t="shared" si="30"/>
        <v>20217327</v>
      </c>
      <c r="S148" s="28">
        <f t="shared" si="30"/>
        <v>60163303</v>
      </c>
      <c r="T148" s="28">
        <f t="shared" si="30"/>
        <v>35619003</v>
      </c>
      <c r="U148" s="29">
        <f t="shared" si="30"/>
        <v>16037922</v>
      </c>
      <c r="V148" s="29">
        <f t="shared" si="30"/>
        <v>16486718</v>
      </c>
      <c r="W148" s="43">
        <f t="shared" si="30"/>
        <v>68143643</v>
      </c>
    </row>
    <row r="149" spans="1:23" x14ac:dyDescent="0.2">
      <c r="A149" s="15" t="s">
        <v>20</v>
      </c>
      <c r="B149" s="16" t="s">
        <v>265</v>
      </c>
      <c r="C149" s="17" t="s">
        <v>266</v>
      </c>
      <c r="D149" s="26">
        <v>30838200</v>
      </c>
      <c r="E149" s="27">
        <v>56369188</v>
      </c>
      <c r="F149" s="27">
        <v>53071413</v>
      </c>
      <c r="G149" s="36">
        <f t="shared" si="27"/>
        <v>0.94149685108112613</v>
      </c>
      <c r="H149" s="26">
        <v>1683219</v>
      </c>
      <c r="I149" s="27">
        <v>5195047</v>
      </c>
      <c r="J149" s="27">
        <v>3123579</v>
      </c>
      <c r="K149" s="26">
        <v>10001845</v>
      </c>
      <c r="L149" s="26">
        <v>8071961</v>
      </c>
      <c r="M149" s="27">
        <v>8359799</v>
      </c>
      <c r="N149" s="27">
        <v>3256368</v>
      </c>
      <c r="O149" s="26">
        <v>19688128</v>
      </c>
      <c r="P149" s="26">
        <v>2556792</v>
      </c>
      <c r="Q149" s="27">
        <v>2615714</v>
      </c>
      <c r="R149" s="27">
        <v>3967120</v>
      </c>
      <c r="S149" s="26">
        <v>9139626</v>
      </c>
      <c r="T149" s="26">
        <v>1876410</v>
      </c>
      <c r="U149" s="27">
        <v>4060282</v>
      </c>
      <c r="V149" s="27">
        <v>8305122</v>
      </c>
      <c r="W149" s="42">
        <v>14241814</v>
      </c>
    </row>
    <row r="150" spans="1:23" x14ac:dyDescent="0.2">
      <c r="A150" s="15" t="s">
        <v>20</v>
      </c>
      <c r="B150" s="16" t="s">
        <v>267</v>
      </c>
      <c r="C150" s="17" t="s">
        <v>268</v>
      </c>
      <c r="D150" s="26">
        <v>830967400</v>
      </c>
      <c r="E150" s="27">
        <v>834530301</v>
      </c>
      <c r="F150" s="27">
        <v>661362266</v>
      </c>
      <c r="G150" s="36">
        <f t="shared" si="27"/>
        <v>0.79249640810825395</v>
      </c>
      <c r="H150" s="26">
        <v>-1</v>
      </c>
      <c r="I150" s="27">
        <v>21002195</v>
      </c>
      <c r="J150" s="27">
        <v>41408550</v>
      </c>
      <c r="K150" s="26">
        <v>62410744</v>
      </c>
      <c r="L150" s="26">
        <v>51767368</v>
      </c>
      <c r="M150" s="27">
        <v>53379554</v>
      </c>
      <c r="N150" s="27">
        <v>56892201</v>
      </c>
      <c r="O150" s="26">
        <v>162039123</v>
      </c>
      <c r="P150" s="26">
        <v>70413279</v>
      </c>
      <c r="Q150" s="27">
        <v>65026290</v>
      </c>
      <c r="R150" s="27">
        <v>64654223</v>
      </c>
      <c r="S150" s="26">
        <v>200093792</v>
      </c>
      <c r="T150" s="26">
        <v>51135310</v>
      </c>
      <c r="U150" s="27">
        <v>79997886</v>
      </c>
      <c r="V150" s="27">
        <v>105685411</v>
      </c>
      <c r="W150" s="42">
        <v>236818607</v>
      </c>
    </row>
    <row r="151" spans="1:23" x14ac:dyDescent="0.2">
      <c r="A151" s="15" t="s">
        <v>20</v>
      </c>
      <c r="B151" s="16" t="s">
        <v>269</v>
      </c>
      <c r="C151" s="17" t="s">
        <v>270</v>
      </c>
      <c r="D151" s="26">
        <v>67123450</v>
      </c>
      <c r="E151" s="27">
        <v>86593050</v>
      </c>
      <c r="F151" s="27">
        <v>58541693</v>
      </c>
      <c r="G151" s="36">
        <f t="shared" si="27"/>
        <v>0.67605533007556606</v>
      </c>
      <c r="H151" s="26">
        <v>5214148</v>
      </c>
      <c r="I151" s="27">
        <v>5518111</v>
      </c>
      <c r="J151" s="27">
        <v>5452319</v>
      </c>
      <c r="K151" s="26">
        <v>16184578</v>
      </c>
      <c r="L151" s="26">
        <v>3150708</v>
      </c>
      <c r="M151" s="27">
        <v>1401688</v>
      </c>
      <c r="N151" s="27">
        <v>5159941</v>
      </c>
      <c r="O151" s="26">
        <v>9712337</v>
      </c>
      <c r="P151" s="26">
        <v>3474430</v>
      </c>
      <c r="Q151" s="27">
        <v>1944503</v>
      </c>
      <c r="R151" s="27">
        <v>6250093</v>
      </c>
      <c r="S151" s="26">
        <v>11669026</v>
      </c>
      <c r="T151" s="26">
        <v>5077340</v>
      </c>
      <c r="U151" s="27">
        <v>4323615</v>
      </c>
      <c r="V151" s="27">
        <v>11574797</v>
      </c>
      <c r="W151" s="42">
        <v>20975752</v>
      </c>
    </row>
    <row r="152" spans="1:23" x14ac:dyDescent="0.2">
      <c r="A152" s="15" t="s">
        <v>20</v>
      </c>
      <c r="B152" s="16" t="s">
        <v>271</v>
      </c>
      <c r="C152" s="17" t="s">
        <v>272</v>
      </c>
      <c r="D152" s="26">
        <v>47315995</v>
      </c>
      <c r="E152" s="27">
        <v>56347526</v>
      </c>
      <c r="F152" s="27">
        <v>40556092</v>
      </c>
      <c r="G152" s="36">
        <f t="shared" si="27"/>
        <v>0.71974929298581802</v>
      </c>
      <c r="H152" s="26">
        <v>1382328</v>
      </c>
      <c r="I152" s="27">
        <v>3245188</v>
      </c>
      <c r="J152" s="27">
        <v>2092719</v>
      </c>
      <c r="K152" s="26">
        <v>6720235</v>
      </c>
      <c r="L152" s="26">
        <v>3553599</v>
      </c>
      <c r="M152" s="27">
        <v>5375372</v>
      </c>
      <c r="N152" s="27">
        <v>746408</v>
      </c>
      <c r="O152" s="26">
        <v>9675379</v>
      </c>
      <c r="P152" s="26">
        <v>1080910</v>
      </c>
      <c r="Q152" s="27">
        <v>461312</v>
      </c>
      <c r="R152" s="27">
        <v>2358632</v>
      </c>
      <c r="S152" s="26">
        <v>3900854</v>
      </c>
      <c r="T152" s="26">
        <v>2309587</v>
      </c>
      <c r="U152" s="27">
        <v>5046167</v>
      </c>
      <c r="V152" s="27">
        <v>12903870</v>
      </c>
      <c r="W152" s="42">
        <v>20259624</v>
      </c>
    </row>
    <row r="153" spans="1:23" x14ac:dyDescent="0.2">
      <c r="A153" s="15" t="s">
        <v>20</v>
      </c>
      <c r="B153" s="16" t="s">
        <v>273</v>
      </c>
      <c r="C153" s="17" t="s">
        <v>274</v>
      </c>
      <c r="D153" s="26">
        <v>42136000</v>
      </c>
      <c r="E153" s="27">
        <v>48136000</v>
      </c>
      <c r="F153" s="27">
        <v>17343513</v>
      </c>
      <c r="G153" s="36">
        <f t="shared" si="27"/>
        <v>0.36030233089579522</v>
      </c>
      <c r="H153" s="26">
        <v>-3961917</v>
      </c>
      <c r="I153" s="27">
        <v>0</v>
      </c>
      <c r="J153" s="27">
        <v>300744</v>
      </c>
      <c r="K153" s="26">
        <v>-3661173</v>
      </c>
      <c r="L153" s="26">
        <v>735795</v>
      </c>
      <c r="M153" s="27">
        <v>0</v>
      </c>
      <c r="N153" s="27">
        <v>0</v>
      </c>
      <c r="O153" s="26">
        <v>735795</v>
      </c>
      <c r="P153" s="26">
        <v>8105715</v>
      </c>
      <c r="Q153" s="27">
        <v>1219712</v>
      </c>
      <c r="R153" s="27">
        <v>5029696</v>
      </c>
      <c r="S153" s="26">
        <v>14355123</v>
      </c>
      <c r="T153" s="26">
        <v>3041725</v>
      </c>
      <c r="U153" s="27">
        <v>0</v>
      </c>
      <c r="V153" s="27">
        <v>2872043</v>
      </c>
      <c r="W153" s="42">
        <v>5913768</v>
      </c>
    </row>
    <row r="154" spans="1:23" x14ac:dyDescent="0.2">
      <c r="A154" s="15" t="s">
        <v>35</v>
      </c>
      <c r="B154" s="16" t="s">
        <v>275</v>
      </c>
      <c r="C154" s="17" t="s">
        <v>276</v>
      </c>
      <c r="D154" s="26">
        <v>244466738</v>
      </c>
      <c r="E154" s="27">
        <v>243670902</v>
      </c>
      <c r="F154" s="27">
        <v>209518676</v>
      </c>
      <c r="G154" s="36">
        <f t="shared" si="27"/>
        <v>0.85984282193858341</v>
      </c>
      <c r="H154" s="26">
        <v>9407789</v>
      </c>
      <c r="I154" s="27">
        <v>6345811</v>
      </c>
      <c r="J154" s="27">
        <v>15679979</v>
      </c>
      <c r="K154" s="26">
        <v>31433579</v>
      </c>
      <c r="L154" s="26">
        <v>9552764</v>
      </c>
      <c r="M154" s="27">
        <v>14544001</v>
      </c>
      <c r="N154" s="27">
        <v>22347347</v>
      </c>
      <c r="O154" s="26">
        <v>46444112</v>
      </c>
      <c r="P154" s="26">
        <v>2533317</v>
      </c>
      <c r="Q154" s="27">
        <v>15686636</v>
      </c>
      <c r="R154" s="27">
        <v>19567022</v>
      </c>
      <c r="S154" s="26">
        <v>37786975</v>
      </c>
      <c r="T154" s="26">
        <v>20917601</v>
      </c>
      <c r="U154" s="27">
        <v>27367896</v>
      </c>
      <c r="V154" s="27">
        <v>45568513</v>
      </c>
      <c r="W154" s="42">
        <v>93854010</v>
      </c>
    </row>
    <row r="155" spans="1:23" ht="16.5" x14ac:dyDescent="0.3">
      <c r="A155" s="18" t="s">
        <v>0</v>
      </c>
      <c r="B155" s="19" t="s">
        <v>277</v>
      </c>
      <c r="C155" s="20" t="s">
        <v>0</v>
      </c>
      <c r="D155" s="28">
        <f>SUM(D149:D154)</f>
        <v>1262847783</v>
      </c>
      <c r="E155" s="29">
        <f>SUM(E149:E154)</f>
        <v>1325646967</v>
      </c>
      <c r="F155" s="29">
        <f>SUM(F149:F154)</f>
        <v>1040393653</v>
      </c>
      <c r="G155" s="37">
        <f t="shared" si="27"/>
        <v>0.78481954766166639</v>
      </c>
      <c r="H155" s="28">
        <f t="shared" ref="H155:W155" si="31">SUM(H149:H154)</f>
        <v>13725566</v>
      </c>
      <c r="I155" s="29">
        <f t="shared" si="31"/>
        <v>41306352</v>
      </c>
      <c r="J155" s="29">
        <f t="shared" si="31"/>
        <v>68057890</v>
      </c>
      <c r="K155" s="28">
        <f t="shared" si="31"/>
        <v>123089808</v>
      </c>
      <c r="L155" s="28">
        <f t="shared" si="31"/>
        <v>76832195</v>
      </c>
      <c r="M155" s="29">
        <f t="shared" si="31"/>
        <v>83060414</v>
      </c>
      <c r="N155" s="29">
        <f t="shared" si="31"/>
        <v>88402265</v>
      </c>
      <c r="O155" s="28">
        <f t="shared" si="31"/>
        <v>248294874</v>
      </c>
      <c r="P155" s="28">
        <f t="shared" si="31"/>
        <v>88164443</v>
      </c>
      <c r="Q155" s="29">
        <f t="shared" si="31"/>
        <v>86954167</v>
      </c>
      <c r="R155" s="29">
        <f t="shared" si="31"/>
        <v>101826786</v>
      </c>
      <c r="S155" s="28">
        <f t="shared" si="31"/>
        <v>276945396</v>
      </c>
      <c r="T155" s="28">
        <f t="shared" si="31"/>
        <v>84357973</v>
      </c>
      <c r="U155" s="29">
        <f t="shared" si="31"/>
        <v>120795846</v>
      </c>
      <c r="V155" s="29">
        <f t="shared" si="31"/>
        <v>186909756</v>
      </c>
      <c r="W155" s="43">
        <f t="shared" si="31"/>
        <v>392063575</v>
      </c>
    </row>
    <row r="156" spans="1:23" x14ac:dyDescent="0.2">
      <c r="A156" s="15" t="s">
        <v>20</v>
      </c>
      <c r="B156" s="16" t="s">
        <v>278</v>
      </c>
      <c r="C156" s="17" t="s">
        <v>279</v>
      </c>
      <c r="D156" s="26">
        <v>73920399</v>
      </c>
      <c r="E156" s="27">
        <v>84280025</v>
      </c>
      <c r="F156" s="27">
        <v>59760142</v>
      </c>
      <c r="G156" s="36">
        <f t="shared" si="27"/>
        <v>0.70906649588677739</v>
      </c>
      <c r="H156" s="26">
        <v>366777</v>
      </c>
      <c r="I156" s="27">
        <v>7503928</v>
      </c>
      <c r="J156" s="27">
        <v>6050845</v>
      </c>
      <c r="K156" s="26">
        <v>13921550</v>
      </c>
      <c r="L156" s="26">
        <v>8173833</v>
      </c>
      <c r="M156" s="27">
        <v>3417922</v>
      </c>
      <c r="N156" s="27">
        <v>4141130</v>
      </c>
      <c r="O156" s="26">
        <v>15732885</v>
      </c>
      <c r="P156" s="26">
        <v>6639804</v>
      </c>
      <c r="Q156" s="27">
        <v>2897322</v>
      </c>
      <c r="R156" s="27">
        <v>6992041</v>
      </c>
      <c r="S156" s="26">
        <v>16529167</v>
      </c>
      <c r="T156" s="26">
        <v>2696696</v>
      </c>
      <c r="U156" s="27">
        <v>1293317</v>
      </c>
      <c r="V156" s="27">
        <v>9586527</v>
      </c>
      <c r="W156" s="42">
        <v>13576540</v>
      </c>
    </row>
    <row r="157" spans="1:23" x14ac:dyDescent="0.2">
      <c r="A157" s="15" t="s">
        <v>20</v>
      </c>
      <c r="B157" s="16" t="s">
        <v>280</v>
      </c>
      <c r="C157" s="17" t="s">
        <v>281</v>
      </c>
      <c r="D157" s="26">
        <v>321401054</v>
      </c>
      <c r="E157" s="27">
        <v>316099546</v>
      </c>
      <c r="F157" s="27">
        <v>220371510</v>
      </c>
      <c r="G157" s="36">
        <f t="shared" si="27"/>
        <v>0.6971585780132693</v>
      </c>
      <c r="H157" s="26">
        <v>6515056</v>
      </c>
      <c r="I157" s="27">
        <v>22214133</v>
      </c>
      <c r="J157" s="27">
        <v>21046159</v>
      </c>
      <c r="K157" s="26">
        <v>49775348</v>
      </c>
      <c r="L157" s="26">
        <v>21623302</v>
      </c>
      <c r="M157" s="27">
        <v>20520668</v>
      </c>
      <c r="N157" s="27">
        <v>31891559</v>
      </c>
      <c r="O157" s="26">
        <v>74035529</v>
      </c>
      <c r="P157" s="26">
        <v>2639518</v>
      </c>
      <c r="Q157" s="27">
        <v>9231500</v>
      </c>
      <c r="R157" s="27">
        <v>15663284</v>
      </c>
      <c r="S157" s="26">
        <v>27534302</v>
      </c>
      <c r="T157" s="26">
        <v>21791942</v>
      </c>
      <c r="U157" s="27">
        <v>31709510</v>
      </c>
      <c r="V157" s="27">
        <v>15524879</v>
      </c>
      <c r="W157" s="42">
        <v>69026331</v>
      </c>
    </row>
    <row r="158" spans="1:23" x14ac:dyDescent="0.2">
      <c r="A158" s="15" t="s">
        <v>20</v>
      </c>
      <c r="B158" s="16" t="s">
        <v>282</v>
      </c>
      <c r="C158" s="17" t="s">
        <v>283</v>
      </c>
      <c r="D158" s="26">
        <v>82661760</v>
      </c>
      <c r="E158" s="27">
        <v>91407033</v>
      </c>
      <c r="F158" s="27">
        <v>72060041</v>
      </c>
      <c r="G158" s="36">
        <f t="shared" si="27"/>
        <v>0.78834241343332956</v>
      </c>
      <c r="H158" s="26">
        <v>3257824</v>
      </c>
      <c r="I158" s="27">
        <v>4938038</v>
      </c>
      <c r="J158" s="27">
        <v>5849634</v>
      </c>
      <c r="K158" s="26">
        <v>14045496</v>
      </c>
      <c r="L158" s="26">
        <v>3210894</v>
      </c>
      <c r="M158" s="27">
        <v>5848044</v>
      </c>
      <c r="N158" s="27">
        <v>5917458</v>
      </c>
      <c r="O158" s="26">
        <v>14976396</v>
      </c>
      <c r="P158" s="26">
        <v>736843</v>
      </c>
      <c r="Q158" s="27">
        <v>3804278</v>
      </c>
      <c r="R158" s="27">
        <v>4762167</v>
      </c>
      <c r="S158" s="26">
        <v>9303288</v>
      </c>
      <c r="T158" s="26">
        <v>4053138</v>
      </c>
      <c r="U158" s="27">
        <v>19740252</v>
      </c>
      <c r="V158" s="27">
        <v>9941471</v>
      </c>
      <c r="W158" s="42">
        <v>33734861</v>
      </c>
    </row>
    <row r="159" spans="1:23" x14ac:dyDescent="0.2">
      <c r="A159" s="15" t="s">
        <v>20</v>
      </c>
      <c r="B159" s="16" t="s">
        <v>284</v>
      </c>
      <c r="C159" s="17" t="s">
        <v>285</v>
      </c>
      <c r="D159" s="26">
        <v>33587122</v>
      </c>
      <c r="E159" s="27">
        <v>42824119</v>
      </c>
      <c r="F159" s="27">
        <v>45631520</v>
      </c>
      <c r="G159" s="36">
        <f t="shared" si="27"/>
        <v>1.0655565383610111</v>
      </c>
      <c r="H159" s="26">
        <v>1896534</v>
      </c>
      <c r="I159" s="27">
        <v>6096783</v>
      </c>
      <c r="J159" s="27">
        <v>7748993</v>
      </c>
      <c r="K159" s="26">
        <v>15742310</v>
      </c>
      <c r="L159" s="26">
        <v>1705087</v>
      </c>
      <c r="M159" s="27">
        <v>1434328</v>
      </c>
      <c r="N159" s="27">
        <v>6474773</v>
      </c>
      <c r="O159" s="26">
        <v>9614188</v>
      </c>
      <c r="P159" s="26">
        <v>718740</v>
      </c>
      <c r="Q159" s="27">
        <v>7437950</v>
      </c>
      <c r="R159" s="27">
        <v>6284043</v>
      </c>
      <c r="S159" s="26">
        <v>14440733</v>
      </c>
      <c r="T159" s="26">
        <v>2506600</v>
      </c>
      <c r="U159" s="27">
        <v>1241330</v>
      </c>
      <c r="V159" s="27">
        <v>2086359</v>
      </c>
      <c r="W159" s="42">
        <v>5834289</v>
      </c>
    </row>
    <row r="160" spans="1:23" x14ac:dyDescent="0.2">
      <c r="A160" s="15" t="s">
        <v>35</v>
      </c>
      <c r="B160" s="16" t="s">
        <v>286</v>
      </c>
      <c r="C160" s="17" t="s">
        <v>287</v>
      </c>
      <c r="D160" s="26">
        <v>235385614</v>
      </c>
      <c r="E160" s="27">
        <v>263496552</v>
      </c>
      <c r="F160" s="27">
        <v>285869360</v>
      </c>
      <c r="G160" s="36">
        <f t="shared" si="27"/>
        <v>1.084907403266514</v>
      </c>
      <c r="H160" s="26">
        <v>24751431</v>
      </c>
      <c r="I160" s="27">
        <v>6354951</v>
      </c>
      <c r="J160" s="27">
        <v>10177659</v>
      </c>
      <c r="K160" s="26">
        <v>41284041</v>
      </c>
      <c r="L160" s="26">
        <v>35332149</v>
      </c>
      <c r="M160" s="27">
        <v>11821084</v>
      </c>
      <c r="N160" s="27">
        <v>30921367</v>
      </c>
      <c r="O160" s="26">
        <v>78074600</v>
      </c>
      <c r="P160" s="26">
        <v>2707694</v>
      </c>
      <c r="Q160" s="27">
        <v>21964303</v>
      </c>
      <c r="R160" s="27">
        <v>17641583</v>
      </c>
      <c r="S160" s="26">
        <v>42313580</v>
      </c>
      <c r="T160" s="26">
        <v>19525324</v>
      </c>
      <c r="U160" s="27">
        <v>20506739</v>
      </c>
      <c r="V160" s="27">
        <v>84165076</v>
      </c>
      <c r="W160" s="42">
        <v>124197139</v>
      </c>
    </row>
    <row r="161" spans="1:23" ht="16.5" x14ac:dyDescent="0.3">
      <c r="A161" s="18" t="s">
        <v>0</v>
      </c>
      <c r="B161" s="19" t="s">
        <v>288</v>
      </c>
      <c r="C161" s="20" t="s">
        <v>0</v>
      </c>
      <c r="D161" s="28">
        <f>SUM(D156:D160)</f>
        <v>746955949</v>
      </c>
      <c r="E161" s="29">
        <f>SUM(E156:E160)</f>
        <v>798107275</v>
      </c>
      <c r="F161" s="29">
        <f>SUM(F156:F160)</f>
        <v>683692573</v>
      </c>
      <c r="G161" s="37">
        <f t="shared" si="27"/>
        <v>0.85664245198115752</v>
      </c>
      <c r="H161" s="28">
        <f t="shared" ref="H161:W161" si="32">SUM(H156:H160)</f>
        <v>36787622</v>
      </c>
      <c r="I161" s="29">
        <f t="shared" si="32"/>
        <v>47107833</v>
      </c>
      <c r="J161" s="29">
        <f t="shared" si="32"/>
        <v>50873290</v>
      </c>
      <c r="K161" s="28">
        <f t="shared" si="32"/>
        <v>134768745</v>
      </c>
      <c r="L161" s="28">
        <f t="shared" si="32"/>
        <v>70045265</v>
      </c>
      <c r="M161" s="29">
        <f t="shared" si="32"/>
        <v>43042046</v>
      </c>
      <c r="N161" s="29">
        <f t="shared" si="32"/>
        <v>79346287</v>
      </c>
      <c r="O161" s="28">
        <f t="shared" si="32"/>
        <v>192433598</v>
      </c>
      <c r="P161" s="28">
        <f t="shared" si="32"/>
        <v>13442599</v>
      </c>
      <c r="Q161" s="29">
        <f t="shared" si="32"/>
        <v>45335353</v>
      </c>
      <c r="R161" s="29">
        <f t="shared" si="32"/>
        <v>51343118</v>
      </c>
      <c r="S161" s="28">
        <f t="shared" si="32"/>
        <v>110121070</v>
      </c>
      <c r="T161" s="28">
        <f t="shared" si="32"/>
        <v>50573700</v>
      </c>
      <c r="U161" s="29">
        <f t="shared" si="32"/>
        <v>74491148</v>
      </c>
      <c r="V161" s="29">
        <f t="shared" si="32"/>
        <v>121304312</v>
      </c>
      <c r="W161" s="43">
        <f t="shared" si="32"/>
        <v>246369160</v>
      </c>
    </row>
    <row r="162" spans="1:23" x14ac:dyDescent="0.2">
      <c r="A162" s="15" t="s">
        <v>20</v>
      </c>
      <c r="B162" s="16" t="s">
        <v>289</v>
      </c>
      <c r="C162" s="17" t="s">
        <v>290</v>
      </c>
      <c r="D162" s="26">
        <v>98060376</v>
      </c>
      <c r="E162" s="27">
        <v>133559037</v>
      </c>
      <c r="F162" s="27">
        <v>107185968</v>
      </c>
      <c r="G162" s="36">
        <f t="shared" si="27"/>
        <v>0.80253624470203389</v>
      </c>
      <c r="H162" s="26">
        <v>0</v>
      </c>
      <c r="I162" s="27">
        <v>8798263</v>
      </c>
      <c r="J162" s="27">
        <v>5327204</v>
      </c>
      <c r="K162" s="26">
        <v>14125467</v>
      </c>
      <c r="L162" s="26">
        <v>14305268</v>
      </c>
      <c r="M162" s="27">
        <v>9018727</v>
      </c>
      <c r="N162" s="27">
        <v>12167167</v>
      </c>
      <c r="O162" s="26">
        <v>35491162</v>
      </c>
      <c r="P162" s="26">
        <v>1948276</v>
      </c>
      <c r="Q162" s="27">
        <v>7750451</v>
      </c>
      <c r="R162" s="27">
        <v>12078926</v>
      </c>
      <c r="S162" s="26">
        <v>21777653</v>
      </c>
      <c r="T162" s="26">
        <v>6918884</v>
      </c>
      <c r="U162" s="27">
        <v>6320848</v>
      </c>
      <c r="V162" s="27">
        <v>22551954</v>
      </c>
      <c r="W162" s="42">
        <v>35791686</v>
      </c>
    </row>
    <row r="163" spans="1:23" x14ac:dyDescent="0.2">
      <c r="A163" s="15" t="s">
        <v>20</v>
      </c>
      <c r="B163" s="16" t="s">
        <v>291</v>
      </c>
      <c r="C163" s="17" t="s">
        <v>292</v>
      </c>
      <c r="D163" s="26">
        <v>44994821</v>
      </c>
      <c r="E163" s="27">
        <v>54667690</v>
      </c>
      <c r="F163" s="27">
        <v>41211728</v>
      </c>
      <c r="G163" s="36">
        <f t="shared" si="27"/>
        <v>0.75385896129871233</v>
      </c>
      <c r="H163" s="26">
        <v>3536445</v>
      </c>
      <c r="I163" s="27">
        <v>2940959</v>
      </c>
      <c r="J163" s="27">
        <v>4469774</v>
      </c>
      <c r="K163" s="26">
        <v>10947178</v>
      </c>
      <c r="L163" s="26">
        <v>5643740</v>
      </c>
      <c r="M163" s="27">
        <v>2900177</v>
      </c>
      <c r="N163" s="27">
        <v>4508846</v>
      </c>
      <c r="O163" s="26">
        <v>13052763</v>
      </c>
      <c r="P163" s="26">
        <v>1304089</v>
      </c>
      <c r="Q163" s="27">
        <v>585884</v>
      </c>
      <c r="R163" s="27">
        <v>2128147</v>
      </c>
      <c r="S163" s="26">
        <v>4018120</v>
      </c>
      <c r="T163" s="26">
        <v>2992134</v>
      </c>
      <c r="U163" s="27">
        <v>2072904</v>
      </c>
      <c r="V163" s="27">
        <v>8128629</v>
      </c>
      <c r="W163" s="42">
        <v>13193667</v>
      </c>
    </row>
    <row r="164" spans="1:23" x14ac:dyDescent="0.2">
      <c r="A164" s="15" t="s">
        <v>20</v>
      </c>
      <c r="B164" s="16" t="s">
        <v>293</v>
      </c>
      <c r="C164" s="17" t="s">
        <v>294</v>
      </c>
      <c r="D164" s="26">
        <v>120404000</v>
      </c>
      <c r="E164" s="27">
        <v>130302970</v>
      </c>
      <c r="F164" s="27">
        <v>71910981</v>
      </c>
      <c r="G164" s="36">
        <f t="shared" si="27"/>
        <v>0.5518752258678371</v>
      </c>
      <c r="H164" s="26">
        <v>3787308</v>
      </c>
      <c r="I164" s="27">
        <v>4077179</v>
      </c>
      <c r="J164" s="27">
        <v>5447632</v>
      </c>
      <c r="K164" s="26">
        <v>13312119</v>
      </c>
      <c r="L164" s="26">
        <v>4314443</v>
      </c>
      <c r="M164" s="27">
        <v>6397496</v>
      </c>
      <c r="N164" s="27">
        <v>2329061</v>
      </c>
      <c r="O164" s="26">
        <v>13041000</v>
      </c>
      <c r="P164" s="26">
        <v>4800073</v>
      </c>
      <c r="Q164" s="27">
        <v>4938897</v>
      </c>
      <c r="R164" s="27">
        <v>7713143</v>
      </c>
      <c r="S164" s="26">
        <v>17452113</v>
      </c>
      <c r="T164" s="26">
        <v>8160958</v>
      </c>
      <c r="U164" s="27">
        <v>7746406</v>
      </c>
      <c r="V164" s="27">
        <v>12198385</v>
      </c>
      <c r="W164" s="42">
        <v>28105749</v>
      </c>
    </row>
    <row r="165" spans="1:23" x14ac:dyDescent="0.2">
      <c r="A165" s="15" t="s">
        <v>20</v>
      </c>
      <c r="B165" s="16" t="s">
        <v>295</v>
      </c>
      <c r="C165" s="17" t="s">
        <v>296</v>
      </c>
      <c r="D165" s="26">
        <v>92799601</v>
      </c>
      <c r="E165" s="27">
        <v>97311169</v>
      </c>
      <c r="F165" s="27">
        <v>73229771</v>
      </c>
      <c r="G165" s="36">
        <f t="shared" si="27"/>
        <v>0.75253202435580646</v>
      </c>
      <c r="H165" s="26">
        <v>75880</v>
      </c>
      <c r="I165" s="27">
        <v>123074</v>
      </c>
      <c r="J165" s="27">
        <v>4671065</v>
      </c>
      <c r="K165" s="26">
        <v>4870019</v>
      </c>
      <c r="L165" s="26">
        <v>7368482</v>
      </c>
      <c r="M165" s="27">
        <v>4250699</v>
      </c>
      <c r="N165" s="27">
        <v>10648809</v>
      </c>
      <c r="O165" s="26">
        <v>22267990</v>
      </c>
      <c r="P165" s="26">
        <v>1386287</v>
      </c>
      <c r="Q165" s="27">
        <v>4385211</v>
      </c>
      <c r="R165" s="27">
        <v>7635307</v>
      </c>
      <c r="S165" s="26">
        <v>13406805</v>
      </c>
      <c r="T165" s="26">
        <v>10190525</v>
      </c>
      <c r="U165" s="27">
        <v>8075136</v>
      </c>
      <c r="V165" s="27">
        <v>14419296</v>
      </c>
      <c r="W165" s="42">
        <v>32684957</v>
      </c>
    </row>
    <row r="166" spans="1:23" x14ac:dyDescent="0.2">
      <c r="A166" s="15" t="s">
        <v>35</v>
      </c>
      <c r="B166" s="16" t="s">
        <v>297</v>
      </c>
      <c r="C166" s="17" t="s">
        <v>298</v>
      </c>
      <c r="D166" s="26">
        <v>307283480</v>
      </c>
      <c r="E166" s="27">
        <v>328317608</v>
      </c>
      <c r="F166" s="27">
        <v>328229120</v>
      </c>
      <c r="G166" s="36">
        <f t="shared" si="27"/>
        <v>0.99973048049253577</v>
      </c>
      <c r="H166" s="26">
        <v>30514109</v>
      </c>
      <c r="I166" s="27">
        <v>28923153</v>
      </c>
      <c r="J166" s="27">
        <v>14432649</v>
      </c>
      <c r="K166" s="26">
        <v>73869911</v>
      </c>
      <c r="L166" s="26">
        <v>20969326</v>
      </c>
      <c r="M166" s="27">
        <v>12428611</v>
      </c>
      <c r="N166" s="27">
        <v>33726047</v>
      </c>
      <c r="O166" s="26">
        <v>67123984</v>
      </c>
      <c r="P166" s="26">
        <v>6215744</v>
      </c>
      <c r="Q166" s="27">
        <v>15657801</v>
      </c>
      <c r="R166" s="27">
        <v>28465643</v>
      </c>
      <c r="S166" s="26">
        <v>50339188</v>
      </c>
      <c r="T166" s="26">
        <v>43487418</v>
      </c>
      <c r="U166" s="27">
        <v>57972245</v>
      </c>
      <c r="V166" s="27">
        <v>35436374</v>
      </c>
      <c r="W166" s="42">
        <v>136896037</v>
      </c>
    </row>
    <row r="167" spans="1:23" ht="16.5" x14ac:dyDescent="0.3">
      <c r="A167" s="18" t="s">
        <v>0</v>
      </c>
      <c r="B167" s="19" t="s">
        <v>299</v>
      </c>
      <c r="C167" s="20" t="s">
        <v>0</v>
      </c>
      <c r="D167" s="28">
        <f>SUM(D162:D166)</f>
        <v>663542278</v>
      </c>
      <c r="E167" s="29">
        <f>SUM(E162:E166)</f>
        <v>744158474</v>
      </c>
      <c r="F167" s="29">
        <f>SUM(F162:F166)</f>
        <v>621767568</v>
      </c>
      <c r="G167" s="37">
        <f t="shared" si="27"/>
        <v>0.83553112639821936</v>
      </c>
      <c r="H167" s="28">
        <f t="shared" ref="H167:W167" si="33">SUM(H162:H166)</f>
        <v>37913742</v>
      </c>
      <c r="I167" s="29">
        <f t="shared" si="33"/>
        <v>44862628</v>
      </c>
      <c r="J167" s="29">
        <f t="shared" si="33"/>
        <v>34348324</v>
      </c>
      <c r="K167" s="28">
        <f t="shared" si="33"/>
        <v>117124694</v>
      </c>
      <c r="L167" s="28">
        <f t="shared" si="33"/>
        <v>52601259</v>
      </c>
      <c r="M167" s="29">
        <f t="shared" si="33"/>
        <v>34995710</v>
      </c>
      <c r="N167" s="29">
        <f t="shared" si="33"/>
        <v>63379930</v>
      </c>
      <c r="O167" s="28">
        <f t="shared" si="33"/>
        <v>150976899</v>
      </c>
      <c r="P167" s="28">
        <f t="shared" si="33"/>
        <v>15654469</v>
      </c>
      <c r="Q167" s="29">
        <f t="shared" si="33"/>
        <v>33318244</v>
      </c>
      <c r="R167" s="29">
        <f t="shared" si="33"/>
        <v>58021166</v>
      </c>
      <c r="S167" s="28">
        <f t="shared" si="33"/>
        <v>106993879</v>
      </c>
      <c r="T167" s="28">
        <f t="shared" si="33"/>
        <v>71749919</v>
      </c>
      <c r="U167" s="29">
        <f t="shared" si="33"/>
        <v>82187539</v>
      </c>
      <c r="V167" s="29">
        <f t="shared" si="33"/>
        <v>92734638</v>
      </c>
      <c r="W167" s="43">
        <f t="shared" si="33"/>
        <v>246672096</v>
      </c>
    </row>
    <row r="168" spans="1:23" ht="16.5" x14ac:dyDescent="0.3">
      <c r="A168" s="18" t="s">
        <v>0</v>
      </c>
      <c r="B168" s="19" t="s">
        <v>300</v>
      </c>
      <c r="C168" s="20" t="s">
        <v>0</v>
      </c>
      <c r="D168" s="28">
        <f>SUM(D103,D105:D109,D111:D118,D120:D123,D125:D129,D131:D134,D136:D141,D143:D147,D149:D154,D156:D160,D162:D166)</f>
        <v>12053907914</v>
      </c>
      <c r="E168" s="29">
        <f>SUM(E103,E105:E109,E111:E118,E120:E123,E125:E129,E131:E134,E136:E141,E143:E147,E149:E154,E156:E160,E162:E166)</f>
        <v>12861543942</v>
      </c>
      <c r="F168" s="29">
        <f>SUM(F103,F105:F109,F111:F118,F120:F123,F125:F129,F131:F134,F136:F141,F143:F147,F149:F154,F156:F160,F162:F166)</f>
        <v>9042725263</v>
      </c>
      <c r="G168" s="37">
        <f t="shared" si="27"/>
        <v>0.70308240626310337</v>
      </c>
      <c r="H168" s="28">
        <f t="shared" ref="H168:W168" si="34">SUM(H103,H105:H109,H111:H118,H120:H123,H125:H129,H131:H134,H136:H141,H143:H147,H149:H154,H156:H160,H162:H166)</f>
        <v>-49326459</v>
      </c>
      <c r="I168" s="29">
        <f t="shared" si="34"/>
        <v>930444800</v>
      </c>
      <c r="J168" s="29">
        <f t="shared" si="34"/>
        <v>691117951</v>
      </c>
      <c r="K168" s="28">
        <f t="shared" si="34"/>
        <v>1572236292</v>
      </c>
      <c r="L168" s="28">
        <f t="shared" si="34"/>
        <v>1008059187</v>
      </c>
      <c r="M168" s="29">
        <f t="shared" si="34"/>
        <v>827295611</v>
      </c>
      <c r="N168" s="29">
        <f t="shared" si="34"/>
        <v>917538249</v>
      </c>
      <c r="O168" s="28">
        <f t="shared" si="34"/>
        <v>2752893047</v>
      </c>
      <c r="P168" s="28">
        <f t="shared" si="34"/>
        <v>99229349</v>
      </c>
      <c r="Q168" s="29">
        <f t="shared" si="34"/>
        <v>6526980750</v>
      </c>
      <c r="R168" s="29">
        <f t="shared" si="34"/>
        <v>732138664</v>
      </c>
      <c r="S168" s="28">
        <f t="shared" si="34"/>
        <v>7358348763</v>
      </c>
      <c r="T168" s="28">
        <f t="shared" si="34"/>
        <v>468672158</v>
      </c>
      <c r="U168" s="29">
        <f t="shared" si="34"/>
        <v>1490184256</v>
      </c>
      <c r="V168" s="29">
        <f t="shared" si="34"/>
        <v>-4599609253</v>
      </c>
      <c r="W168" s="43">
        <f t="shared" si="34"/>
        <v>-2640752839</v>
      </c>
    </row>
    <row r="169" spans="1:23" ht="14.45" customHeight="1" x14ac:dyDescent="0.3">
      <c r="A169" s="10"/>
      <c r="B169" s="11" t="s">
        <v>607</v>
      </c>
      <c r="C169" s="12"/>
      <c r="D169" s="30"/>
      <c r="E169" s="31"/>
      <c r="F169" s="31"/>
      <c r="G169" s="38"/>
      <c r="H169" s="30"/>
      <c r="I169" s="31"/>
      <c r="J169" s="31"/>
      <c r="K169" s="30"/>
      <c r="L169" s="30"/>
      <c r="M169" s="31"/>
      <c r="N169" s="31"/>
      <c r="O169" s="30"/>
      <c r="P169" s="30"/>
      <c r="Q169" s="31"/>
      <c r="R169" s="31"/>
      <c r="S169" s="30"/>
      <c r="T169" s="30"/>
      <c r="U169" s="31"/>
      <c r="V169" s="31"/>
      <c r="W169" s="44"/>
    </row>
    <row r="170" spans="1:23" ht="14.45" customHeight="1" x14ac:dyDescent="0.3">
      <c r="A170" s="14" t="s">
        <v>0</v>
      </c>
      <c r="B170" s="11" t="s">
        <v>301</v>
      </c>
      <c r="C170" s="12"/>
      <c r="D170" s="30"/>
      <c r="E170" s="31"/>
      <c r="F170" s="31"/>
      <c r="G170" s="38"/>
      <c r="H170" s="30"/>
      <c r="I170" s="31"/>
      <c r="J170" s="31"/>
      <c r="K170" s="30"/>
      <c r="L170" s="30"/>
      <c r="M170" s="31"/>
      <c r="N170" s="31"/>
      <c r="O170" s="30"/>
      <c r="P170" s="30"/>
      <c r="Q170" s="31"/>
      <c r="R170" s="31"/>
      <c r="S170" s="30"/>
      <c r="T170" s="30"/>
      <c r="U170" s="31"/>
      <c r="V170" s="31"/>
      <c r="W170" s="44"/>
    </row>
    <row r="171" spans="1:23" x14ac:dyDescent="0.2">
      <c r="A171" s="15" t="s">
        <v>20</v>
      </c>
      <c r="B171" s="16" t="s">
        <v>302</v>
      </c>
      <c r="C171" s="17" t="s">
        <v>303</v>
      </c>
      <c r="D171" s="26">
        <v>113672306</v>
      </c>
      <c r="E171" s="27">
        <v>141665121</v>
      </c>
      <c r="F171" s="27">
        <v>99643014</v>
      </c>
      <c r="G171" s="36">
        <f t="shared" ref="G171:G203" si="35">IF(($E171     =0),0,($F171     /$E171     ))</f>
        <v>0.70337012594652715</v>
      </c>
      <c r="H171" s="26">
        <v>0</v>
      </c>
      <c r="I171" s="27">
        <v>14249760</v>
      </c>
      <c r="J171" s="27">
        <v>10921549</v>
      </c>
      <c r="K171" s="26">
        <v>25171309</v>
      </c>
      <c r="L171" s="26">
        <v>6473626</v>
      </c>
      <c r="M171" s="27">
        <v>4554089</v>
      </c>
      <c r="N171" s="27">
        <v>15320625</v>
      </c>
      <c r="O171" s="26">
        <v>26348340</v>
      </c>
      <c r="P171" s="26">
        <v>4596547</v>
      </c>
      <c r="Q171" s="27">
        <v>2256238</v>
      </c>
      <c r="R171" s="27">
        <v>6522775</v>
      </c>
      <c r="S171" s="26">
        <v>13375560</v>
      </c>
      <c r="T171" s="26">
        <v>6848987</v>
      </c>
      <c r="U171" s="27">
        <v>7001592</v>
      </c>
      <c r="V171" s="27">
        <v>20897226</v>
      </c>
      <c r="W171" s="42">
        <v>34747805</v>
      </c>
    </row>
    <row r="172" spans="1:23" x14ac:dyDescent="0.2">
      <c r="A172" s="15" t="s">
        <v>20</v>
      </c>
      <c r="B172" s="16" t="s">
        <v>304</v>
      </c>
      <c r="C172" s="17" t="s">
        <v>305</v>
      </c>
      <c r="D172" s="26">
        <v>116244219</v>
      </c>
      <c r="E172" s="27">
        <v>131756486</v>
      </c>
      <c r="F172" s="27">
        <v>96566031</v>
      </c>
      <c r="G172" s="36">
        <f t="shared" si="35"/>
        <v>0.73291292088649052</v>
      </c>
      <c r="H172" s="26">
        <v>0</v>
      </c>
      <c r="I172" s="27">
        <v>5629857</v>
      </c>
      <c r="J172" s="27">
        <v>21666686</v>
      </c>
      <c r="K172" s="26">
        <v>27296543</v>
      </c>
      <c r="L172" s="26">
        <v>15340345</v>
      </c>
      <c r="M172" s="27">
        <v>5078603</v>
      </c>
      <c r="N172" s="27">
        <v>14043348</v>
      </c>
      <c r="O172" s="26">
        <v>34462296</v>
      </c>
      <c r="P172" s="26">
        <v>5834935</v>
      </c>
      <c r="Q172" s="27">
        <v>343018</v>
      </c>
      <c r="R172" s="27">
        <v>6151240</v>
      </c>
      <c r="S172" s="26">
        <v>12329193</v>
      </c>
      <c r="T172" s="26">
        <v>5244440</v>
      </c>
      <c r="U172" s="27">
        <v>5195588</v>
      </c>
      <c r="V172" s="27">
        <v>12037971</v>
      </c>
      <c r="W172" s="42">
        <v>22477999</v>
      </c>
    </row>
    <row r="173" spans="1:23" x14ac:dyDescent="0.2">
      <c r="A173" s="15" t="s">
        <v>20</v>
      </c>
      <c r="B173" s="16" t="s">
        <v>306</v>
      </c>
      <c r="C173" s="17" t="s">
        <v>307</v>
      </c>
      <c r="D173" s="26">
        <v>130857450</v>
      </c>
      <c r="E173" s="27">
        <v>142078164</v>
      </c>
      <c r="F173" s="27">
        <v>142624270</v>
      </c>
      <c r="G173" s="36">
        <f t="shared" si="35"/>
        <v>1.0038437011334127</v>
      </c>
      <c r="H173" s="26">
        <v>26092295</v>
      </c>
      <c r="I173" s="27">
        <v>17468192</v>
      </c>
      <c r="J173" s="27">
        <v>12897066</v>
      </c>
      <c r="K173" s="26">
        <v>56457553</v>
      </c>
      <c r="L173" s="26">
        <v>9198605</v>
      </c>
      <c r="M173" s="27">
        <v>7013851</v>
      </c>
      <c r="N173" s="27">
        <v>8951186</v>
      </c>
      <c r="O173" s="26">
        <v>25163642</v>
      </c>
      <c r="P173" s="26">
        <v>49843</v>
      </c>
      <c r="Q173" s="27">
        <v>3331955</v>
      </c>
      <c r="R173" s="27">
        <v>2151285</v>
      </c>
      <c r="S173" s="26">
        <v>5533083</v>
      </c>
      <c r="T173" s="26">
        <v>20357540</v>
      </c>
      <c r="U173" s="27">
        <v>11728447</v>
      </c>
      <c r="V173" s="27">
        <v>23384005</v>
      </c>
      <c r="W173" s="42">
        <v>55469992</v>
      </c>
    </row>
    <row r="174" spans="1:23" x14ac:dyDescent="0.2">
      <c r="A174" s="15" t="s">
        <v>20</v>
      </c>
      <c r="B174" s="16" t="s">
        <v>308</v>
      </c>
      <c r="C174" s="17" t="s">
        <v>309</v>
      </c>
      <c r="D174" s="26">
        <v>56126505</v>
      </c>
      <c r="E174" s="27">
        <v>54189755</v>
      </c>
      <c r="F174" s="27">
        <v>43078807</v>
      </c>
      <c r="G174" s="36">
        <f t="shared" si="35"/>
        <v>0.79496220272632712</v>
      </c>
      <c r="H174" s="26">
        <v>841800</v>
      </c>
      <c r="I174" s="27">
        <v>655849</v>
      </c>
      <c r="J174" s="27">
        <v>3143609</v>
      </c>
      <c r="K174" s="26">
        <v>4641258</v>
      </c>
      <c r="L174" s="26">
        <v>853109</v>
      </c>
      <c r="M174" s="27">
        <v>585972</v>
      </c>
      <c r="N174" s="27">
        <v>3115025</v>
      </c>
      <c r="O174" s="26">
        <v>4554106</v>
      </c>
      <c r="P174" s="26">
        <v>2694880</v>
      </c>
      <c r="Q174" s="27">
        <v>1745418</v>
      </c>
      <c r="R174" s="27">
        <v>5546634</v>
      </c>
      <c r="S174" s="26">
        <v>9986932</v>
      </c>
      <c r="T174" s="26">
        <v>4807517</v>
      </c>
      <c r="U174" s="27">
        <v>4683008</v>
      </c>
      <c r="V174" s="27">
        <v>14405986</v>
      </c>
      <c r="W174" s="42">
        <v>23896511</v>
      </c>
    </row>
    <row r="175" spans="1:23" x14ac:dyDescent="0.2">
      <c r="A175" s="15" t="s">
        <v>20</v>
      </c>
      <c r="B175" s="16" t="s">
        <v>310</v>
      </c>
      <c r="C175" s="17" t="s">
        <v>311</v>
      </c>
      <c r="D175" s="26">
        <v>167380838</v>
      </c>
      <c r="E175" s="27">
        <v>184739854</v>
      </c>
      <c r="F175" s="27">
        <v>124904455</v>
      </c>
      <c r="G175" s="36">
        <f t="shared" si="35"/>
        <v>0.67610995838504884</v>
      </c>
      <c r="H175" s="26">
        <v>1445523</v>
      </c>
      <c r="I175" s="27">
        <v>15857324</v>
      </c>
      <c r="J175" s="27">
        <v>13860605</v>
      </c>
      <c r="K175" s="26">
        <v>31163452</v>
      </c>
      <c r="L175" s="26">
        <v>12040285</v>
      </c>
      <c r="M175" s="27">
        <v>17077486</v>
      </c>
      <c r="N175" s="27">
        <v>18334806</v>
      </c>
      <c r="O175" s="26">
        <v>47452577</v>
      </c>
      <c r="P175" s="26">
        <v>7245758</v>
      </c>
      <c r="Q175" s="27">
        <v>6262048</v>
      </c>
      <c r="R175" s="27">
        <v>11878773</v>
      </c>
      <c r="S175" s="26">
        <v>25386579</v>
      </c>
      <c r="T175" s="26">
        <v>3634001</v>
      </c>
      <c r="U175" s="27">
        <v>6104687</v>
      </c>
      <c r="V175" s="27">
        <v>11163159</v>
      </c>
      <c r="W175" s="42">
        <v>20901847</v>
      </c>
    </row>
    <row r="176" spans="1:23" x14ac:dyDescent="0.2">
      <c r="A176" s="15" t="s">
        <v>35</v>
      </c>
      <c r="B176" s="16" t="s">
        <v>312</v>
      </c>
      <c r="C176" s="17" t="s">
        <v>313</v>
      </c>
      <c r="D176" s="26">
        <v>523193748</v>
      </c>
      <c r="E176" s="27">
        <v>546609260</v>
      </c>
      <c r="F176" s="27">
        <v>414300627</v>
      </c>
      <c r="G176" s="36">
        <f t="shared" si="35"/>
        <v>0.757946594245403</v>
      </c>
      <c r="H176" s="26">
        <v>4787777</v>
      </c>
      <c r="I176" s="27">
        <v>20103601</v>
      </c>
      <c r="J176" s="27">
        <v>20950900</v>
      </c>
      <c r="K176" s="26">
        <v>45842278</v>
      </c>
      <c r="L176" s="26">
        <v>26740232</v>
      </c>
      <c r="M176" s="27">
        <v>4020765</v>
      </c>
      <c r="N176" s="27">
        <v>37767289</v>
      </c>
      <c r="O176" s="26">
        <v>68528286</v>
      </c>
      <c r="P176" s="26">
        <v>10288701</v>
      </c>
      <c r="Q176" s="27">
        <v>55383845</v>
      </c>
      <c r="R176" s="27">
        <v>36774977</v>
      </c>
      <c r="S176" s="26">
        <v>102447523</v>
      </c>
      <c r="T176" s="26">
        <v>34727012</v>
      </c>
      <c r="U176" s="27">
        <v>26031401</v>
      </c>
      <c r="V176" s="27">
        <v>136724127</v>
      </c>
      <c r="W176" s="42">
        <v>197482540</v>
      </c>
    </row>
    <row r="177" spans="1:23" ht="16.5" x14ac:dyDescent="0.3">
      <c r="A177" s="18" t="s">
        <v>0</v>
      </c>
      <c r="B177" s="19" t="s">
        <v>314</v>
      </c>
      <c r="C177" s="20" t="s">
        <v>0</v>
      </c>
      <c r="D177" s="28">
        <f>SUM(D171:D176)</f>
        <v>1107475066</v>
      </c>
      <c r="E177" s="29">
        <f>SUM(E171:E176)</f>
        <v>1201038640</v>
      </c>
      <c r="F177" s="29">
        <f>SUM(F171:F176)</f>
        <v>921117204</v>
      </c>
      <c r="G177" s="37">
        <f t="shared" si="35"/>
        <v>0.76693386317695822</v>
      </c>
      <c r="H177" s="28">
        <f t="shared" ref="H177:W177" si="36">SUM(H171:H176)</f>
        <v>33167395</v>
      </c>
      <c r="I177" s="29">
        <f t="shared" si="36"/>
        <v>73964583</v>
      </c>
      <c r="J177" s="29">
        <f t="shared" si="36"/>
        <v>83440415</v>
      </c>
      <c r="K177" s="28">
        <f t="shared" si="36"/>
        <v>190572393</v>
      </c>
      <c r="L177" s="28">
        <f t="shared" si="36"/>
        <v>70646202</v>
      </c>
      <c r="M177" s="29">
        <f t="shared" si="36"/>
        <v>38330766</v>
      </c>
      <c r="N177" s="29">
        <f t="shared" si="36"/>
        <v>97532279</v>
      </c>
      <c r="O177" s="28">
        <f t="shared" si="36"/>
        <v>206509247</v>
      </c>
      <c r="P177" s="28">
        <f t="shared" si="36"/>
        <v>30710664</v>
      </c>
      <c r="Q177" s="29">
        <f t="shared" si="36"/>
        <v>69322522</v>
      </c>
      <c r="R177" s="29">
        <f t="shared" si="36"/>
        <v>69025684</v>
      </c>
      <c r="S177" s="28">
        <f t="shared" si="36"/>
        <v>169058870</v>
      </c>
      <c r="T177" s="28">
        <f t="shared" si="36"/>
        <v>75619497</v>
      </c>
      <c r="U177" s="29">
        <f t="shared" si="36"/>
        <v>60744723</v>
      </c>
      <c r="V177" s="29">
        <f t="shared" si="36"/>
        <v>218612474</v>
      </c>
      <c r="W177" s="43">
        <f t="shared" si="36"/>
        <v>354976694</v>
      </c>
    </row>
    <row r="178" spans="1:23" x14ac:dyDescent="0.2">
      <c r="A178" s="15" t="s">
        <v>20</v>
      </c>
      <c r="B178" s="16" t="s">
        <v>315</v>
      </c>
      <c r="C178" s="17" t="s">
        <v>316</v>
      </c>
      <c r="D178" s="26">
        <v>87455312</v>
      </c>
      <c r="E178" s="27">
        <v>44821992</v>
      </c>
      <c r="F178" s="27">
        <v>31701099</v>
      </c>
      <c r="G178" s="36">
        <f t="shared" si="35"/>
        <v>0.70726662483006109</v>
      </c>
      <c r="H178" s="26">
        <v>0</v>
      </c>
      <c r="I178" s="27">
        <v>0</v>
      </c>
      <c r="J178" s="27">
        <v>700759</v>
      </c>
      <c r="K178" s="26">
        <v>700759</v>
      </c>
      <c r="L178" s="26">
        <v>2880550</v>
      </c>
      <c r="M178" s="27">
        <v>1517621</v>
      </c>
      <c r="N178" s="27">
        <v>1559625</v>
      </c>
      <c r="O178" s="26">
        <v>5957796</v>
      </c>
      <c r="P178" s="26">
        <v>2544674</v>
      </c>
      <c r="Q178" s="27">
        <v>47204</v>
      </c>
      <c r="R178" s="27">
        <v>14477260</v>
      </c>
      <c r="S178" s="26">
        <v>17069138</v>
      </c>
      <c r="T178" s="26">
        <v>19947</v>
      </c>
      <c r="U178" s="27">
        <v>1627625</v>
      </c>
      <c r="V178" s="27">
        <v>6325834</v>
      </c>
      <c r="W178" s="42">
        <v>7973406</v>
      </c>
    </row>
    <row r="179" spans="1:23" x14ac:dyDescent="0.2">
      <c r="A179" s="15" t="s">
        <v>20</v>
      </c>
      <c r="B179" s="16" t="s">
        <v>317</v>
      </c>
      <c r="C179" s="17" t="s">
        <v>318</v>
      </c>
      <c r="D179" s="26">
        <v>199305000</v>
      </c>
      <c r="E179" s="27">
        <v>210162806</v>
      </c>
      <c r="F179" s="27">
        <v>167622488</v>
      </c>
      <c r="G179" s="36">
        <f t="shared" si="35"/>
        <v>0.79758398353322324</v>
      </c>
      <c r="H179" s="26">
        <v>233364</v>
      </c>
      <c r="I179" s="27">
        <v>5736104</v>
      </c>
      <c r="J179" s="27">
        <v>9950376</v>
      </c>
      <c r="K179" s="26">
        <v>15919844</v>
      </c>
      <c r="L179" s="26">
        <v>7818062</v>
      </c>
      <c r="M179" s="27">
        <v>9223491</v>
      </c>
      <c r="N179" s="27">
        <v>26889807</v>
      </c>
      <c r="O179" s="26">
        <v>43931360</v>
      </c>
      <c r="P179" s="26">
        <v>363399</v>
      </c>
      <c r="Q179" s="27">
        <v>9189471</v>
      </c>
      <c r="R179" s="27">
        <v>17594498</v>
      </c>
      <c r="S179" s="26">
        <v>27147368</v>
      </c>
      <c r="T179" s="26">
        <v>14729582</v>
      </c>
      <c r="U179" s="27">
        <v>18695406</v>
      </c>
      <c r="V179" s="27">
        <v>47198928</v>
      </c>
      <c r="W179" s="42">
        <v>80623916</v>
      </c>
    </row>
    <row r="180" spans="1:23" x14ac:dyDescent="0.2">
      <c r="A180" s="15" t="s">
        <v>20</v>
      </c>
      <c r="B180" s="16" t="s">
        <v>319</v>
      </c>
      <c r="C180" s="17" t="s">
        <v>320</v>
      </c>
      <c r="D180" s="26">
        <v>424622191</v>
      </c>
      <c r="E180" s="27">
        <v>332968673</v>
      </c>
      <c r="F180" s="27">
        <v>203790876</v>
      </c>
      <c r="G180" s="36">
        <f t="shared" si="35"/>
        <v>0.61204219052763564</v>
      </c>
      <c r="H180" s="26">
        <v>10869732</v>
      </c>
      <c r="I180" s="27">
        <v>11438947</v>
      </c>
      <c r="J180" s="27">
        <v>14501585</v>
      </c>
      <c r="K180" s="26">
        <v>36810264</v>
      </c>
      <c r="L180" s="26">
        <v>14792703</v>
      </c>
      <c r="M180" s="27">
        <v>20874007</v>
      </c>
      <c r="N180" s="27">
        <v>21014365</v>
      </c>
      <c r="O180" s="26">
        <v>56681075</v>
      </c>
      <c r="P180" s="26">
        <v>23656079</v>
      </c>
      <c r="Q180" s="27">
        <v>16147703</v>
      </c>
      <c r="R180" s="27">
        <v>16001435</v>
      </c>
      <c r="S180" s="26">
        <v>55805217</v>
      </c>
      <c r="T180" s="26">
        <v>15634792</v>
      </c>
      <c r="U180" s="27">
        <v>24004924</v>
      </c>
      <c r="V180" s="27">
        <v>14854604</v>
      </c>
      <c r="W180" s="42">
        <v>54494320</v>
      </c>
    </row>
    <row r="181" spans="1:23" x14ac:dyDescent="0.2">
      <c r="A181" s="15" t="s">
        <v>20</v>
      </c>
      <c r="B181" s="16" t="s">
        <v>321</v>
      </c>
      <c r="C181" s="17" t="s">
        <v>322</v>
      </c>
      <c r="D181" s="26">
        <v>267307956</v>
      </c>
      <c r="E181" s="27">
        <v>343626751</v>
      </c>
      <c r="F181" s="27">
        <v>292807306</v>
      </c>
      <c r="G181" s="36">
        <f t="shared" si="35"/>
        <v>0.85210858918256915</v>
      </c>
      <c r="H181" s="26">
        <v>32071945</v>
      </c>
      <c r="I181" s="27">
        <v>18415554</v>
      </c>
      <c r="J181" s="27">
        <v>23940405</v>
      </c>
      <c r="K181" s="26">
        <v>74427904</v>
      </c>
      <c r="L181" s="26">
        <v>22324383</v>
      </c>
      <c r="M181" s="27">
        <v>37087290</v>
      </c>
      <c r="N181" s="27">
        <v>22068492</v>
      </c>
      <c r="O181" s="26">
        <v>81480165</v>
      </c>
      <c r="P181" s="26">
        <v>6539441</v>
      </c>
      <c r="Q181" s="27">
        <v>32462732</v>
      </c>
      <c r="R181" s="27">
        <v>25643034</v>
      </c>
      <c r="S181" s="26">
        <v>64645207</v>
      </c>
      <c r="T181" s="26">
        <v>15552587</v>
      </c>
      <c r="U181" s="27">
        <v>24014860</v>
      </c>
      <c r="V181" s="27">
        <v>32686583</v>
      </c>
      <c r="W181" s="42">
        <v>72254030</v>
      </c>
    </row>
    <row r="182" spans="1:23" x14ac:dyDescent="0.2">
      <c r="A182" s="15" t="s">
        <v>35</v>
      </c>
      <c r="B182" s="16" t="s">
        <v>323</v>
      </c>
      <c r="C182" s="17" t="s">
        <v>324</v>
      </c>
      <c r="D182" s="26">
        <v>769811001</v>
      </c>
      <c r="E182" s="27">
        <v>758564253</v>
      </c>
      <c r="F182" s="27">
        <v>603150177</v>
      </c>
      <c r="G182" s="36">
        <f t="shared" si="35"/>
        <v>0.79512074898683627</v>
      </c>
      <c r="H182" s="26">
        <v>52491675</v>
      </c>
      <c r="I182" s="27">
        <v>55233779</v>
      </c>
      <c r="J182" s="27">
        <v>55874294</v>
      </c>
      <c r="K182" s="26">
        <v>163599748</v>
      </c>
      <c r="L182" s="26">
        <v>60402868</v>
      </c>
      <c r="M182" s="27">
        <v>64241772</v>
      </c>
      <c r="N182" s="27">
        <v>71607942</v>
      </c>
      <c r="O182" s="26">
        <v>196252582</v>
      </c>
      <c r="P182" s="26">
        <v>23431980</v>
      </c>
      <c r="Q182" s="27">
        <v>5649851</v>
      </c>
      <c r="R182" s="27">
        <v>69917708</v>
      </c>
      <c r="S182" s="26">
        <v>98999539</v>
      </c>
      <c r="T182" s="26">
        <v>49523492</v>
      </c>
      <c r="U182" s="27">
        <v>67299643</v>
      </c>
      <c r="V182" s="27">
        <v>27475173</v>
      </c>
      <c r="W182" s="42">
        <v>144298308</v>
      </c>
    </row>
    <row r="183" spans="1:23" ht="16.5" x14ac:dyDescent="0.3">
      <c r="A183" s="18" t="s">
        <v>0</v>
      </c>
      <c r="B183" s="19" t="s">
        <v>325</v>
      </c>
      <c r="C183" s="20" t="s">
        <v>0</v>
      </c>
      <c r="D183" s="28">
        <f>SUM(D178:D182)</f>
        <v>1748501460</v>
      </c>
      <c r="E183" s="29">
        <f>SUM(E178:E182)</f>
        <v>1690144475</v>
      </c>
      <c r="F183" s="29">
        <f>SUM(F178:F182)</f>
        <v>1299071946</v>
      </c>
      <c r="G183" s="37">
        <f t="shared" si="35"/>
        <v>0.76861591728718925</v>
      </c>
      <c r="H183" s="28">
        <f t="shared" ref="H183:W183" si="37">SUM(H178:H182)</f>
        <v>95666716</v>
      </c>
      <c r="I183" s="29">
        <f t="shared" si="37"/>
        <v>90824384</v>
      </c>
      <c r="J183" s="29">
        <f t="shared" si="37"/>
        <v>104967419</v>
      </c>
      <c r="K183" s="28">
        <f t="shared" si="37"/>
        <v>291458519</v>
      </c>
      <c r="L183" s="28">
        <f t="shared" si="37"/>
        <v>108218566</v>
      </c>
      <c r="M183" s="29">
        <f t="shared" si="37"/>
        <v>132944181</v>
      </c>
      <c r="N183" s="29">
        <f t="shared" si="37"/>
        <v>143140231</v>
      </c>
      <c r="O183" s="28">
        <f t="shared" si="37"/>
        <v>384302978</v>
      </c>
      <c r="P183" s="28">
        <f t="shared" si="37"/>
        <v>56535573</v>
      </c>
      <c r="Q183" s="29">
        <f t="shared" si="37"/>
        <v>63496961</v>
      </c>
      <c r="R183" s="29">
        <f t="shared" si="37"/>
        <v>143633935</v>
      </c>
      <c r="S183" s="28">
        <f t="shared" si="37"/>
        <v>263666469</v>
      </c>
      <c r="T183" s="28">
        <f t="shared" si="37"/>
        <v>95460400</v>
      </c>
      <c r="U183" s="29">
        <f t="shared" si="37"/>
        <v>135642458</v>
      </c>
      <c r="V183" s="29">
        <f t="shared" si="37"/>
        <v>128541122</v>
      </c>
      <c r="W183" s="43">
        <f t="shared" si="37"/>
        <v>359643980</v>
      </c>
    </row>
    <row r="184" spans="1:23" x14ac:dyDescent="0.2">
      <c r="A184" s="15" t="s">
        <v>20</v>
      </c>
      <c r="B184" s="16" t="s">
        <v>326</v>
      </c>
      <c r="C184" s="17" t="s">
        <v>327</v>
      </c>
      <c r="D184" s="26">
        <v>68143915</v>
      </c>
      <c r="E184" s="27">
        <v>70688068</v>
      </c>
      <c r="F184" s="27">
        <v>61192332</v>
      </c>
      <c r="G184" s="36">
        <f t="shared" si="35"/>
        <v>0.8656670599626517</v>
      </c>
      <c r="H184" s="26">
        <v>1246407</v>
      </c>
      <c r="I184" s="27">
        <v>6065436</v>
      </c>
      <c r="J184" s="27">
        <v>2350231</v>
      </c>
      <c r="K184" s="26">
        <v>9662074</v>
      </c>
      <c r="L184" s="26">
        <v>11504021</v>
      </c>
      <c r="M184" s="27">
        <v>6440467</v>
      </c>
      <c r="N184" s="27">
        <v>5541508</v>
      </c>
      <c r="O184" s="26">
        <v>23485996</v>
      </c>
      <c r="P184" s="26">
        <v>682490</v>
      </c>
      <c r="Q184" s="27">
        <v>5748985</v>
      </c>
      <c r="R184" s="27">
        <v>5888426</v>
      </c>
      <c r="S184" s="26">
        <v>12319901</v>
      </c>
      <c r="T184" s="26">
        <v>2493793</v>
      </c>
      <c r="U184" s="27">
        <v>2440380</v>
      </c>
      <c r="V184" s="27">
        <v>10790188</v>
      </c>
      <c r="W184" s="42">
        <v>15724361</v>
      </c>
    </row>
    <row r="185" spans="1:23" x14ac:dyDescent="0.2">
      <c r="A185" s="15" t="s">
        <v>20</v>
      </c>
      <c r="B185" s="16" t="s">
        <v>328</v>
      </c>
      <c r="C185" s="17" t="s">
        <v>329</v>
      </c>
      <c r="D185" s="26">
        <v>65393793</v>
      </c>
      <c r="E185" s="27">
        <v>64688807</v>
      </c>
      <c r="F185" s="27">
        <v>46727642</v>
      </c>
      <c r="G185" s="36">
        <f t="shared" si="35"/>
        <v>0.72234508823141541</v>
      </c>
      <c r="H185" s="26">
        <v>0</v>
      </c>
      <c r="I185" s="27">
        <v>1021107</v>
      </c>
      <c r="J185" s="27">
        <v>5505210</v>
      </c>
      <c r="K185" s="26">
        <v>6526317</v>
      </c>
      <c r="L185" s="26">
        <v>1396329</v>
      </c>
      <c r="M185" s="27">
        <v>2715337</v>
      </c>
      <c r="N185" s="27">
        <v>7550819</v>
      </c>
      <c r="O185" s="26">
        <v>11662485</v>
      </c>
      <c r="P185" s="26">
        <v>2922195</v>
      </c>
      <c r="Q185" s="27">
        <v>5460680</v>
      </c>
      <c r="R185" s="27">
        <v>2674026</v>
      </c>
      <c r="S185" s="26">
        <v>11056901</v>
      </c>
      <c r="T185" s="26">
        <v>1278374</v>
      </c>
      <c r="U185" s="27">
        <v>6473207</v>
      </c>
      <c r="V185" s="27">
        <v>9730358</v>
      </c>
      <c r="W185" s="42">
        <v>17481939</v>
      </c>
    </row>
    <row r="186" spans="1:23" x14ac:dyDescent="0.2">
      <c r="A186" s="15" t="s">
        <v>20</v>
      </c>
      <c r="B186" s="16" t="s">
        <v>330</v>
      </c>
      <c r="C186" s="17" t="s">
        <v>331</v>
      </c>
      <c r="D186" s="26">
        <v>1128559590</v>
      </c>
      <c r="E186" s="27">
        <v>1023466467</v>
      </c>
      <c r="F186" s="27">
        <v>746280282</v>
      </c>
      <c r="G186" s="36">
        <f t="shared" si="35"/>
        <v>0.72916925572315794</v>
      </c>
      <c r="H186" s="26">
        <v>6820644</v>
      </c>
      <c r="I186" s="27">
        <v>22632237</v>
      </c>
      <c r="J186" s="27">
        <v>106182674</v>
      </c>
      <c r="K186" s="26">
        <v>135635555</v>
      </c>
      <c r="L186" s="26">
        <v>71878907</v>
      </c>
      <c r="M186" s="27">
        <v>56793448</v>
      </c>
      <c r="N186" s="27">
        <v>95436803</v>
      </c>
      <c r="O186" s="26">
        <v>224109158</v>
      </c>
      <c r="P186" s="26">
        <v>33973639</v>
      </c>
      <c r="Q186" s="27">
        <v>46367713</v>
      </c>
      <c r="R186" s="27">
        <v>71661516</v>
      </c>
      <c r="S186" s="26">
        <v>152002868</v>
      </c>
      <c r="T186" s="26">
        <v>54347676</v>
      </c>
      <c r="U186" s="27">
        <v>63337554</v>
      </c>
      <c r="V186" s="27">
        <v>116847471</v>
      </c>
      <c r="W186" s="42">
        <v>234532701</v>
      </c>
    </row>
    <row r="187" spans="1:23" x14ac:dyDescent="0.2">
      <c r="A187" s="15" t="s">
        <v>20</v>
      </c>
      <c r="B187" s="16" t="s">
        <v>332</v>
      </c>
      <c r="C187" s="17" t="s">
        <v>333</v>
      </c>
      <c r="D187" s="26">
        <v>145662750</v>
      </c>
      <c r="E187" s="27">
        <v>155697750</v>
      </c>
      <c r="F187" s="27">
        <v>52609464</v>
      </c>
      <c r="G187" s="36">
        <f t="shared" si="35"/>
        <v>0.33789482506972646</v>
      </c>
      <c r="H187" s="26">
        <v>711964</v>
      </c>
      <c r="I187" s="27">
        <v>2885126</v>
      </c>
      <c r="J187" s="27">
        <v>5901841</v>
      </c>
      <c r="K187" s="26">
        <v>9498931</v>
      </c>
      <c r="L187" s="26">
        <v>1481450</v>
      </c>
      <c r="M187" s="27">
        <v>3673581</v>
      </c>
      <c r="N187" s="27">
        <v>3492392</v>
      </c>
      <c r="O187" s="26">
        <v>8647423</v>
      </c>
      <c r="P187" s="26">
        <v>0</v>
      </c>
      <c r="Q187" s="27">
        <v>1833670</v>
      </c>
      <c r="R187" s="27">
        <v>9074659</v>
      </c>
      <c r="S187" s="26">
        <v>10908329</v>
      </c>
      <c r="T187" s="26">
        <v>7962015</v>
      </c>
      <c r="U187" s="27">
        <v>3283136</v>
      </c>
      <c r="V187" s="27">
        <v>12309630</v>
      </c>
      <c r="W187" s="42">
        <v>23554781</v>
      </c>
    </row>
    <row r="188" spans="1:23" x14ac:dyDescent="0.2">
      <c r="A188" s="15" t="s">
        <v>35</v>
      </c>
      <c r="B188" s="16" t="s">
        <v>334</v>
      </c>
      <c r="C188" s="17" t="s">
        <v>335</v>
      </c>
      <c r="D188" s="26">
        <v>323927000</v>
      </c>
      <c r="E188" s="27">
        <v>390081000</v>
      </c>
      <c r="F188" s="27">
        <v>364439089</v>
      </c>
      <c r="G188" s="36">
        <f t="shared" si="35"/>
        <v>0.93426516287642825</v>
      </c>
      <c r="H188" s="26">
        <v>43376762</v>
      </c>
      <c r="I188" s="27">
        <v>56887241</v>
      </c>
      <c r="J188" s="27">
        <v>18453301</v>
      </c>
      <c r="K188" s="26">
        <v>118717304</v>
      </c>
      <c r="L188" s="26">
        <v>14246069</v>
      </c>
      <c r="M188" s="27">
        <v>39284613</v>
      </c>
      <c r="N188" s="27">
        <v>22393622</v>
      </c>
      <c r="O188" s="26">
        <v>75924304</v>
      </c>
      <c r="P188" s="26">
        <v>25460021</v>
      </c>
      <c r="Q188" s="27">
        <v>24234277</v>
      </c>
      <c r="R188" s="27">
        <v>44511489</v>
      </c>
      <c r="S188" s="26">
        <v>94205787</v>
      </c>
      <c r="T188" s="26">
        <v>34917788</v>
      </c>
      <c r="U188" s="27">
        <v>25132722</v>
      </c>
      <c r="V188" s="27">
        <v>15541184</v>
      </c>
      <c r="W188" s="42">
        <v>75591694</v>
      </c>
    </row>
    <row r="189" spans="1:23" ht="16.5" x14ac:dyDescent="0.3">
      <c r="A189" s="18" t="s">
        <v>0</v>
      </c>
      <c r="B189" s="19" t="s">
        <v>336</v>
      </c>
      <c r="C189" s="20" t="s">
        <v>0</v>
      </c>
      <c r="D189" s="28">
        <f>SUM(D184:D188)</f>
        <v>1731687048</v>
      </c>
      <c r="E189" s="29">
        <f>SUM(E184:E188)</f>
        <v>1704622092</v>
      </c>
      <c r="F189" s="29">
        <f>SUM(F184:F188)</f>
        <v>1271248809</v>
      </c>
      <c r="G189" s="37">
        <f t="shared" si="35"/>
        <v>0.74576577117363796</v>
      </c>
      <c r="H189" s="28">
        <f t="shared" ref="H189:W189" si="38">SUM(H184:H188)</f>
        <v>52155777</v>
      </c>
      <c r="I189" s="29">
        <f t="shared" si="38"/>
        <v>89491147</v>
      </c>
      <c r="J189" s="29">
        <f t="shared" si="38"/>
        <v>138393257</v>
      </c>
      <c r="K189" s="28">
        <f t="shared" si="38"/>
        <v>280040181</v>
      </c>
      <c r="L189" s="28">
        <f t="shared" si="38"/>
        <v>100506776</v>
      </c>
      <c r="M189" s="29">
        <f t="shared" si="38"/>
        <v>108907446</v>
      </c>
      <c r="N189" s="29">
        <f t="shared" si="38"/>
        <v>134415144</v>
      </c>
      <c r="O189" s="28">
        <f t="shared" si="38"/>
        <v>343829366</v>
      </c>
      <c r="P189" s="28">
        <f t="shared" si="38"/>
        <v>63038345</v>
      </c>
      <c r="Q189" s="29">
        <f t="shared" si="38"/>
        <v>83645325</v>
      </c>
      <c r="R189" s="29">
        <f t="shared" si="38"/>
        <v>133810116</v>
      </c>
      <c r="S189" s="28">
        <f t="shared" si="38"/>
        <v>280493786</v>
      </c>
      <c r="T189" s="28">
        <f t="shared" si="38"/>
        <v>100999646</v>
      </c>
      <c r="U189" s="29">
        <f t="shared" si="38"/>
        <v>100666999</v>
      </c>
      <c r="V189" s="29">
        <f t="shared" si="38"/>
        <v>165218831</v>
      </c>
      <c r="W189" s="43">
        <f t="shared" si="38"/>
        <v>366885476</v>
      </c>
    </row>
    <row r="190" spans="1:23" x14ac:dyDescent="0.2">
      <c r="A190" s="15" t="s">
        <v>20</v>
      </c>
      <c r="B190" s="16" t="s">
        <v>337</v>
      </c>
      <c r="C190" s="17" t="s">
        <v>338</v>
      </c>
      <c r="D190" s="26">
        <v>125212000</v>
      </c>
      <c r="E190" s="27">
        <v>125212000</v>
      </c>
      <c r="F190" s="27">
        <v>23260187</v>
      </c>
      <c r="G190" s="36">
        <f t="shared" si="35"/>
        <v>0.18576643612433313</v>
      </c>
      <c r="H190" s="26">
        <v>2600053</v>
      </c>
      <c r="I190" s="27">
        <v>0</v>
      </c>
      <c r="J190" s="27">
        <v>4094893</v>
      </c>
      <c r="K190" s="26">
        <v>6694946</v>
      </c>
      <c r="L190" s="26">
        <v>2322263</v>
      </c>
      <c r="M190" s="27">
        <v>1075615</v>
      </c>
      <c r="N190" s="27">
        <v>4296310</v>
      </c>
      <c r="O190" s="26">
        <v>7694188</v>
      </c>
      <c r="P190" s="26">
        <v>1857866</v>
      </c>
      <c r="Q190" s="27">
        <v>2383184</v>
      </c>
      <c r="R190" s="27">
        <v>234504</v>
      </c>
      <c r="S190" s="26">
        <v>4475554</v>
      </c>
      <c r="T190" s="26">
        <v>0</v>
      </c>
      <c r="U190" s="27">
        <v>2930772</v>
      </c>
      <c r="V190" s="27">
        <v>1464727</v>
      </c>
      <c r="W190" s="42">
        <v>4395499</v>
      </c>
    </row>
    <row r="191" spans="1:23" x14ac:dyDescent="0.2">
      <c r="A191" s="15" t="s">
        <v>20</v>
      </c>
      <c r="B191" s="16" t="s">
        <v>339</v>
      </c>
      <c r="C191" s="17" t="s">
        <v>340</v>
      </c>
      <c r="D191" s="26">
        <v>113661300</v>
      </c>
      <c r="E191" s="27">
        <v>179326868</v>
      </c>
      <c r="F191" s="27">
        <v>106098448</v>
      </c>
      <c r="G191" s="36">
        <f t="shared" si="35"/>
        <v>0.59164836359044648</v>
      </c>
      <c r="H191" s="26">
        <v>4109282</v>
      </c>
      <c r="I191" s="27">
        <v>129596</v>
      </c>
      <c r="J191" s="27">
        <v>6318018</v>
      </c>
      <c r="K191" s="26">
        <v>10556896</v>
      </c>
      <c r="L191" s="26">
        <v>4571776</v>
      </c>
      <c r="M191" s="27">
        <v>12346207</v>
      </c>
      <c r="N191" s="27">
        <v>18040331</v>
      </c>
      <c r="O191" s="26">
        <v>34958314</v>
      </c>
      <c r="P191" s="26">
        <v>0</v>
      </c>
      <c r="Q191" s="27">
        <v>12246974</v>
      </c>
      <c r="R191" s="27">
        <v>15438342</v>
      </c>
      <c r="S191" s="26">
        <v>27685316</v>
      </c>
      <c r="T191" s="26">
        <v>10835234</v>
      </c>
      <c r="U191" s="27">
        <v>1504276</v>
      </c>
      <c r="V191" s="27">
        <v>20558412</v>
      </c>
      <c r="W191" s="42">
        <v>32897922</v>
      </c>
    </row>
    <row r="192" spans="1:23" x14ac:dyDescent="0.2">
      <c r="A192" s="15" t="s">
        <v>20</v>
      </c>
      <c r="B192" s="16" t="s">
        <v>341</v>
      </c>
      <c r="C192" s="17" t="s">
        <v>342</v>
      </c>
      <c r="D192" s="26">
        <v>60920301</v>
      </c>
      <c r="E192" s="27">
        <v>69444429</v>
      </c>
      <c r="F192" s="27">
        <v>54762526</v>
      </c>
      <c r="G192" s="36">
        <f t="shared" si="35"/>
        <v>0.78858054978031422</v>
      </c>
      <c r="H192" s="26">
        <v>0</v>
      </c>
      <c r="I192" s="27">
        <v>3848937</v>
      </c>
      <c r="J192" s="27">
        <v>5361831</v>
      </c>
      <c r="K192" s="26">
        <v>9210768</v>
      </c>
      <c r="L192" s="26">
        <v>3970142</v>
      </c>
      <c r="M192" s="27">
        <v>3225106</v>
      </c>
      <c r="N192" s="27">
        <v>2402654</v>
      </c>
      <c r="O192" s="26">
        <v>9597902</v>
      </c>
      <c r="P192" s="26">
        <v>779610</v>
      </c>
      <c r="Q192" s="27">
        <v>5568571</v>
      </c>
      <c r="R192" s="27">
        <v>6765043</v>
      </c>
      <c r="S192" s="26">
        <v>13113224</v>
      </c>
      <c r="T192" s="26">
        <v>3791199</v>
      </c>
      <c r="U192" s="27">
        <v>5770716</v>
      </c>
      <c r="V192" s="27">
        <v>13278717</v>
      </c>
      <c r="W192" s="42">
        <v>22840632</v>
      </c>
    </row>
    <row r="193" spans="1:23" x14ac:dyDescent="0.2">
      <c r="A193" s="15" t="s">
        <v>20</v>
      </c>
      <c r="B193" s="16" t="s">
        <v>343</v>
      </c>
      <c r="C193" s="17" t="s">
        <v>344</v>
      </c>
      <c r="D193" s="26">
        <v>290789500</v>
      </c>
      <c r="E193" s="27">
        <v>363994794</v>
      </c>
      <c r="F193" s="27">
        <v>185468435</v>
      </c>
      <c r="G193" s="36">
        <f t="shared" si="35"/>
        <v>0.50953595506643423</v>
      </c>
      <c r="H193" s="26">
        <v>0</v>
      </c>
      <c r="I193" s="27">
        <v>3860885</v>
      </c>
      <c r="J193" s="27">
        <v>8052513</v>
      </c>
      <c r="K193" s="26">
        <v>11913398</v>
      </c>
      <c r="L193" s="26">
        <v>5893917</v>
      </c>
      <c r="M193" s="27">
        <v>12712753</v>
      </c>
      <c r="N193" s="27">
        <v>17981856</v>
      </c>
      <c r="O193" s="26">
        <v>36588526</v>
      </c>
      <c r="P193" s="26">
        <v>7806440</v>
      </c>
      <c r="Q193" s="27">
        <v>41849118</v>
      </c>
      <c r="R193" s="27">
        <v>6144319</v>
      </c>
      <c r="S193" s="26">
        <v>55799877</v>
      </c>
      <c r="T193" s="26">
        <v>22294906</v>
      </c>
      <c r="U193" s="27">
        <v>17472775</v>
      </c>
      <c r="V193" s="27">
        <v>41398953</v>
      </c>
      <c r="W193" s="42">
        <v>81166634</v>
      </c>
    </row>
    <row r="194" spans="1:23" x14ac:dyDescent="0.2">
      <c r="A194" s="15" t="s">
        <v>20</v>
      </c>
      <c r="B194" s="16" t="s">
        <v>345</v>
      </c>
      <c r="C194" s="17" t="s">
        <v>346</v>
      </c>
      <c r="D194" s="26">
        <v>151473150</v>
      </c>
      <c r="E194" s="27">
        <v>99771147</v>
      </c>
      <c r="F194" s="27">
        <v>46062165</v>
      </c>
      <c r="G194" s="36">
        <f t="shared" si="35"/>
        <v>0.46167821444410179</v>
      </c>
      <c r="H194" s="26">
        <v>3039138</v>
      </c>
      <c r="I194" s="27">
        <v>1390422</v>
      </c>
      <c r="J194" s="27">
        <v>2265494</v>
      </c>
      <c r="K194" s="26">
        <v>6695054</v>
      </c>
      <c r="L194" s="26">
        <v>3507296</v>
      </c>
      <c r="M194" s="27">
        <v>4379148</v>
      </c>
      <c r="N194" s="27">
        <v>6541443</v>
      </c>
      <c r="O194" s="26">
        <v>14427887</v>
      </c>
      <c r="P194" s="26">
        <v>2457919</v>
      </c>
      <c r="Q194" s="27">
        <v>1914150</v>
      </c>
      <c r="R194" s="27">
        <v>2558360</v>
      </c>
      <c r="S194" s="26">
        <v>6930429</v>
      </c>
      <c r="T194" s="26">
        <v>9599556</v>
      </c>
      <c r="U194" s="27">
        <v>1069669</v>
      </c>
      <c r="V194" s="27">
        <v>7339570</v>
      </c>
      <c r="W194" s="42">
        <v>18008795</v>
      </c>
    </row>
    <row r="195" spans="1:23" x14ac:dyDescent="0.2">
      <c r="A195" s="15" t="s">
        <v>35</v>
      </c>
      <c r="B195" s="16" t="s">
        <v>347</v>
      </c>
      <c r="C195" s="17" t="s">
        <v>348</v>
      </c>
      <c r="D195" s="26">
        <v>900000</v>
      </c>
      <c r="E195" s="27">
        <v>900000</v>
      </c>
      <c r="F195" s="27">
        <v>0</v>
      </c>
      <c r="G195" s="36">
        <f t="shared" si="35"/>
        <v>0</v>
      </c>
      <c r="H195" s="26">
        <v>0</v>
      </c>
      <c r="I195" s="27">
        <v>0</v>
      </c>
      <c r="J195" s="27">
        <v>0</v>
      </c>
      <c r="K195" s="26">
        <v>0</v>
      </c>
      <c r="L195" s="26">
        <v>0</v>
      </c>
      <c r="M195" s="27">
        <v>0</v>
      </c>
      <c r="N195" s="27">
        <v>0</v>
      </c>
      <c r="O195" s="26">
        <v>0</v>
      </c>
      <c r="P195" s="26">
        <v>0</v>
      </c>
      <c r="Q195" s="27">
        <v>0</v>
      </c>
      <c r="R195" s="27">
        <v>0</v>
      </c>
      <c r="S195" s="26">
        <v>0</v>
      </c>
      <c r="T195" s="26">
        <v>0</v>
      </c>
      <c r="U195" s="27">
        <v>74180</v>
      </c>
      <c r="V195" s="27">
        <v>-74180</v>
      </c>
      <c r="W195" s="42">
        <v>0</v>
      </c>
    </row>
    <row r="196" spans="1:23" ht="16.5" x14ac:dyDescent="0.3">
      <c r="A196" s="18" t="s">
        <v>0</v>
      </c>
      <c r="B196" s="19" t="s">
        <v>349</v>
      </c>
      <c r="C196" s="20" t="s">
        <v>0</v>
      </c>
      <c r="D196" s="28">
        <f>SUM(D190:D195)</f>
        <v>742956251</v>
      </c>
      <c r="E196" s="29">
        <f>SUM(E190:E195)</f>
        <v>838649238</v>
      </c>
      <c r="F196" s="29">
        <f>SUM(F190:F195)</f>
        <v>415651761</v>
      </c>
      <c r="G196" s="37">
        <f t="shared" si="35"/>
        <v>0.49562050755717729</v>
      </c>
      <c r="H196" s="28">
        <f t="shared" ref="H196:W196" si="39">SUM(H190:H195)</f>
        <v>9748473</v>
      </c>
      <c r="I196" s="29">
        <f t="shared" si="39"/>
        <v>9229840</v>
      </c>
      <c r="J196" s="29">
        <f t="shared" si="39"/>
        <v>26092749</v>
      </c>
      <c r="K196" s="28">
        <f t="shared" si="39"/>
        <v>45071062</v>
      </c>
      <c r="L196" s="28">
        <f t="shared" si="39"/>
        <v>20265394</v>
      </c>
      <c r="M196" s="29">
        <f t="shared" si="39"/>
        <v>33738829</v>
      </c>
      <c r="N196" s="29">
        <f t="shared" si="39"/>
        <v>49262594</v>
      </c>
      <c r="O196" s="28">
        <f t="shared" si="39"/>
        <v>103266817</v>
      </c>
      <c r="P196" s="28">
        <f t="shared" si="39"/>
        <v>12901835</v>
      </c>
      <c r="Q196" s="29">
        <f t="shared" si="39"/>
        <v>63961997</v>
      </c>
      <c r="R196" s="29">
        <f t="shared" si="39"/>
        <v>31140568</v>
      </c>
      <c r="S196" s="28">
        <f t="shared" si="39"/>
        <v>108004400</v>
      </c>
      <c r="T196" s="28">
        <f t="shared" si="39"/>
        <v>46520895</v>
      </c>
      <c r="U196" s="29">
        <f t="shared" si="39"/>
        <v>28822388</v>
      </c>
      <c r="V196" s="29">
        <f t="shared" si="39"/>
        <v>83966199</v>
      </c>
      <c r="W196" s="43">
        <f t="shared" si="39"/>
        <v>159309482</v>
      </c>
    </row>
    <row r="197" spans="1:23" x14ac:dyDescent="0.2">
      <c r="A197" s="15" t="s">
        <v>20</v>
      </c>
      <c r="B197" s="16" t="s">
        <v>350</v>
      </c>
      <c r="C197" s="17" t="s">
        <v>351</v>
      </c>
      <c r="D197" s="26">
        <v>82382550</v>
      </c>
      <c r="E197" s="27">
        <v>81776768</v>
      </c>
      <c r="F197" s="27">
        <v>65513484</v>
      </c>
      <c r="G197" s="36">
        <f t="shared" si="35"/>
        <v>0.80112586498894156</v>
      </c>
      <c r="H197" s="26">
        <v>0</v>
      </c>
      <c r="I197" s="27">
        <v>429303</v>
      </c>
      <c r="J197" s="27">
        <v>3769110</v>
      </c>
      <c r="K197" s="26">
        <v>4198413</v>
      </c>
      <c r="L197" s="26">
        <v>1716800</v>
      </c>
      <c r="M197" s="27">
        <v>6586238</v>
      </c>
      <c r="N197" s="27">
        <v>2629066</v>
      </c>
      <c r="O197" s="26">
        <v>10932104</v>
      </c>
      <c r="P197" s="26">
        <v>2372417</v>
      </c>
      <c r="Q197" s="27">
        <v>7159071</v>
      </c>
      <c r="R197" s="27">
        <v>7208895</v>
      </c>
      <c r="S197" s="26">
        <v>16740383</v>
      </c>
      <c r="T197" s="26">
        <v>9829019</v>
      </c>
      <c r="U197" s="27">
        <v>7794281</v>
      </c>
      <c r="V197" s="27">
        <v>16019284</v>
      </c>
      <c r="W197" s="42">
        <v>33642584</v>
      </c>
    </row>
    <row r="198" spans="1:23" x14ac:dyDescent="0.2">
      <c r="A198" s="15" t="s">
        <v>20</v>
      </c>
      <c r="B198" s="16" t="s">
        <v>352</v>
      </c>
      <c r="C198" s="17" t="s">
        <v>353</v>
      </c>
      <c r="D198" s="26">
        <v>88032000</v>
      </c>
      <c r="E198" s="27">
        <v>94234423</v>
      </c>
      <c r="F198" s="27">
        <v>71317355</v>
      </c>
      <c r="G198" s="36">
        <f t="shared" si="35"/>
        <v>0.75680789174036756</v>
      </c>
      <c r="H198" s="26">
        <v>2527600</v>
      </c>
      <c r="I198" s="27">
        <v>7824078</v>
      </c>
      <c r="J198" s="27">
        <v>6627907</v>
      </c>
      <c r="K198" s="26">
        <v>16979585</v>
      </c>
      <c r="L198" s="26">
        <v>2316221</v>
      </c>
      <c r="M198" s="27">
        <v>3597523</v>
      </c>
      <c r="N198" s="27">
        <v>6892987</v>
      </c>
      <c r="O198" s="26">
        <v>12806731</v>
      </c>
      <c r="P198" s="26">
        <v>2186803</v>
      </c>
      <c r="Q198" s="27">
        <v>16439653</v>
      </c>
      <c r="R198" s="27">
        <v>9066527</v>
      </c>
      <c r="S198" s="26">
        <v>27692983</v>
      </c>
      <c r="T198" s="26">
        <v>6303953</v>
      </c>
      <c r="U198" s="27">
        <v>2798827</v>
      </c>
      <c r="V198" s="27">
        <v>4735276</v>
      </c>
      <c r="W198" s="42">
        <v>13838056</v>
      </c>
    </row>
    <row r="199" spans="1:23" x14ac:dyDescent="0.2">
      <c r="A199" s="15" t="s">
        <v>20</v>
      </c>
      <c r="B199" s="16" t="s">
        <v>354</v>
      </c>
      <c r="C199" s="17" t="s">
        <v>355</v>
      </c>
      <c r="D199" s="26">
        <v>125382955</v>
      </c>
      <c r="E199" s="27">
        <v>141864986</v>
      </c>
      <c r="F199" s="27">
        <v>99236526</v>
      </c>
      <c r="G199" s="36">
        <f t="shared" si="35"/>
        <v>0.69951387441013813</v>
      </c>
      <c r="H199" s="26">
        <v>4177598</v>
      </c>
      <c r="I199" s="27">
        <v>7306650</v>
      </c>
      <c r="J199" s="27">
        <v>4426908</v>
      </c>
      <c r="K199" s="26">
        <v>15911156</v>
      </c>
      <c r="L199" s="26">
        <v>8420489</v>
      </c>
      <c r="M199" s="27">
        <v>5930313</v>
      </c>
      <c r="N199" s="27">
        <v>5536079</v>
      </c>
      <c r="O199" s="26">
        <v>19886881</v>
      </c>
      <c r="P199" s="26">
        <v>5277465</v>
      </c>
      <c r="Q199" s="27">
        <v>16222347</v>
      </c>
      <c r="R199" s="27">
        <v>6427162</v>
      </c>
      <c r="S199" s="26">
        <v>27926974</v>
      </c>
      <c r="T199" s="26">
        <v>10241788</v>
      </c>
      <c r="U199" s="27">
        <v>9559068</v>
      </c>
      <c r="V199" s="27">
        <v>15710659</v>
      </c>
      <c r="W199" s="42">
        <v>35511515</v>
      </c>
    </row>
    <row r="200" spans="1:23" x14ac:dyDescent="0.2">
      <c r="A200" s="15" t="s">
        <v>20</v>
      </c>
      <c r="B200" s="16" t="s">
        <v>356</v>
      </c>
      <c r="C200" s="17" t="s">
        <v>357</v>
      </c>
      <c r="D200" s="26">
        <v>200577999</v>
      </c>
      <c r="E200" s="27">
        <v>240560148</v>
      </c>
      <c r="F200" s="27">
        <v>152710597</v>
      </c>
      <c r="G200" s="36">
        <f t="shared" si="35"/>
        <v>0.63481253345421118</v>
      </c>
      <c r="H200" s="26">
        <v>1152644</v>
      </c>
      <c r="I200" s="27">
        <v>12269083</v>
      </c>
      <c r="J200" s="27">
        <v>15013648</v>
      </c>
      <c r="K200" s="26">
        <v>28435375</v>
      </c>
      <c r="L200" s="26">
        <v>3541497</v>
      </c>
      <c r="M200" s="27">
        <v>9277443</v>
      </c>
      <c r="N200" s="27">
        <v>5126585</v>
      </c>
      <c r="O200" s="26">
        <v>17945525</v>
      </c>
      <c r="P200" s="26">
        <v>3654422</v>
      </c>
      <c r="Q200" s="27">
        <v>8807701</v>
      </c>
      <c r="R200" s="27">
        <v>26372868</v>
      </c>
      <c r="S200" s="26">
        <v>38834991</v>
      </c>
      <c r="T200" s="26">
        <v>18633678</v>
      </c>
      <c r="U200" s="27">
        <v>20966851</v>
      </c>
      <c r="V200" s="27">
        <v>27894177</v>
      </c>
      <c r="W200" s="42">
        <v>67494706</v>
      </c>
    </row>
    <row r="201" spans="1:23" x14ac:dyDescent="0.2">
      <c r="A201" s="15" t="s">
        <v>35</v>
      </c>
      <c r="B201" s="16" t="s">
        <v>358</v>
      </c>
      <c r="C201" s="17" t="s">
        <v>359</v>
      </c>
      <c r="D201" s="26">
        <v>424001000</v>
      </c>
      <c r="E201" s="27">
        <v>397397708</v>
      </c>
      <c r="F201" s="27">
        <v>335874835</v>
      </c>
      <c r="G201" s="36">
        <f t="shared" si="35"/>
        <v>0.84518563705455496</v>
      </c>
      <c r="H201" s="26">
        <v>6324361</v>
      </c>
      <c r="I201" s="27">
        <v>11553797</v>
      </c>
      <c r="J201" s="27">
        <v>20020734</v>
      </c>
      <c r="K201" s="26">
        <v>37898892</v>
      </c>
      <c r="L201" s="26">
        <v>24341604</v>
      </c>
      <c r="M201" s="27">
        <v>12417160</v>
      </c>
      <c r="N201" s="27">
        <v>57817774</v>
      </c>
      <c r="O201" s="26">
        <v>94576538</v>
      </c>
      <c r="P201" s="26">
        <v>17896063</v>
      </c>
      <c r="Q201" s="27">
        <v>36139585</v>
      </c>
      <c r="R201" s="27">
        <v>36146060</v>
      </c>
      <c r="S201" s="26">
        <v>90181708</v>
      </c>
      <c r="T201" s="26">
        <v>5189752</v>
      </c>
      <c r="U201" s="27">
        <v>38686664</v>
      </c>
      <c r="V201" s="27">
        <v>69341281</v>
      </c>
      <c r="W201" s="42">
        <v>113217697</v>
      </c>
    </row>
    <row r="202" spans="1:23" ht="16.5" x14ac:dyDescent="0.3">
      <c r="A202" s="18" t="s">
        <v>0</v>
      </c>
      <c r="B202" s="19" t="s">
        <v>360</v>
      </c>
      <c r="C202" s="20" t="s">
        <v>0</v>
      </c>
      <c r="D202" s="28">
        <f>SUM(D197:D201)</f>
        <v>920376504</v>
      </c>
      <c r="E202" s="29">
        <f>SUM(E197:E201)</f>
        <v>955834033</v>
      </c>
      <c r="F202" s="29">
        <f>SUM(F197:F201)</f>
        <v>724652797</v>
      </c>
      <c r="G202" s="37">
        <f t="shared" si="35"/>
        <v>0.75813663458455238</v>
      </c>
      <c r="H202" s="28">
        <f t="shared" ref="H202:W202" si="40">SUM(H197:H201)</f>
        <v>14182203</v>
      </c>
      <c r="I202" s="29">
        <f t="shared" si="40"/>
        <v>39382911</v>
      </c>
      <c r="J202" s="29">
        <f t="shared" si="40"/>
        <v>49858307</v>
      </c>
      <c r="K202" s="28">
        <f t="shared" si="40"/>
        <v>103423421</v>
      </c>
      <c r="L202" s="28">
        <f t="shared" si="40"/>
        <v>40336611</v>
      </c>
      <c r="M202" s="29">
        <f t="shared" si="40"/>
        <v>37808677</v>
      </c>
      <c r="N202" s="29">
        <f t="shared" si="40"/>
        <v>78002491</v>
      </c>
      <c r="O202" s="28">
        <f t="shared" si="40"/>
        <v>156147779</v>
      </c>
      <c r="P202" s="28">
        <f t="shared" si="40"/>
        <v>31387170</v>
      </c>
      <c r="Q202" s="29">
        <f t="shared" si="40"/>
        <v>84768357</v>
      </c>
      <c r="R202" s="29">
        <f t="shared" si="40"/>
        <v>85221512</v>
      </c>
      <c r="S202" s="28">
        <f t="shared" si="40"/>
        <v>201377039</v>
      </c>
      <c r="T202" s="28">
        <f t="shared" si="40"/>
        <v>50198190</v>
      </c>
      <c r="U202" s="29">
        <f t="shared" si="40"/>
        <v>79805691</v>
      </c>
      <c r="V202" s="29">
        <f t="shared" si="40"/>
        <v>133700677</v>
      </c>
      <c r="W202" s="43">
        <f t="shared" si="40"/>
        <v>263704558</v>
      </c>
    </row>
    <row r="203" spans="1:23" ht="16.5" x14ac:dyDescent="0.3">
      <c r="A203" s="18" t="s">
        <v>0</v>
      </c>
      <c r="B203" s="19" t="s">
        <v>361</v>
      </c>
      <c r="C203" s="20" t="s">
        <v>0</v>
      </c>
      <c r="D203" s="28">
        <f>SUM(D171:D176,D178:D182,D184:D188,D190:D195,D197:D201)</f>
        <v>6250996329</v>
      </c>
      <c r="E203" s="29">
        <f>SUM(E171:E176,E178:E182,E184:E188,E190:E195,E197:E201)</f>
        <v>6390288478</v>
      </c>
      <c r="F203" s="29">
        <f>SUM(F171:F176,F178:F182,F184:F188,F190:F195,F197:F201)</f>
        <v>4631742517</v>
      </c>
      <c r="G203" s="37">
        <f t="shared" si="35"/>
        <v>0.7248096127343564</v>
      </c>
      <c r="H203" s="28">
        <f t="shared" ref="H203:W203" si="41">SUM(H171:H176,H178:H182,H184:H188,H190:H195,H197:H201)</f>
        <v>204920564</v>
      </c>
      <c r="I203" s="29">
        <f t="shared" si="41"/>
        <v>302892865</v>
      </c>
      <c r="J203" s="29">
        <f t="shared" si="41"/>
        <v>402752147</v>
      </c>
      <c r="K203" s="28">
        <f t="shared" si="41"/>
        <v>910565576</v>
      </c>
      <c r="L203" s="28">
        <f t="shared" si="41"/>
        <v>339973549</v>
      </c>
      <c r="M203" s="29">
        <f t="shared" si="41"/>
        <v>351729899</v>
      </c>
      <c r="N203" s="29">
        <f t="shared" si="41"/>
        <v>502352739</v>
      </c>
      <c r="O203" s="28">
        <f t="shared" si="41"/>
        <v>1194056187</v>
      </c>
      <c r="P203" s="28">
        <f t="shared" si="41"/>
        <v>194573587</v>
      </c>
      <c r="Q203" s="29">
        <f t="shared" si="41"/>
        <v>365195162</v>
      </c>
      <c r="R203" s="29">
        <f t="shared" si="41"/>
        <v>462831815</v>
      </c>
      <c r="S203" s="28">
        <f t="shared" si="41"/>
        <v>1022600564</v>
      </c>
      <c r="T203" s="28">
        <f t="shared" si="41"/>
        <v>368798628</v>
      </c>
      <c r="U203" s="29">
        <f t="shared" si="41"/>
        <v>405682259</v>
      </c>
      <c r="V203" s="29">
        <f t="shared" si="41"/>
        <v>730039303</v>
      </c>
      <c r="W203" s="43">
        <f t="shared" si="41"/>
        <v>1504520190</v>
      </c>
    </row>
    <row r="204" spans="1:23" ht="14.45" customHeight="1" x14ac:dyDescent="0.3">
      <c r="A204" s="10"/>
      <c r="B204" s="11" t="s">
        <v>607</v>
      </c>
      <c r="C204" s="12"/>
      <c r="D204" s="30"/>
      <c r="E204" s="31"/>
      <c r="F204" s="31"/>
      <c r="G204" s="38"/>
      <c r="H204" s="30"/>
      <c r="I204" s="31"/>
      <c r="J204" s="31"/>
      <c r="K204" s="30"/>
      <c r="L204" s="30"/>
      <c r="M204" s="31"/>
      <c r="N204" s="31"/>
      <c r="O204" s="30"/>
      <c r="P204" s="30"/>
      <c r="Q204" s="31"/>
      <c r="R204" s="31"/>
      <c r="S204" s="30"/>
      <c r="T204" s="30"/>
      <c r="U204" s="31"/>
      <c r="V204" s="31"/>
      <c r="W204" s="44"/>
    </row>
    <row r="205" spans="1:23" ht="14.45" customHeight="1" x14ac:dyDescent="0.3">
      <c r="A205" s="14" t="s">
        <v>0</v>
      </c>
      <c r="B205" s="11" t="s">
        <v>362</v>
      </c>
      <c r="C205" s="12"/>
      <c r="D205" s="30"/>
      <c r="E205" s="31"/>
      <c r="F205" s="31"/>
      <c r="G205" s="38"/>
      <c r="H205" s="30"/>
      <c r="I205" s="31"/>
      <c r="J205" s="31"/>
      <c r="K205" s="30"/>
      <c r="L205" s="30"/>
      <c r="M205" s="31"/>
      <c r="N205" s="31"/>
      <c r="O205" s="30"/>
      <c r="P205" s="30"/>
      <c r="Q205" s="31"/>
      <c r="R205" s="31"/>
      <c r="S205" s="30"/>
      <c r="T205" s="30"/>
      <c r="U205" s="31"/>
      <c r="V205" s="31"/>
      <c r="W205" s="44"/>
    </row>
    <row r="206" spans="1:23" x14ac:dyDescent="0.2">
      <c r="A206" s="15" t="s">
        <v>20</v>
      </c>
      <c r="B206" s="16" t="s">
        <v>363</v>
      </c>
      <c r="C206" s="17" t="s">
        <v>364</v>
      </c>
      <c r="D206" s="26">
        <v>346649025</v>
      </c>
      <c r="E206" s="27">
        <v>732518151</v>
      </c>
      <c r="F206" s="27">
        <v>381181152</v>
      </c>
      <c r="G206" s="36">
        <f t="shared" ref="G206:G229" si="42">IF(($E206     =0),0,($F206     /$E206     ))</f>
        <v>0.52037093071295104</v>
      </c>
      <c r="H206" s="26">
        <v>2020432</v>
      </c>
      <c r="I206" s="27">
        <v>941391</v>
      </c>
      <c r="J206" s="27">
        <v>130541564</v>
      </c>
      <c r="K206" s="26">
        <v>133503387</v>
      </c>
      <c r="L206" s="26">
        <v>-34230128</v>
      </c>
      <c r="M206" s="27">
        <v>30912564</v>
      </c>
      <c r="N206" s="27">
        <v>41366029</v>
      </c>
      <c r="O206" s="26">
        <v>38048465</v>
      </c>
      <c r="P206" s="26">
        <v>14326901</v>
      </c>
      <c r="Q206" s="27">
        <v>3378111</v>
      </c>
      <c r="R206" s="27">
        <v>35981074</v>
      </c>
      <c r="S206" s="26">
        <v>53686086</v>
      </c>
      <c r="T206" s="26">
        <v>25737147</v>
      </c>
      <c r="U206" s="27">
        <v>57193865</v>
      </c>
      <c r="V206" s="27">
        <v>73012202</v>
      </c>
      <c r="W206" s="42">
        <v>155943214</v>
      </c>
    </row>
    <row r="207" spans="1:23" x14ac:dyDescent="0.2">
      <c r="A207" s="15" t="s">
        <v>20</v>
      </c>
      <c r="B207" s="16" t="s">
        <v>365</v>
      </c>
      <c r="C207" s="17" t="s">
        <v>366</v>
      </c>
      <c r="D207" s="26">
        <v>243924223</v>
      </c>
      <c r="E207" s="27">
        <v>237386259</v>
      </c>
      <c r="F207" s="27">
        <v>306027188</v>
      </c>
      <c r="G207" s="36">
        <f t="shared" si="42"/>
        <v>1.2891529159655362</v>
      </c>
      <c r="H207" s="26">
        <v>4327179</v>
      </c>
      <c r="I207" s="27">
        <v>35001896</v>
      </c>
      <c r="J207" s="27">
        <v>38559465</v>
      </c>
      <c r="K207" s="26">
        <v>77888540</v>
      </c>
      <c r="L207" s="26">
        <v>8262685</v>
      </c>
      <c r="M207" s="27">
        <v>29710241</v>
      </c>
      <c r="N207" s="27">
        <v>8544076</v>
      </c>
      <c r="O207" s="26">
        <v>46517002</v>
      </c>
      <c r="P207" s="26">
        <v>151004</v>
      </c>
      <c r="Q207" s="27">
        <v>4723926</v>
      </c>
      <c r="R207" s="27">
        <v>4995140</v>
      </c>
      <c r="S207" s="26">
        <v>9870070</v>
      </c>
      <c r="T207" s="26">
        <v>3093388</v>
      </c>
      <c r="U207" s="27">
        <v>103667367</v>
      </c>
      <c r="V207" s="27">
        <v>64990821</v>
      </c>
      <c r="W207" s="42">
        <v>171751576</v>
      </c>
    </row>
    <row r="208" spans="1:23" x14ac:dyDescent="0.2">
      <c r="A208" s="15" t="s">
        <v>20</v>
      </c>
      <c r="B208" s="16" t="s">
        <v>367</v>
      </c>
      <c r="C208" s="17" t="s">
        <v>368</v>
      </c>
      <c r="D208" s="26">
        <v>185973704</v>
      </c>
      <c r="E208" s="27">
        <v>167973707</v>
      </c>
      <c r="F208" s="27">
        <v>162208358</v>
      </c>
      <c r="G208" s="36">
        <f t="shared" si="42"/>
        <v>0.96567707468645669</v>
      </c>
      <c r="H208" s="26">
        <v>36407108</v>
      </c>
      <c r="I208" s="27">
        <v>11735301</v>
      </c>
      <c r="J208" s="27">
        <v>23328435</v>
      </c>
      <c r="K208" s="26">
        <v>71470844</v>
      </c>
      <c r="L208" s="26">
        <v>21866179</v>
      </c>
      <c r="M208" s="27">
        <v>6392095</v>
      </c>
      <c r="N208" s="27">
        <v>37366393</v>
      </c>
      <c r="O208" s="26">
        <v>65624667</v>
      </c>
      <c r="P208" s="26">
        <v>0</v>
      </c>
      <c r="Q208" s="27">
        <v>-4043833</v>
      </c>
      <c r="R208" s="27">
        <v>7378076</v>
      </c>
      <c r="S208" s="26">
        <v>3334243</v>
      </c>
      <c r="T208" s="26">
        <v>15914670</v>
      </c>
      <c r="U208" s="27">
        <v>2849509</v>
      </c>
      <c r="V208" s="27">
        <v>3014425</v>
      </c>
      <c r="W208" s="42">
        <v>21778604</v>
      </c>
    </row>
    <row r="209" spans="1:23" x14ac:dyDescent="0.2">
      <c r="A209" s="15" t="s">
        <v>20</v>
      </c>
      <c r="B209" s="16" t="s">
        <v>369</v>
      </c>
      <c r="C209" s="17" t="s">
        <v>370</v>
      </c>
      <c r="D209" s="26">
        <v>111351100</v>
      </c>
      <c r="E209" s="27">
        <v>116405552</v>
      </c>
      <c r="F209" s="27">
        <v>32373358</v>
      </c>
      <c r="G209" s="36">
        <f t="shared" si="42"/>
        <v>0.27810836720227916</v>
      </c>
      <c r="H209" s="26">
        <v>630000</v>
      </c>
      <c r="I209" s="27">
        <v>0</v>
      </c>
      <c r="J209" s="27">
        <v>2192459</v>
      </c>
      <c r="K209" s="26">
        <v>2822459</v>
      </c>
      <c r="L209" s="26">
        <v>339500</v>
      </c>
      <c r="M209" s="27">
        <v>550186</v>
      </c>
      <c r="N209" s="27">
        <v>4543200</v>
      </c>
      <c r="O209" s="26">
        <v>5432886</v>
      </c>
      <c r="P209" s="26">
        <v>1907157</v>
      </c>
      <c r="Q209" s="27">
        <v>1701876</v>
      </c>
      <c r="R209" s="27">
        <v>4775462</v>
      </c>
      <c r="S209" s="26">
        <v>8384495</v>
      </c>
      <c r="T209" s="26">
        <v>2129958</v>
      </c>
      <c r="U209" s="27">
        <v>4796375</v>
      </c>
      <c r="V209" s="27">
        <v>8807185</v>
      </c>
      <c r="W209" s="42">
        <v>15733518</v>
      </c>
    </row>
    <row r="210" spans="1:23" x14ac:dyDescent="0.2">
      <c r="A210" s="15" t="s">
        <v>20</v>
      </c>
      <c r="B210" s="16" t="s">
        <v>371</v>
      </c>
      <c r="C210" s="17" t="s">
        <v>372</v>
      </c>
      <c r="D210" s="26">
        <v>60291650</v>
      </c>
      <c r="E210" s="27">
        <v>72661727</v>
      </c>
      <c r="F210" s="27">
        <v>35277235</v>
      </c>
      <c r="G210" s="36">
        <f t="shared" si="42"/>
        <v>0.48549953953062525</v>
      </c>
      <c r="H210" s="26">
        <v>0</v>
      </c>
      <c r="I210" s="27">
        <v>481339</v>
      </c>
      <c r="J210" s="27">
        <v>460151</v>
      </c>
      <c r="K210" s="26">
        <v>941490</v>
      </c>
      <c r="L210" s="26">
        <v>2252376</v>
      </c>
      <c r="M210" s="27">
        <v>3683691</v>
      </c>
      <c r="N210" s="27">
        <v>2313293</v>
      </c>
      <c r="O210" s="26">
        <v>8249360</v>
      </c>
      <c r="P210" s="26">
        <v>0</v>
      </c>
      <c r="Q210" s="27">
        <v>8123091</v>
      </c>
      <c r="R210" s="27">
        <v>2426213</v>
      </c>
      <c r="S210" s="26">
        <v>10549304</v>
      </c>
      <c r="T210" s="26">
        <v>14021</v>
      </c>
      <c r="U210" s="27">
        <v>10533141</v>
      </c>
      <c r="V210" s="27">
        <v>4989919</v>
      </c>
      <c r="W210" s="42">
        <v>15537081</v>
      </c>
    </row>
    <row r="211" spans="1:23" x14ac:dyDescent="0.2">
      <c r="A211" s="15" t="s">
        <v>20</v>
      </c>
      <c r="B211" s="16" t="s">
        <v>373</v>
      </c>
      <c r="C211" s="17" t="s">
        <v>374</v>
      </c>
      <c r="D211" s="26">
        <v>98332296</v>
      </c>
      <c r="E211" s="27">
        <v>49577200</v>
      </c>
      <c r="F211" s="27">
        <v>55608839</v>
      </c>
      <c r="G211" s="36">
        <f t="shared" si="42"/>
        <v>1.1216615500673697</v>
      </c>
      <c r="H211" s="26">
        <v>0</v>
      </c>
      <c r="I211" s="27">
        <v>13027375</v>
      </c>
      <c r="J211" s="27">
        <v>1908544</v>
      </c>
      <c r="K211" s="26">
        <v>14935919</v>
      </c>
      <c r="L211" s="26">
        <v>12204436</v>
      </c>
      <c r="M211" s="27">
        <v>3065145</v>
      </c>
      <c r="N211" s="27">
        <v>9041326</v>
      </c>
      <c r="O211" s="26">
        <v>24310907</v>
      </c>
      <c r="P211" s="26">
        <v>129935</v>
      </c>
      <c r="Q211" s="27">
        <v>129935</v>
      </c>
      <c r="R211" s="27">
        <v>1992324</v>
      </c>
      <c r="S211" s="26">
        <v>2252194</v>
      </c>
      <c r="T211" s="26">
        <v>4545297</v>
      </c>
      <c r="U211" s="27">
        <v>2905913</v>
      </c>
      <c r="V211" s="27">
        <v>6658609</v>
      </c>
      <c r="W211" s="42">
        <v>14109819</v>
      </c>
    </row>
    <row r="212" spans="1:23" x14ac:dyDescent="0.2">
      <c r="A212" s="15" t="s">
        <v>20</v>
      </c>
      <c r="B212" s="16" t="s">
        <v>375</v>
      </c>
      <c r="C212" s="17" t="s">
        <v>376</v>
      </c>
      <c r="D212" s="26">
        <v>264380325</v>
      </c>
      <c r="E212" s="27">
        <v>290724723</v>
      </c>
      <c r="F212" s="27">
        <v>95155047</v>
      </c>
      <c r="G212" s="36">
        <f t="shared" si="42"/>
        <v>0.32730290708712789</v>
      </c>
      <c r="H212" s="26">
        <v>4219509</v>
      </c>
      <c r="I212" s="27">
        <v>2151144</v>
      </c>
      <c r="J212" s="27">
        <v>1179381</v>
      </c>
      <c r="K212" s="26">
        <v>7550034</v>
      </c>
      <c r="L212" s="26">
        <v>17136830</v>
      </c>
      <c r="M212" s="27">
        <v>4199509</v>
      </c>
      <c r="N212" s="27">
        <v>8569365</v>
      </c>
      <c r="O212" s="26">
        <v>29905704</v>
      </c>
      <c r="P212" s="26">
        <v>830720</v>
      </c>
      <c r="Q212" s="27">
        <v>4337425</v>
      </c>
      <c r="R212" s="27">
        <v>11331863</v>
      </c>
      <c r="S212" s="26">
        <v>16500008</v>
      </c>
      <c r="T212" s="26">
        <v>10935915</v>
      </c>
      <c r="U212" s="27">
        <v>9198089</v>
      </c>
      <c r="V212" s="27">
        <v>21065297</v>
      </c>
      <c r="W212" s="42">
        <v>41199301</v>
      </c>
    </row>
    <row r="213" spans="1:23" x14ac:dyDescent="0.2">
      <c r="A213" s="15" t="s">
        <v>35</v>
      </c>
      <c r="B213" s="16" t="s">
        <v>377</v>
      </c>
      <c r="C213" s="17" t="s">
        <v>378</v>
      </c>
      <c r="D213" s="26">
        <v>5100000</v>
      </c>
      <c r="E213" s="27">
        <v>4994450</v>
      </c>
      <c r="F213" s="27">
        <v>2449225</v>
      </c>
      <c r="G213" s="36">
        <f t="shared" si="42"/>
        <v>0.49038933215869618</v>
      </c>
      <c r="H213" s="26">
        <v>0</v>
      </c>
      <c r="I213" s="27">
        <v>0</v>
      </c>
      <c r="J213" s="27">
        <v>311925</v>
      </c>
      <c r="K213" s="26">
        <v>311925</v>
      </c>
      <c r="L213" s="26">
        <v>38400</v>
      </c>
      <c r="M213" s="27">
        <v>0</v>
      </c>
      <c r="N213" s="27">
        <v>0</v>
      </c>
      <c r="O213" s="26">
        <v>38400</v>
      </c>
      <c r="P213" s="26">
        <v>466020</v>
      </c>
      <c r="Q213" s="27">
        <v>750746</v>
      </c>
      <c r="R213" s="27">
        <v>260212</v>
      </c>
      <c r="S213" s="26">
        <v>1476978</v>
      </c>
      <c r="T213" s="26">
        <v>54518</v>
      </c>
      <c r="U213" s="27">
        <v>41148</v>
      </c>
      <c r="V213" s="27">
        <v>526256</v>
      </c>
      <c r="W213" s="42">
        <v>621922</v>
      </c>
    </row>
    <row r="214" spans="1:23" ht="16.5" x14ac:dyDescent="0.3">
      <c r="A214" s="18" t="s">
        <v>0</v>
      </c>
      <c r="B214" s="19" t="s">
        <v>379</v>
      </c>
      <c r="C214" s="20" t="s">
        <v>0</v>
      </c>
      <c r="D214" s="28">
        <f>SUM(D206:D213)</f>
        <v>1316002323</v>
      </c>
      <c r="E214" s="29">
        <f>SUM(E206:E213)</f>
        <v>1672241769</v>
      </c>
      <c r="F214" s="29">
        <f>SUM(F206:F213)</f>
        <v>1070280402</v>
      </c>
      <c r="G214" s="37">
        <f t="shared" si="42"/>
        <v>0.64002731054853823</v>
      </c>
      <c r="H214" s="28">
        <f t="shared" ref="H214:W214" si="43">SUM(H206:H213)</f>
        <v>47604228</v>
      </c>
      <c r="I214" s="29">
        <f t="shared" si="43"/>
        <v>63338446</v>
      </c>
      <c r="J214" s="29">
        <f t="shared" si="43"/>
        <v>198481924</v>
      </c>
      <c r="K214" s="28">
        <f t="shared" si="43"/>
        <v>309424598</v>
      </c>
      <c r="L214" s="28">
        <f t="shared" si="43"/>
        <v>27870278</v>
      </c>
      <c r="M214" s="29">
        <f t="shared" si="43"/>
        <v>78513431</v>
      </c>
      <c r="N214" s="29">
        <f t="shared" si="43"/>
        <v>111743682</v>
      </c>
      <c r="O214" s="28">
        <f t="shared" si="43"/>
        <v>218127391</v>
      </c>
      <c r="P214" s="28">
        <f t="shared" si="43"/>
        <v>17811737</v>
      </c>
      <c r="Q214" s="29">
        <f t="shared" si="43"/>
        <v>19101277</v>
      </c>
      <c r="R214" s="29">
        <f t="shared" si="43"/>
        <v>69140364</v>
      </c>
      <c r="S214" s="28">
        <f t="shared" si="43"/>
        <v>106053378</v>
      </c>
      <c r="T214" s="28">
        <f t="shared" si="43"/>
        <v>62424914</v>
      </c>
      <c r="U214" s="29">
        <f t="shared" si="43"/>
        <v>191185407</v>
      </c>
      <c r="V214" s="29">
        <f t="shared" si="43"/>
        <v>183064714</v>
      </c>
      <c r="W214" s="43">
        <f t="shared" si="43"/>
        <v>436675035</v>
      </c>
    </row>
    <row r="215" spans="1:23" x14ac:dyDescent="0.2">
      <c r="A215" s="15" t="s">
        <v>20</v>
      </c>
      <c r="B215" s="16" t="s">
        <v>380</v>
      </c>
      <c r="C215" s="17" t="s">
        <v>381</v>
      </c>
      <c r="D215" s="26">
        <v>36879012</v>
      </c>
      <c r="E215" s="27">
        <v>36679004</v>
      </c>
      <c r="F215" s="27">
        <v>20742778</v>
      </c>
      <c r="G215" s="36">
        <f t="shared" si="42"/>
        <v>0.56552184459534394</v>
      </c>
      <c r="H215" s="26">
        <v>0</v>
      </c>
      <c r="I215" s="27">
        <v>685000</v>
      </c>
      <c r="J215" s="27">
        <v>2850396</v>
      </c>
      <c r="K215" s="26">
        <v>3535396</v>
      </c>
      <c r="L215" s="26">
        <v>5039065</v>
      </c>
      <c r="M215" s="27">
        <v>97200</v>
      </c>
      <c r="N215" s="27">
        <v>1199028</v>
      </c>
      <c r="O215" s="26">
        <v>6335293</v>
      </c>
      <c r="P215" s="26">
        <v>0</v>
      </c>
      <c r="Q215" s="27">
        <v>390328</v>
      </c>
      <c r="R215" s="27">
        <v>1438781</v>
      </c>
      <c r="S215" s="26">
        <v>1829109</v>
      </c>
      <c r="T215" s="26">
        <v>664728</v>
      </c>
      <c r="U215" s="27">
        <v>1415037</v>
      </c>
      <c r="V215" s="27">
        <v>6963215</v>
      </c>
      <c r="W215" s="42">
        <v>9042980</v>
      </c>
    </row>
    <row r="216" spans="1:23" x14ac:dyDescent="0.2">
      <c r="A216" s="15" t="s">
        <v>20</v>
      </c>
      <c r="B216" s="16" t="s">
        <v>382</v>
      </c>
      <c r="C216" s="17" t="s">
        <v>383</v>
      </c>
      <c r="D216" s="26">
        <v>183780057</v>
      </c>
      <c r="E216" s="27">
        <v>239364564</v>
      </c>
      <c r="F216" s="27">
        <v>175022870</v>
      </c>
      <c r="G216" s="36">
        <f t="shared" si="42"/>
        <v>0.73119791449163707</v>
      </c>
      <c r="H216" s="26">
        <v>961340</v>
      </c>
      <c r="I216" s="27">
        <v>0</v>
      </c>
      <c r="J216" s="27">
        <v>28449852</v>
      </c>
      <c r="K216" s="26">
        <v>29411192</v>
      </c>
      <c r="L216" s="26">
        <v>1324149</v>
      </c>
      <c r="M216" s="27">
        <v>16832633</v>
      </c>
      <c r="N216" s="27">
        <v>18687083</v>
      </c>
      <c r="O216" s="26">
        <v>36843865</v>
      </c>
      <c r="P216" s="26">
        <v>2161951</v>
      </c>
      <c r="Q216" s="27">
        <v>18850540</v>
      </c>
      <c r="R216" s="27">
        <v>31282635</v>
      </c>
      <c r="S216" s="26">
        <v>52295126</v>
      </c>
      <c r="T216" s="26">
        <v>10637295</v>
      </c>
      <c r="U216" s="27">
        <v>1744768</v>
      </c>
      <c r="V216" s="27">
        <v>44090624</v>
      </c>
      <c r="W216" s="42">
        <v>56472687</v>
      </c>
    </row>
    <row r="217" spans="1:23" x14ac:dyDescent="0.2">
      <c r="A217" s="15" t="s">
        <v>20</v>
      </c>
      <c r="B217" s="16" t="s">
        <v>384</v>
      </c>
      <c r="C217" s="17" t="s">
        <v>385</v>
      </c>
      <c r="D217" s="26">
        <v>611390608</v>
      </c>
      <c r="E217" s="27">
        <v>569911842</v>
      </c>
      <c r="F217" s="27">
        <v>468474349</v>
      </c>
      <c r="G217" s="36">
        <f t="shared" si="42"/>
        <v>0.82201195777223379</v>
      </c>
      <c r="H217" s="26">
        <v>4918165</v>
      </c>
      <c r="I217" s="27">
        <v>37080089</v>
      </c>
      <c r="J217" s="27">
        <v>54066372</v>
      </c>
      <c r="K217" s="26">
        <v>96064626</v>
      </c>
      <c r="L217" s="26">
        <v>45617038</v>
      </c>
      <c r="M217" s="27">
        <v>55107994</v>
      </c>
      <c r="N217" s="27">
        <v>56329789</v>
      </c>
      <c r="O217" s="26">
        <v>157054821</v>
      </c>
      <c r="P217" s="26">
        <v>6717458</v>
      </c>
      <c r="Q217" s="27">
        <v>16754272</v>
      </c>
      <c r="R217" s="27">
        <v>57887842</v>
      </c>
      <c r="S217" s="26">
        <v>81359572</v>
      </c>
      <c r="T217" s="26">
        <v>32316989</v>
      </c>
      <c r="U217" s="27">
        <v>50105854</v>
      </c>
      <c r="V217" s="27">
        <v>51572487</v>
      </c>
      <c r="W217" s="42">
        <v>133995330</v>
      </c>
    </row>
    <row r="218" spans="1:23" x14ac:dyDescent="0.2">
      <c r="A218" s="15" t="s">
        <v>20</v>
      </c>
      <c r="B218" s="16" t="s">
        <v>386</v>
      </c>
      <c r="C218" s="17" t="s">
        <v>387</v>
      </c>
      <c r="D218" s="26">
        <v>100157160</v>
      </c>
      <c r="E218" s="27">
        <v>89026488</v>
      </c>
      <c r="F218" s="27">
        <v>94935089</v>
      </c>
      <c r="G218" s="36">
        <f t="shared" si="42"/>
        <v>1.0663690226666023</v>
      </c>
      <c r="H218" s="26">
        <v>3183934</v>
      </c>
      <c r="I218" s="27">
        <v>3931377</v>
      </c>
      <c r="J218" s="27">
        <v>5020765</v>
      </c>
      <c r="K218" s="26">
        <v>12136076</v>
      </c>
      <c r="L218" s="26">
        <v>4061913</v>
      </c>
      <c r="M218" s="27">
        <v>33300805</v>
      </c>
      <c r="N218" s="27">
        <v>4047304</v>
      </c>
      <c r="O218" s="26">
        <v>41410022</v>
      </c>
      <c r="P218" s="26">
        <v>7178551</v>
      </c>
      <c r="Q218" s="27">
        <v>417160</v>
      </c>
      <c r="R218" s="27">
        <v>9302328</v>
      </c>
      <c r="S218" s="26">
        <v>16898039</v>
      </c>
      <c r="T218" s="26">
        <v>2447821</v>
      </c>
      <c r="U218" s="27">
        <v>4659770</v>
      </c>
      <c r="V218" s="27">
        <v>17383361</v>
      </c>
      <c r="W218" s="42">
        <v>24490952</v>
      </c>
    </row>
    <row r="219" spans="1:23" x14ac:dyDescent="0.2">
      <c r="A219" s="15" t="s">
        <v>20</v>
      </c>
      <c r="B219" s="16" t="s">
        <v>388</v>
      </c>
      <c r="C219" s="17" t="s">
        <v>389</v>
      </c>
      <c r="D219" s="26">
        <v>185513100</v>
      </c>
      <c r="E219" s="27">
        <v>194826668</v>
      </c>
      <c r="F219" s="27">
        <v>173766767</v>
      </c>
      <c r="G219" s="36">
        <f t="shared" si="42"/>
        <v>0.89190442347451115</v>
      </c>
      <c r="H219" s="26">
        <v>19310595</v>
      </c>
      <c r="I219" s="27">
        <v>13685528</v>
      </c>
      <c r="J219" s="27">
        <v>23127073</v>
      </c>
      <c r="K219" s="26">
        <v>56123196</v>
      </c>
      <c r="L219" s="26">
        <v>28474502</v>
      </c>
      <c r="M219" s="27">
        <v>5725306</v>
      </c>
      <c r="N219" s="27">
        <v>18821801</v>
      </c>
      <c r="O219" s="26">
        <v>53021609</v>
      </c>
      <c r="P219" s="26">
        <v>7358346</v>
      </c>
      <c r="Q219" s="27">
        <v>8379435</v>
      </c>
      <c r="R219" s="27">
        <v>13051350</v>
      </c>
      <c r="S219" s="26">
        <v>28789131</v>
      </c>
      <c r="T219" s="26">
        <v>14245351</v>
      </c>
      <c r="U219" s="27">
        <v>3812347</v>
      </c>
      <c r="V219" s="27">
        <v>17775133</v>
      </c>
      <c r="W219" s="42">
        <v>35832831</v>
      </c>
    </row>
    <row r="220" spans="1:23" x14ac:dyDescent="0.2">
      <c r="A220" s="15" t="s">
        <v>20</v>
      </c>
      <c r="B220" s="16" t="s">
        <v>390</v>
      </c>
      <c r="C220" s="17" t="s">
        <v>391</v>
      </c>
      <c r="D220" s="26">
        <v>129356901</v>
      </c>
      <c r="E220" s="27">
        <v>193647847</v>
      </c>
      <c r="F220" s="27">
        <v>150184244</v>
      </c>
      <c r="G220" s="36">
        <f t="shared" si="42"/>
        <v>0.77555338893078429</v>
      </c>
      <c r="H220" s="26">
        <v>0</v>
      </c>
      <c r="I220" s="27">
        <v>5954503</v>
      </c>
      <c r="J220" s="27">
        <v>14621175</v>
      </c>
      <c r="K220" s="26">
        <v>20575678</v>
      </c>
      <c r="L220" s="26">
        <v>8141220</v>
      </c>
      <c r="M220" s="27">
        <v>12490355</v>
      </c>
      <c r="N220" s="27">
        <v>22348092</v>
      </c>
      <c r="O220" s="26">
        <v>42979667</v>
      </c>
      <c r="P220" s="26">
        <v>7450659</v>
      </c>
      <c r="Q220" s="27">
        <v>8463661</v>
      </c>
      <c r="R220" s="27">
        <v>20023056</v>
      </c>
      <c r="S220" s="26">
        <v>35937376</v>
      </c>
      <c r="T220" s="26">
        <v>9479586</v>
      </c>
      <c r="U220" s="27">
        <v>5545839</v>
      </c>
      <c r="V220" s="27">
        <v>35666098</v>
      </c>
      <c r="W220" s="42">
        <v>50691523</v>
      </c>
    </row>
    <row r="221" spans="1:23" x14ac:dyDescent="0.2">
      <c r="A221" s="15" t="s">
        <v>35</v>
      </c>
      <c r="B221" s="16" t="s">
        <v>392</v>
      </c>
      <c r="C221" s="17" t="s">
        <v>393</v>
      </c>
      <c r="D221" s="26">
        <v>35410000</v>
      </c>
      <c r="E221" s="27">
        <v>33619400</v>
      </c>
      <c r="F221" s="27">
        <v>6918724</v>
      </c>
      <c r="G221" s="36">
        <f t="shared" si="42"/>
        <v>0.20579558231259332</v>
      </c>
      <c r="H221" s="26">
        <v>129400</v>
      </c>
      <c r="I221" s="27">
        <v>25300</v>
      </c>
      <c r="J221" s="27">
        <v>670898</v>
      </c>
      <c r="K221" s="26">
        <v>825598</v>
      </c>
      <c r="L221" s="26">
        <v>445071</v>
      </c>
      <c r="M221" s="27">
        <v>156594</v>
      </c>
      <c r="N221" s="27">
        <v>0</v>
      </c>
      <c r="O221" s="26">
        <v>601665</v>
      </c>
      <c r="P221" s="26">
        <v>740623</v>
      </c>
      <c r="Q221" s="27">
        <v>0</v>
      </c>
      <c r="R221" s="27">
        <v>647728</v>
      </c>
      <c r="S221" s="26">
        <v>1388351</v>
      </c>
      <c r="T221" s="26">
        <v>208676</v>
      </c>
      <c r="U221" s="27">
        <v>550545</v>
      </c>
      <c r="V221" s="27">
        <v>3343889</v>
      </c>
      <c r="W221" s="42">
        <v>4103110</v>
      </c>
    </row>
    <row r="222" spans="1:23" ht="16.5" x14ac:dyDescent="0.3">
      <c r="A222" s="18" t="s">
        <v>0</v>
      </c>
      <c r="B222" s="19" t="s">
        <v>394</v>
      </c>
      <c r="C222" s="20" t="s">
        <v>0</v>
      </c>
      <c r="D222" s="28">
        <f>SUM(D215:D221)</f>
        <v>1282486838</v>
      </c>
      <c r="E222" s="29">
        <f>SUM(E215:E221)</f>
        <v>1357075813</v>
      </c>
      <c r="F222" s="29">
        <f>SUM(F215:F221)</f>
        <v>1090044821</v>
      </c>
      <c r="G222" s="37">
        <f t="shared" si="42"/>
        <v>0.80323060108949118</v>
      </c>
      <c r="H222" s="28">
        <f t="shared" ref="H222:W222" si="44">SUM(H215:H221)</f>
        <v>28503434</v>
      </c>
      <c r="I222" s="29">
        <f t="shared" si="44"/>
        <v>61361797</v>
      </c>
      <c r="J222" s="29">
        <f t="shared" si="44"/>
        <v>128806531</v>
      </c>
      <c r="K222" s="28">
        <f t="shared" si="44"/>
        <v>218671762</v>
      </c>
      <c r="L222" s="28">
        <f t="shared" si="44"/>
        <v>93102958</v>
      </c>
      <c r="M222" s="29">
        <f t="shared" si="44"/>
        <v>123710887</v>
      </c>
      <c r="N222" s="29">
        <f t="shared" si="44"/>
        <v>121433097</v>
      </c>
      <c r="O222" s="28">
        <f t="shared" si="44"/>
        <v>338246942</v>
      </c>
      <c r="P222" s="28">
        <f t="shared" si="44"/>
        <v>31607588</v>
      </c>
      <c r="Q222" s="29">
        <f t="shared" si="44"/>
        <v>53255396</v>
      </c>
      <c r="R222" s="29">
        <f t="shared" si="44"/>
        <v>133633720</v>
      </c>
      <c r="S222" s="28">
        <f t="shared" si="44"/>
        <v>218496704</v>
      </c>
      <c r="T222" s="28">
        <f t="shared" si="44"/>
        <v>70000446</v>
      </c>
      <c r="U222" s="29">
        <f t="shared" si="44"/>
        <v>67834160</v>
      </c>
      <c r="V222" s="29">
        <f t="shared" si="44"/>
        <v>176794807</v>
      </c>
      <c r="W222" s="43">
        <f t="shared" si="44"/>
        <v>314629413</v>
      </c>
    </row>
    <row r="223" spans="1:23" x14ac:dyDescent="0.2">
      <c r="A223" s="15" t="s">
        <v>20</v>
      </c>
      <c r="B223" s="16" t="s">
        <v>395</v>
      </c>
      <c r="C223" s="17" t="s">
        <v>396</v>
      </c>
      <c r="D223" s="26">
        <v>84572900</v>
      </c>
      <c r="E223" s="27">
        <v>94572898</v>
      </c>
      <c r="F223" s="27">
        <v>71093577</v>
      </c>
      <c r="G223" s="36">
        <f t="shared" si="42"/>
        <v>0.75173309165169078</v>
      </c>
      <c r="H223" s="26">
        <v>1415877</v>
      </c>
      <c r="I223" s="27">
        <v>8071000</v>
      </c>
      <c r="J223" s="27">
        <v>4354903</v>
      </c>
      <c r="K223" s="26">
        <v>13841780</v>
      </c>
      <c r="L223" s="26">
        <v>14773212</v>
      </c>
      <c r="M223" s="27">
        <v>4503678</v>
      </c>
      <c r="N223" s="27">
        <v>5096682</v>
      </c>
      <c r="O223" s="26">
        <v>24373572</v>
      </c>
      <c r="P223" s="26">
        <v>8895037</v>
      </c>
      <c r="Q223" s="27">
        <v>-4137361</v>
      </c>
      <c r="R223" s="27">
        <v>8047955</v>
      </c>
      <c r="S223" s="26">
        <v>12805631</v>
      </c>
      <c r="T223" s="26">
        <v>7142184</v>
      </c>
      <c r="U223" s="27">
        <v>4000352</v>
      </c>
      <c r="V223" s="27">
        <v>8930058</v>
      </c>
      <c r="W223" s="42">
        <v>20072594</v>
      </c>
    </row>
    <row r="224" spans="1:23" x14ac:dyDescent="0.2">
      <c r="A224" s="15" t="s">
        <v>20</v>
      </c>
      <c r="B224" s="16" t="s">
        <v>397</v>
      </c>
      <c r="C224" s="17" t="s">
        <v>398</v>
      </c>
      <c r="D224" s="26">
        <v>458536153</v>
      </c>
      <c r="E224" s="27">
        <v>428784146</v>
      </c>
      <c r="F224" s="27">
        <v>308829305</v>
      </c>
      <c r="G224" s="36">
        <f t="shared" si="42"/>
        <v>0.72024422516778408</v>
      </c>
      <c r="H224" s="26">
        <v>49689328</v>
      </c>
      <c r="I224" s="27">
        <v>16483428</v>
      </c>
      <c r="J224" s="27">
        <v>46417952</v>
      </c>
      <c r="K224" s="26">
        <v>112590708</v>
      </c>
      <c r="L224" s="26">
        <v>31076006</v>
      </c>
      <c r="M224" s="27">
        <v>28483304</v>
      </c>
      <c r="N224" s="27">
        <v>34273410</v>
      </c>
      <c r="O224" s="26">
        <v>93832720</v>
      </c>
      <c r="P224" s="26">
        <v>6093822</v>
      </c>
      <c r="Q224" s="27">
        <v>12833178</v>
      </c>
      <c r="R224" s="27">
        <v>19788742</v>
      </c>
      <c r="S224" s="26">
        <v>38715742</v>
      </c>
      <c r="T224" s="26">
        <v>13460967</v>
      </c>
      <c r="U224" s="27">
        <v>14776118</v>
      </c>
      <c r="V224" s="27">
        <v>35453050</v>
      </c>
      <c r="W224" s="42">
        <v>63690135</v>
      </c>
    </row>
    <row r="225" spans="1:23" x14ac:dyDescent="0.2">
      <c r="A225" s="15" t="s">
        <v>20</v>
      </c>
      <c r="B225" s="16" t="s">
        <v>399</v>
      </c>
      <c r="C225" s="17" t="s">
        <v>400</v>
      </c>
      <c r="D225" s="26">
        <v>742320316</v>
      </c>
      <c r="E225" s="27">
        <v>752693185</v>
      </c>
      <c r="F225" s="27">
        <v>223624377</v>
      </c>
      <c r="G225" s="36">
        <f t="shared" si="42"/>
        <v>0.29709897931386214</v>
      </c>
      <c r="H225" s="26">
        <v>13258596</v>
      </c>
      <c r="I225" s="27">
        <v>7832980</v>
      </c>
      <c r="J225" s="27">
        <v>20525213</v>
      </c>
      <c r="K225" s="26">
        <v>41616789</v>
      </c>
      <c r="L225" s="26">
        <v>10889293</v>
      </c>
      <c r="M225" s="27">
        <v>9485566</v>
      </c>
      <c r="N225" s="27">
        <v>9201207</v>
      </c>
      <c r="O225" s="26">
        <v>29576066</v>
      </c>
      <c r="P225" s="26">
        <v>1854568</v>
      </c>
      <c r="Q225" s="27">
        <v>6624635</v>
      </c>
      <c r="R225" s="27">
        <v>32352091</v>
      </c>
      <c r="S225" s="26">
        <v>40831294</v>
      </c>
      <c r="T225" s="26">
        <v>25426592</v>
      </c>
      <c r="U225" s="27">
        <v>15020937</v>
      </c>
      <c r="V225" s="27">
        <v>71152699</v>
      </c>
      <c r="W225" s="42">
        <v>111600228</v>
      </c>
    </row>
    <row r="226" spans="1:23" x14ac:dyDescent="0.2">
      <c r="A226" s="15" t="s">
        <v>20</v>
      </c>
      <c r="B226" s="16" t="s">
        <v>401</v>
      </c>
      <c r="C226" s="17" t="s">
        <v>402</v>
      </c>
      <c r="D226" s="26">
        <v>617205000</v>
      </c>
      <c r="E226" s="27">
        <v>675024965</v>
      </c>
      <c r="F226" s="27">
        <v>405329966</v>
      </c>
      <c r="G226" s="36">
        <f t="shared" si="42"/>
        <v>0.60046663014900492</v>
      </c>
      <c r="H226" s="26">
        <v>11812592</v>
      </c>
      <c r="I226" s="27">
        <v>10323679</v>
      </c>
      <c r="J226" s="27">
        <v>33017731</v>
      </c>
      <c r="K226" s="26">
        <v>55154002</v>
      </c>
      <c r="L226" s="26">
        <v>21152547</v>
      </c>
      <c r="M226" s="27">
        <v>54467974</v>
      </c>
      <c r="N226" s="27">
        <v>28411894</v>
      </c>
      <c r="O226" s="26">
        <v>104032415</v>
      </c>
      <c r="P226" s="26">
        <v>24702263</v>
      </c>
      <c r="Q226" s="27">
        <v>15366337</v>
      </c>
      <c r="R226" s="27">
        <v>111716090</v>
      </c>
      <c r="S226" s="26">
        <v>151784690</v>
      </c>
      <c r="T226" s="26">
        <v>30767151</v>
      </c>
      <c r="U226" s="27">
        <v>51141899</v>
      </c>
      <c r="V226" s="27">
        <v>12449809</v>
      </c>
      <c r="W226" s="42">
        <v>94358859</v>
      </c>
    </row>
    <row r="227" spans="1:23" x14ac:dyDescent="0.2">
      <c r="A227" s="15" t="s">
        <v>35</v>
      </c>
      <c r="B227" s="16" t="s">
        <v>403</v>
      </c>
      <c r="C227" s="17" t="s">
        <v>404</v>
      </c>
      <c r="D227" s="26">
        <v>20603000</v>
      </c>
      <c r="E227" s="27">
        <v>38170056</v>
      </c>
      <c r="F227" s="27">
        <v>21639636</v>
      </c>
      <c r="G227" s="36">
        <f t="shared" si="42"/>
        <v>0.56692701734574347</v>
      </c>
      <c r="H227" s="26">
        <v>122690</v>
      </c>
      <c r="I227" s="27">
        <v>1302930</v>
      </c>
      <c r="J227" s="27">
        <v>2332207</v>
      </c>
      <c r="K227" s="26">
        <v>3757827</v>
      </c>
      <c r="L227" s="26">
        <v>629935</v>
      </c>
      <c r="M227" s="27">
        <v>2485165</v>
      </c>
      <c r="N227" s="27">
        <v>2025574</v>
      </c>
      <c r="O227" s="26">
        <v>5140674</v>
      </c>
      <c r="P227" s="26">
        <v>1108041</v>
      </c>
      <c r="Q227" s="27">
        <v>1573695</v>
      </c>
      <c r="R227" s="27">
        <v>2021384</v>
      </c>
      <c r="S227" s="26">
        <v>4703120</v>
      </c>
      <c r="T227" s="26">
        <v>911114</v>
      </c>
      <c r="U227" s="27">
        <v>2305373</v>
      </c>
      <c r="V227" s="27">
        <v>4821528</v>
      </c>
      <c r="W227" s="42">
        <v>8038015</v>
      </c>
    </row>
    <row r="228" spans="1:23" ht="16.5" x14ac:dyDescent="0.3">
      <c r="A228" s="18" t="s">
        <v>0</v>
      </c>
      <c r="B228" s="19" t="s">
        <v>405</v>
      </c>
      <c r="C228" s="20" t="s">
        <v>0</v>
      </c>
      <c r="D228" s="28">
        <f>SUM(D223:D227)</f>
        <v>1923237369</v>
      </c>
      <c r="E228" s="29">
        <f>SUM(E223:E227)</f>
        <v>1989245250</v>
      </c>
      <c r="F228" s="29">
        <f>SUM(F223:F227)</f>
        <v>1030516861</v>
      </c>
      <c r="G228" s="37">
        <f t="shared" si="42"/>
        <v>0.5180441481511644</v>
      </c>
      <c r="H228" s="28">
        <f t="shared" ref="H228:W228" si="45">SUM(H223:H227)</f>
        <v>76299083</v>
      </c>
      <c r="I228" s="29">
        <f t="shared" si="45"/>
        <v>44014017</v>
      </c>
      <c r="J228" s="29">
        <f t="shared" si="45"/>
        <v>106648006</v>
      </c>
      <c r="K228" s="28">
        <f t="shared" si="45"/>
        <v>226961106</v>
      </c>
      <c r="L228" s="28">
        <f t="shared" si="45"/>
        <v>78520993</v>
      </c>
      <c r="M228" s="29">
        <f t="shared" si="45"/>
        <v>99425687</v>
      </c>
      <c r="N228" s="29">
        <f t="shared" si="45"/>
        <v>79008767</v>
      </c>
      <c r="O228" s="28">
        <f t="shared" si="45"/>
        <v>256955447</v>
      </c>
      <c r="P228" s="28">
        <f t="shared" si="45"/>
        <v>42653731</v>
      </c>
      <c r="Q228" s="29">
        <f t="shared" si="45"/>
        <v>32260484</v>
      </c>
      <c r="R228" s="29">
        <f t="shared" si="45"/>
        <v>173926262</v>
      </c>
      <c r="S228" s="28">
        <f t="shared" si="45"/>
        <v>248840477</v>
      </c>
      <c r="T228" s="28">
        <f t="shared" si="45"/>
        <v>77708008</v>
      </c>
      <c r="U228" s="29">
        <f t="shared" si="45"/>
        <v>87244679</v>
      </c>
      <c r="V228" s="29">
        <f t="shared" si="45"/>
        <v>132807144</v>
      </c>
      <c r="W228" s="43">
        <f t="shared" si="45"/>
        <v>297759831</v>
      </c>
    </row>
    <row r="229" spans="1:23" ht="16.5" x14ac:dyDescent="0.3">
      <c r="A229" s="18" t="s">
        <v>0</v>
      </c>
      <c r="B229" s="19" t="s">
        <v>406</v>
      </c>
      <c r="C229" s="20" t="s">
        <v>0</v>
      </c>
      <c r="D229" s="28">
        <f>SUM(D206:D213,D215:D221,D223:D227)</f>
        <v>4521726530</v>
      </c>
      <c r="E229" s="29">
        <f>SUM(E206:E213,E215:E221,E223:E227)</f>
        <v>5018562832</v>
      </c>
      <c r="F229" s="29">
        <f>SUM(F206:F213,F215:F221,F223:F227)</f>
        <v>3190842084</v>
      </c>
      <c r="G229" s="37">
        <f t="shared" si="42"/>
        <v>0.63580793761396115</v>
      </c>
      <c r="H229" s="28">
        <f t="shared" ref="H229:W229" si="46">SUM(H206:H213,H215:H221,H223:H227)</f>
        <v>152406745</v>
      </c>
      <c r="I229" s="29">
        <f t="shared" si="46"/>
        <v>168714260</v>
      </c>
      <c r="J229" s="29">
        <f t="shared" si="46"/>
        <v>433936461</v>
      </c>
      <c r="K229" s="28">
        <f t="shared" si="46"/>
        <v>755057466</v>
      </c>
      <c r="L229" s="28">
        <f t="shared" si="46"/>
        <v>199494229</v>
      </c>
      <c r="M229" s="29">
        <f t="shared" si="46"/>
        <v>301650005</v>
      </c>
      <c r="N229" s="29">
        <f t="shared" si="46"/>
        <v>312185546</v>
      </c>
      <c r="O229" s="28">
        <f t="shared" si="46"/>
        <v>813329780</v>
      </c>
      <c r="P229" s="28">
        <f t="shared" si="46"/>
        <v>92073056</v>
      </c>
      <c r="Q229" s="29">
        <f t="shared" si="46"/>
        <v>104617157</v>
      </c>
      <c r="R229" s="29">
        <f t="shared" si="46"/>
        <v>376700346</v>
      </c>
      <c r="S229" s="28">
        <f t="shared" si="46"/>
        <v>573390559</v>
      </c>
      <c r="T229" s="28">
        <f t="shared" si="46"/>
        <v>210133368</v>
      </c>
      <c r="U229" s="29">
        <f t="shared" si="46"/>
        <v>346264246</v>
      </c>
      <c r="V229" s="29">
        <f t="shared" si="46"/>
        <v>492666665</v>
      </c>
      <c r="W229" s="43">
        <f t="shared" si="46"/>
        <v>1049064279</v>
      </c>
    </row>
    <row r="230" spans="1:23" ht="14.45" customHeight="1" x14ac:dyDescent="0.3">
      <c r="A230" s="10"/>
      <c r="B230" s="11" t="s">
        <v>607</v>
      </c>
      <c r="C230" s="12"/>
      <c r="D230" s="30"/>
      <c r="E230" s="31"/>
      <c r="F230" s="31"/>
      <c r="G230" s="38"/>
      <c r="H230" s="30"/>
      <c r="I230" s="31"/>
      <c r="J230" s="31"/>
      <c r="K230" s="30"/>
      <c r="L230" s="30"/>
      <c r="M230" s="31"/>
      <c r="N230" s="31"/>
      <c r="O230" s="30"/>
      <c r="P230" s="30"/>
      <c r="Q230" s="31"/>
      <c r="R230" s="31"/>
      <c r="S230" s="30"/>
      <c r="T230" s="30"/>
      <c r="U230" s="31"/>
      <c r="V230" s="31"/>
      <c r="W230" s="44"/>
    </row>
    <row r="231" spans="1:23" ht="14.45" customHeight="1" x14ac:dyDescent="0.3">
      <c r="A231" s="14" t="s">
        <v>0</v>
      </c>
      <c r="B231" s="11" t="s">
        <v>407</v>
      </c>
      <c r="C231" s="12"/>
      <c r="D231" s="30"/>
      <c r="E231" s="31"/>
      <c r="F231" s="31"/>
      <c r="G231" s="38"/>
      <c r="H231" s="30"/>
      <c r="I231" s="31"/>
      <c r="J231" s="31"/>
      <c r="K231" s="30"/>
      <c r="L231" s="30"/>
      <c r="M231" s="31"/>
      <c r="N231" s="31"/>
      <c r="O231" s="30"/>
      <c r="P231" s="30"/>
      <c r="Q231" s="31"/>
      <c r="R231" s="31"/>
      <c r="S231" s="30"/>
      <c r="T231" s="30"/>
      <c r="U231" s="31"/>
      <c r="V231" s="31"/>
      <c r="W231" s="44"/>
    </row>
    <row r="232" spans="1:23" x14ac:dyDescent="0.2">
      <c r="A232" s="15" t="s">
        <v>20</v>
      </c>
      <c r="B232" s="16" t="s">
        <v>408</v>
      </c>
      <c r="C232" s="17" t="s">
        <v>409</v>
      </c>
      <c r="D232" s="26">
        <v>196132200</v>
      </c>
      <c r="E232" s="27">
        <v>199988219</v>
      </c>
      <c r="F232" s="27">
        <v>180421378</v>
      </c>
      <c r="G232" s="36">
        <f t="shared" ref="G232:G258" si="47">IF(($E232     =0),0,($F232     /$E232     ))</f>
        <v>0.90216003173666948</v>
      </c>
      <c r="H232" s="26">
        <v>380044</v>
      </c>
      <c r="I232" s="27">
        <v>12123369</v>
      </c>
      <c r="J232" s="27">
        <v>17839788</v>
      </c>
      <c r="K232" s="26">
        <v>30343201</v>
      </c>
      <c r="L232" s="26">
        <v>28465497</v>
      </c>
      <c r="M232" s="27">
        <v>24792715</v>
      </c>
      <c r="N232" s="27">
        <v>13710076</v>
      </c>
      <c r="O232" s="26">
        <v>66968288</v>
      </c>
      <c r="P232" s="26">
        <v>16633998</v>
      </c>
      <c r="Q232" s="27">
        <v>3421581</v>
      </c>
      <c r="R232" s="27">
        <v>15960451</v>
      </c>
      <c r="S232" s="26">
        <v>36016030</v>
      </c>
      <c r="T232" s="26">
        <v>3464643</v>
      </c>
      <c r="U232" s="27">
        <v>1755917</v>
      </c>
      <c r="V232" s="27">
        <v>41873299</v>
      </c>
      <c r="W232" s="42">
        <v>47093859</v>
      </c>
    </row>
    <row r="233" spans="1:23" x14ac:dyDescent="0.2">
      <c r="A233" s="15" t="s">
        <v>20</v>
      </c>
      <c r="B233" s="16" t="s">
        <v>410</v>
      </c>
      <c r="C233" s="17" t="s">
        <v>411</v>
      </c>
      <c r="D233" s="26">
        <v>310285000</v>
      </c>
      <c r="E233" s="27">
        <v>459036181</v>
      </c>
      <c r="F233" s="27">
        <v>287827083</v>
      </c>
      <c r="G233" s="36">
        <f t="shared" si="47"/>
        <v>0.62702482922582525</v>
      </c>
      <c r="H233" s="26">
        <v>10057147</v>
      </c>
      <c r="I233" s="27">
        <v>15571715</v>
      </c>
      <c r="J233" s="27">
        <v>15986438</v>
      </c>
      <c r="K233" s="26">
        <v>41615300</v>
      </c>
      <c r="L233" s="26">
        <v>14709223</v>
      </c>
      <c r="M233" s="27">
        <v>21989971</v>
      </c>
      <c r="N233" s="27">
        <v>35204443</v>
      </c>
      <c r="O233" s="26">
        <v>71903637</v>
      </c>
      <c r="P233" s="26">
        <v>41696431</v>
      </c>
      <c r="Q233" s="27">
        <v>12395941</v>
      </c>
      <c r="R233" s="27">
        <v>16242042</v>
      </c>
      <c r="S233" s="26">
        <v>70334414</v>
      </c>
      <c r="T233" s="26">
        <v>22334477</v>
      </c>
      <c r="U233" s="27">
        <v>23999963</v>
      </c>
      <c r="V233" s="27">
        <v>57639292</v>
      </c>
      <c r="W233" s="42">
        <v>103973732</v>
      </c>
    </row>
    <row r="234" spans="1:23" x14ac:dyDescent="0.2">
      <c r="A234" s="15" t="s">
        <v>20</v>
      </c>
      <c r="B234" s="16" t="s">
        <v>412</v>
      </c>
      <c r="C234" s="17" t="s">
        <v>413</v>
      </c>
      <c r="D234" s="26">
        <v>626869787</v>
      </c>
      <c r="E234" s="27">
        <v>519446849</v>
      </c>
      <c r="F234" s="27">
        <v>196066501</v>
      </c>
      <c r="G234" s="36">
        <f t="shared" si="47"/>
        <v>0.37745247926222381</v>
      </c>
      <c r="H234" s="26">
        <v>0</v>
      </c>
      <c r="I234" s="27">
        <v>16464494</v>
      </c>
      <c r="J234" s="27">
        <v>16273979</v>
      </c>
      <c r="K234" s="26">
        <v>32738473</v>
      </c>
      <c r="L234" s="26">
        <v>18048912</v>
      </c>
      <c r="M234" s="27">
        <v>18119958</v>
      </c>
      <c r="N234" s="27">
        <v>21733984</v>
      </c>
      <c r="O234" s="26">
        <v>57902854</v>
      </c>
      <c r="P234" s="26">
        <v>20618651</v>
      </c>
      <c r="Q234" s="27">
        <v>16549340</v>
      </c>
      <c r="R234" s="27">
        <v>17179601</v>
      </c>
      <c r="S234" s="26">
        <v>54347592</v>
      </c>
      <c r="T234" s="26">
        <v>13326056</v>
      </c>
      <c r="U234" s="27">
        <v>8291317</v>
      </c>
      <c r="V234" s="27">
        <v>29460209</v>
      </c>
      <c r="W234" s="42">
        <v>51077582</v>
      </c>
    </row>
    <row r="235" spans="1:23" x14ac:dyDescent="0.2">
      <c r="A235" s="15" t="s">
        <v>20</v>
      </c>
      <c r="B235" s="16" t="s">
        <v>414</v>
      </c>
      <c r="C235" s="17" t="s">
        <v>415</v>
      </c>
      <c r="D235" s="26">
        <v>28255150</v>
      </c>
      <c r="E235" s="27">
        <v>209024904</v>
      </c>
      <c r="F235" s="27">
        <v>33831809</v>
      </c>
      <c r="G235" s="36">
        <f t="shared" si="47"/>
        <v>0.16185539786206526</v>
      </c>
      <c r="H235" s="26">
        <v>0</v>
      </c>
      <c r="I235" s="27">
        <v>0</v>
      </c>
      <c r="J235" s="27">
        <v>0</v>
      </c>
      <c r="K235" s="26">
        <v>0</v>
      </c>
      <c r="L235" s="26">
        <v>0</v>
      </c>
      <c r="M235" s="27">
        <v>0</v>
      </c>
      <c r="N235" s="27">
        <v>0</v>
      </c>
      <c r="O235" s="26">
        <v>0</v>
      </c>
      <c r="P235" s="26">
        <v>0</v>
      </c>
      <c r="Q235" s="27">
        <v>0</v>
      </c>
      <c r="R235" s="27">
        <v>24738499</v>
      </c>
      <c r="S235" s="26">
        <v>24738499</v>
      </c>
      <c r="T235" s="26">
        <v>1756026</v>
      </c>
      <c r="U235" s="27">
        <v>4227481</v>
      </c>
      <c r="V235" s="27">
        <v>3109803</v>
      </c>
      <c r="W235" s="42">
        <v>9093310</v>
      </c>
    </row>
    <row r="236" spans="1:23" x14ac:dyDescent="0.2">
      <c r="A236" s="15" t="s">
        <v>20</v>
      </c>
      <c r="B236" s="16" t="s">
        <v>416</v>
      </c>
      <c r="C236" s="17" t="s">
        <v>417</v>
      </c>
      <c r="D236" s="26">
        <v>235159872</v>
      </c>
      <c r="E236" s="27">
        <v>213519526</v>
      </c>
      <c r="F236" s="27">
        <v>170161450</v>
      </c>
      <c r="G236" s="36">
        <f t="shared" si="47"/>
        <v>0.79693624835042021</v>
      </c>
      <c r="H236" s="26">
        <v>0</v>
      </c>
      <c r="I236" s="27">
        <v>6283779</v>
      </c>
      <c r="J236" s="27">
        <v>5025505</v>
      </c>
      <c r="K236" s="26">
        <v>11309284</v>
      </c>
      <c r="L236" s="26">
        <v>19138106</v>
      </c>
      <c r="M236" s="27">
        <v>11012429</v>
      </c>
      <c r="N236" s="27">
        <v>13273302</v>
      </c>
      <c r="O236" s="26">
        <v>43423837</v>
      </c>
      <c r="P236" s="26">
        <v>421989</v>
      </c>
      <c r="Q236" s="27">
        <v>14841089</v>
      </c>
      <c r="R236" s="27">
        <v>22935063</v>
      </c>
      <c r="S236" s="26">
        <v>38198141</v>
      </c>
      <c r="T236" s="26">
        <v>13975814</v>
      </c>
      <c r="U236" s="27">
        <v>20841974</v>
      </c>
      <c r="V236" s="27">
        <v>42412400</v>
      </c>
      <c r="W236" s="42">
        <v>77230188</v>
      </c>
    </row>
    <row r="237" spans="1:23" x14ac:dyDescent="0.2">
      <c r="A237" s="15" t="s">
        <v>35</v>
      </c>
      <c r="B237" s="16" t="s">
        <v>418</v>
      </c>
      <c r="C237" s="17" t="s">
        <v>419</v>
      </c>
      <c r="D237" s="26">
        <v>15809500</v>
      </c>
      <c r="E237" s="27">
        <v>38107707</v>
      </c>
      <c r="F237" s="27">
        <v>4042039</v>
      </c>
      <c r="G237" s="36">
        <f t="shared" si="47"/>
        <v>0.10606880650152999</v>
      </c>
      <c r="H237" s="26">
        <v>0</v>
      </c>
      <c r="I237" s="27">
        <v>0</v>
      </c>
      <c r="J237" s="27">
        <v>0</v>
      </c>
      <c r="K237" s="26">
        <v>0</v>
      </c>
      <c r="L237" s="26">
        <v>414673</v>
      </c>
      <c r="M237" s="27">
        <v>31048</v>
      </c>
      <c r="N237" s="27">
        <v>0</v>
      </c>
      <c r="O237" s="26">
        <v>445721</v>
      </c>
      <c r="P237" s="26">
        <v>0</v>
      </c>
      <c r="Q237" s="27">
        <v>463171</v>
      </c>
      <c r="R237" s="27">
        <v>651981</v>
      </c>
      <c r="S237" s="26">
        <v>1115152</v>
      </c>
      <c r="T237" s="26">
        <v>399702</v>
      </c>
      <c r="U237" s="27">
        <v>1311606</v>
      </c>
      <c r="V237" s="27">
        <v>769858</v>
      </c>
      <c r="W237" s="42">
        <v>2481166</v>
      </c>
    </row>
    <row r="238" spans="1:23" ht="16.5" x14ac:dyDescent="0.3">
      <c r="A238" s="18" t="s">
        <v>0</v>
      </c>
      <c r="B238" s="19" t="s">
        <v>420</v>
      </c>
      <c r="C238" s="20" t="s">
        <v>0</v>
      </c>
      <c r="D238" s="28">
        <f>SUM(D232:D237)</f>
        <v>1412511509</v>
      </c>
      <c r="E238" s="29">
        <f>SUM(E232:E237)</f>
        <v>1639123386</v>
      </c>
      <c r="F238" s="29">
        <f>SUM(F232:F237)</f>
        <v>872350260</v>
      </c>
      <c r="G238" s="37">
        <f t="shared" si="47"/>
        <v>0.5322053650450449</v>
      </c>
      <c r="H238" s="28">
        <f t="shared" ref="H238:W238" si="48">SUM(H232:H237)</f>
        <v>10437191</v>
      </c>
      <c r="I238" s="29">
        <f t="shared" si="48"/>
        <v>50443357</v>
      </c>
      <c r="J238" s="29">
        <f t="shared" si="48"/>
        <v>55125710</v>
      </c>
      <c r="K238" s="28">
        <f t="shared" si="48"/>
        <v>116006258</v>
      </c>
      <c r="L238" s="28">
        <f t="shared" si="48"/>
        <v>80776411</v>
      </c>
      <c r="M238" s="29">
        <f t="shared" si="48"/>
        <v>75946121</v>
      </c>
      <c r="N238" s="29">
        <f t="shared" si="48"/>
        <v>83921805</v>
      </c>
      <c r="O238" s="28">
        <f t="shared" si="48"/>
        <v>240644337</v>
      </c>
      <c r="P238" s="28">
        <f t="shared" si="48"/>
        <v>79371069</v>
      </c>
      <c r="Q238" s="29">
        <f t="shared" si="48"/>
        <v>47671122</v>
      </c>
      <c r="R238" s="29">
        <f t="shared" si="48"/>
        <v>97707637</v>
      </c>
      <c r="S238" s="28">
        <f t="shared" si="48"/>
        <v>224749828</v>
      </c>
      <c r="T238" s="28">
        <f t="shared" si="48"/>
        <v>55256718</v>
      </c>
      <c r="U238" s="29">
        <f t="shared" si="48"/>
        <v>60428258</v>
      </c>
      <c r="V238" s="29">
        <f t="shared" si="48"/>
        <v>175264861</v>
      </c>
      <c r="W238" s="43">
        <f t="shared" si="48"/>
        <v>290949837</v>
      </c>
    </row>
    <row r="239" spans="1:23" x14ac:dyDescent="0.2">
      <c r="A239" s="15" t="s">
        <v>20</v>
      </c>
      <c r="B239" s="16" t="s">
        <v>421</v>
      </c>
      <c r="C239" s="17" t="s">
        <v>422</v>
      </c>
      <c r="D239" s="26">
        <v>34342150</v>
      </c>
      <c r="E239" s="27">
        <v>41393794</v>
      </c>
      <c r="F239" s="27">
        <v>24931228</v>
      </c>
      <c r="G239" s="36">
        <f t="shared" si="47"/>
        <v>0.60229386076569835</v>
      </c>
      <c r="H239" s="26">
        <v>0</v>
      </c>
      <c r="I239" s="27">
        <v>5644353</v>
      </c>
      <c r="J239" s="27">
        <v>4134962</v>
      </c>
      <c r="K239" s="26">
        <v>9779315</v>
      </c>
      <c r="L239" s="26">
        <v>6836587</v>
      </c>
      <c r="M239" s="27">
        <v>1620349</v>
      </c>
      <c r="N239" s="27">
        <v>951340</v>
      </c>
      <c r="O239" s="26">
        <v>9408276</v>
      </c>
      <c r="P239" s="26">
        <v>99291</v>
      </c>
      <c r="Q239" s="27">
        <v>649099</v>
      </c>
      <c r="R239" s="27">
        <v>592524</v>
      </c>
      <c r="S239" s="26">
        <v>1340914</v>
      </c>
      <c r="T239" s="26">
        <v>1310883</v>
      </c>
      <c r="U239" s="27">
        <v>559561</v>
      </c>
      <c r="V239" s="27">
        <v>2532279</v>
      </c>
      <c r="W239" s="42">
        <v>4402723</v>
      </c>
    </row>
    <row r="240" spans="1:23" x14ac:dyDescent="0.2">
      <c r="A240" s="15" t="s">
        <v>20</v>
      </c>
      <c r="B240" s="16" t="s">
        <v>423</v>
      </c>
      <c r="C240" s="17" t="s">
        <v>424</v>
      </c>
      <c r="D240" s="26">
        <v>29475581</v>
      </c>
      <c r="E240" s="27">
        <v>29475581</v>
      </c>
      <c r="F240" s="27">
        <v>4772392</v>
      </c>
      <c r="G240" s="36">
        <f t="shared" si="47"/>
        <v>0.16191002307978256</v>
      </c>
      <c r="H240" s="26">
        <v>0</v>
      </c>
      <c r="I240" s="27">
        <v>169804</v>
      </c>
      <c r="J240" s="27">
        <v>1616896</v>
      </c>
      <c r="K240" s="26">
        <v>1786700</v>
      </c>
      <c r="L240" s="26">
        <v>0</v>
      </c>
      <c r="M240" s="27">
        <v>0</v>
      </c>
      <c r="N240" s="27">
        <v>0</v>
      </c>
      <c r="O240" s="26">
        <v>0</v>
      </c>
      <c r="P240" s="26">
        <v>0</v>
      </c>
      <c r="Q240" s="27">
        <v>2210017</v>
      </c>
      <c r="R240" s="27">
        <v>179981</v>
      </c>
      <c r="S240" s="26">
        <v>2389998</v>
      </c>
      <c r="T240" s="26">
        <v>0</v>
      </c>
      <c r="U240" s="27">
        <v>297847</v>
      </c>
      <c r="V240" s="27">
        <v>297847</v>
      </c>
      <c r="W240" s="42">
        <v>595694</v>
      </c>
    </row>
    <row r="241" spans="1:23" x14ac:dyDescent="0.2">
      <c r="A241" s="15" t="s">
        <v>20</v>
      </c>
      <c r="B241" s="16" t="s">
        <v>425</v>
      </c>
      <c r="C241" s="17" t="s">
        <v>426</v>
      </c>
      <c r="D241" s="26">
        <v>114964044</v>
      </c>
      <c r="E241" s="27">
        <v>115540709</v>
      </c>
      <c r="F241" s="27">
        <v>103217568</v>
      </c>
      <c r="G241" s="36">
        <f t="shared" si="47"/>
        <v>0.89334373047684867</v>
      </c>
      <c r="H241" s="26">
        <v>19045093</v>
      </c>
      <c r="I241" s="27">
        <v>4678679</v>
      </c>
      <c r="J241" s="27">
        <v>10336251</v>
      </c>
      <c r="K241" s="26">
        <v>34060023</v>
      </c>
      <c r="L241" s="26">
        <v>3629846</v>
      </c>
      <c r="M241" s="27">
        <v>3602655</v>
      </c>
      <c r="N241" s="27">
        <v>3255284</v>
      </c>
      <c r="O241" s="26">
        <v>10487785</v>
      </c>
      <c r="P241" s="26">
        <v>1693278</v>
      </c>
      <c r="Q241" s="27">
        <v>4014544</v>
      </c>
      <c r="R241" s="27">
        <v>19984323</v>
      </c>
      <c r="S241" s="26">
        <v>25692145</v>
      </c>
      <c r="T241" s="26">
        <v>12257878</v>
      </c>
      <c r="U241" s="27">
        <v>7512746</v>
      </c>
      <c r="V241" s="27">
        <v>13206991</v>
      </c>
      <c r="W241" s="42">
        <v>32977615</v>
      </c>
    </row>
    <row r="242" spans="1:23" x14ac:dyDescent="0.2">
      <c r="A242" s="15" t="s">
        <v>20</v>
      </c>
      <c r="B242" s="16" t="s">
        <v>427</v>
      </c>
      <c r="C242" s="17" t="s">
        <v>428</v>
      </c>
      <c r="D242" s="26">
        <v>45101800</v>
      </c>
      <c r="E242" s="27">
        <v>45101800</v>
      </c>
      <c r="F242" s="27">
        <v>23352283</v>
      </c>
      <c r="G242" s="36">
        <f t="shared" si="47"/>
        <v>0.51776831523353839</v>
      </c>
      <c r="H242" s="26">
        <v>2541920</v>
      </c>
      <c r="I242" s="27">
        <v>6769479</v>
      </c>
      <c r="J242" s="27">
        <v>5415043</v>
      </c>
      <c r="K242" s="26">
        <v>14726442</v>
      </c>
      <c r="L242" s="26">
        <v>1816889</v>
      </c>
      <c r="M242" s="27">
        <v>1818805</v>
      </c>
      <c r="N242" s="27">
        <v>648943</v>
      </c>
      <c r="O242" s="26">
        <v>4284637</v>
      </c>
      <c r="P242" s="26">
        <v>0</v>
      </c>
      <c r="Q242" s="27">
        <v>0</v>
      </c>
      <c r="R242" s="27">
        <v>2194761</v>
      </c>
      <c r="S242" s="26">
        <v>2194761</v>
      </c>
      <c r="T242" s="26">
        <v>1090624</v>
      </c>
      <c r="U242" s="27">
        <v>1055819</v>
      </c>
      <c r="V242" s="27">
        <v>0</v>
      </c>
      <c r="W242" s="42">
        <v>2146443</v>
      </c>
    </row>
    <row r="243" spans="1:23" x14ac:dyDescent="0.2">
      <c r="A243" s="15" t="s">
        <v>20</v>
      </c>
      <c r="B243" s="16" t="s">
        <v>429</v>
      </c>
      <c r="C243" s="17" t="s">
        <v>430</v>
      </c>
      <c r="D243" s="26">
        <v>44145651</v>
      </c>
      <c r="E243" s="27">
        <v>58369728</v>
      </c>
      <c r="F243" s="27">
        <v>13761263</v>
      </c>
      <c r="G243" s="36">
        <f t="shared" si="47"/>
        <v>0.2357602728592465</v>
      </c>
      <c r="H243" s="26">
        <v>1055949</v>
      </c>
      <c r="I243" s="27">
        <v>864741</v>
      </c>
      <c r="J243" s="27">
        <v>1743029</v>
      </c>
      <c r="K243" s="26">
        <v>3663719</v>
      </c>
      <c r="L243" s="26">
        <v>617012</v>
      </c>
      <c r="M243" s="27">
        <v>1236255</v>
      </c>
      <c r="N243" s="27">
        <v>2035</v>
      </c>
      <c r="O243" s="26">
        <v>1855302</v>
      </c>
      <c r="P243" s="26">
        <v>468183</v>
      </c>
      <c r="Q243" s="27">
        <v>5403726</v>
      </c>
      <c r="R243" s="27">
        <v>1218614</v>
      </c>
      <c r="S243" s="26">
        <v>7090523</v>
      </c>
      <c r="T243" s="26">
        <v>0</v>
      </c>
      <c r="U243" s="27">
        <v>42320</v>
      </c>
      <c r="V243" s="27">
        <v>1109399</v>
      </c>
      <c r="W243" s="42">
        <v>1151719</v>
      </c>
    </row>
    <row r="244" spans="1:23" x14ac:dyDescent="0.2">
      <c r="A244" s="15" t="s">
        <v>35</v>
      </c>
      <c r="B244" s="16" t="s">
        <v>431</v>
      </c>
      <c r="C244" s="17" t="s">
        <v>432</v>
      </c>
      <c r="D244" s="26">
        <v>354154595</v>
      </c>
      <c r="E244" s="27">
        <v>345311639</v>
      </c>
      <c r="F244" s="27">
        <v>317717667</v>
      </c>
      <c r="G244" s="36">
        <f t="shared" si="47"/>
        <v>0.92008965559368239</v>
      </c>
      <c r="H244" s="26">
        <v>0</v>
      </c>
      <c r="I244" s="27">
        <v>21779322</v>
      </c>
      <c r="J244" s="27">
        <v>26570050</v>
      </c>
      <c r="K244" s="26">
        <v>48349372</v>
      </c>
      <c r="L244" s="26">
        <v>39729038</v>
      </c>
      <c r="M244" s="27">
        <v>47286118</v>
      </c>
      <c r="N244" s="27">
        <v>39171677</v>
      </c>
      <c r="O244" s="26">
        <v>126186833</v>
      </c>
      <c r="P244" s="26">
        <v>22983030</v>
      </c>
      <c r="Q244" s="27">
        <v>14947104</v>
      </c>
      <c r="R244" s="27">
        <v>15864273</v>
      </c>
      <c r="S244" s="26">
        <v>53794407</v>
      </c>
      <c r="T244" s="26">
        <v>35433853</v>
      </c>
      <c r="U244" s="27">
        <v>5608714</v>
      </c>
      <c r="V244" s="27">
        <v>48344488</v>
      </c>
      <c r="W244" s="42">
        <v>89387055</v>
      </c>
    </row>
    <row r="245" spans="1:23" ht="16.5" x14ac:dyDescent="0.3">
      <c r="A245" s="18" t="s">
        <v>0</v>
      </c>
      <c r="B245" s="19" t="s">
        <v>433</v>
      </c>
      <c r="C245" s="20" t="s">
        <v>0</v>
      </c>
      <c r="D245" s="28">
        <f>SUM(D239:D244)</f>
        <v>622183821</v>
      </c>
      <c r="E245" s="29">
        <f>SUM(E239:E244)</f>
        <v>635193251</v>
      </c>
      <c r="F245" s="29">
        <f>SUM(F239:F244)</f>
        <v>487752401</v>
      </c>
      <c r="G245" s="37">
        <f t="shared" si="47"/>
        <v>0.76788032654962823</v>
      </c>
      <c r="H245" s="28">
        <f t="shared" ref="H245:W245" si="49">SUM(H239:H244)</f>
        <v>22642962</v>
      </c>
      <c r="I245" s="29">
        <f t="shared" si="49"/>
        <v>39906378</v>
      </c>
      <c r="J245" s="29">
        <f t="shared" si="49"/>
        <v>49816231</v>
      </c>
      <c r="K245" s="28">
        <f t="shared" si="49"/>
        <v>112365571</v>
      </c>
      <c r="L245" s="28">
        <f t="shared" si="49"/>
        <v>52629372</v>
      </c>
      <c r="M245" s="29">
        <f t="shared" si="49"/>
        <v>55564182</v>
      </c>
      <c r="N245" s="29">
        <f t="shared" si="49"/>
        <v>44029279</v>
      </c>
      <c r="O245" s="28">
        <f t="shared" si="49"/>
        <v>152222833</v>
      </c>
      <c r="P245" s="28">
        <f t="shared" si="49"/>
        <v>25243782</v>
      </c>
      <c r="Q245" s="29">
        <f t="shared" si="49"/>
        <v>27224490</v>
      </c>
      <c r="R245" s="29">
        <f t="shared" si="49"/>
        <v>40034476</v>
      </c>
      <c r="S245" s="28">
        <f t="shared" si="49"/>
        <v>92502748</v>
      </c>
      <c r="T245" s="28">
        <f t="shared" si="49"/>
        <v>50093238</v>
      </c>
      <c r="U245" s="29">
        <f t="shared" si="49"/>
        <v>15077007</v>
      </c>
      <c r="V245" s="29">
        <f t="shared" si="49"/>
        <v>65491004</v>
      </c>
      <c r="W245" s="43">
        <f t="shared" si="49"/>
        <v>130661249</v>
      </c>
    </row>
    <row r="246" spans="1:23" x14ac:dyDescent="0.2">
      <c r="A246" s="15" t="s">
        <v>20</v>
      </c>
      <c r="B246" s="16" t="s">
        <v>434</v>
      </c>
      <c r="C246" s="17" t="s">
        <v>435</v>
      </c>
      <c r="D246" s="26">
        <v>22436300</v>
      </c>
      <c r="E246" s="27">
        <v>45200891</v>
      </c>
      <c r="F246" s="27">
        <v>40188637</v>
      </c>
      <c r="G246" s="36">
        <f t="shared" si="47"/>
        <v>0.88911161065386968</v>
      </c>
      <c r="H246" s="26">
        <v>0</v>
      </c>
      <c r="I246" s="27">
        <v>3379924</v>
      </c>
      <c r="J246" s="27">
        <v>52216</v>
      </c>
      <c r="K246" s="26">
        <v>3432140</v>
      </c>
      <c r="L246" s="26">
        <v>8580734</v>
      </c>
      <c r="M246" s="27">
        <v>4093075</v>
      </c>
      <c r="N246" s="27">
        <v>0</v>
      </c>
      <c r="O246" s="26">
        <v>12673809</v>
      </c>
      <c r="P246" s="26">
        <v>0</v>
      </c>
      <c r="Q246" s="27">
        <v>2702031</v>
      </c>
      <c r="R246" s="27">
        <v>1177831</v>
      </c>
      <c r="S246" s="26">
        <v>3879862</v>
      </c>
      <c r="T246" s="26">
        <v>4788210</v>
      </c>
      <c r="U246" s="27">
        <v>4301713</v>
      </c>
      <c r="V246" s="27">
        <v>11112903</v>
      </c>
      <c r="W246" s="42">
        <v>20202826</v>
      </c>
    </row>
    <row r="247" spans="1:23" x14ac:dyDescent="0.2">
      <c r="A247" s="15" t="s">
        <v>20</v>
      </c>
      <c r="B247" s="16" t="s">
        <v>436</v>
      </c>
      <c r="C247" s="17" t="s">
        <v>437</v>
      </c>
      <c r="D247" s="26">
        <v>35973843</v>
      </c>
      <c r="E247" s="27">
        <v>35973843</v>
      </c>
      <c r="F247" s="27">
        <v>27077610</v>
      </c>
      <c r="G247" s="36">
        <f t="shared" si="47"/>
        <v>0.75270273459524462</v>
      </c>
      <c r="H247" s="26">
        <v>2225306</v>
      </c>
      <c r="I247" s="27">
        <v>1063178</v>
      </c>
      <c r="J247" s="27">
        <v>2096834</v>
      </c>
      <c r="K247" s="26">
        <v>5385318</v>
      </c>
      <c r="L247" s="26">
        <v>0</v>
      </c>
      <c r="M247" s="27">
        <v>0</v>
      </c>
      <c r="N247" s="27">
        <v>6667258</v>
      </c>
      <c r="O247" s="26">
        <v>6667258</v>
      </c>
      <c r="P247" s="26">
        <v>2044596</v>
      </c>
      <c r="Q247" s="27">
        <v>0</v>
      </c>
      <c r="R247" s="27">
        <v>9023915</v>
      </c>
      <c r="S247" s="26">
        <v>11068511</v>
      </c>
      <c r="T247" s="26">
        <v>1667507</v>
      </c>
      <c r="U247" s="27">
        <v>1572598</v>
      </c>
      <c r="V247" s="27">
        <v>716418</v>
      </c>
      <c r="W247" s="42">
        <v>3956523</v>
      </c>
    </row>
    <row r="248" spans="1:23" x14ac:dyDescent="0.2">
      <c r="A248" s="15" t="s">
        <v>20</v>
      </c>
      <c r="B248" s="16" t="s">
        <v>438</v>
      </c>
      <c r="C248" s="17" t="s">
        <v>439</v>
      </c>
      <c r="D248" s="26">
        <v>99666031</v>
      </c>
      <c r="E248" s="27">
        <v>97186407</v>
      </c>
      <c r="F248" s="27">
        <v>64757862</v>
      </c>
      <c r="G248" s="36">
        <f t="shared" si="47"/>
        <v>0.66632633100635152</v>
      </c>
      <c r="H248" s="26">
        <v>3296177</v>
      </c>
      <c r="I248" s="27">
        <v>6901848</v>
      </c>
      <c r="J248" s="27">
        <v>0</v>
      </c>
      <c r="K248" s="26">
        <v>10198025</v>
      </c>
      <c r="L248" s="26">
        <v>4038516</v>
      </c>
      <c r="M248" s="27">
        <v>3156777</v>
      </c>
      <c r="N248" s="27">
        <v>10845716</v>
      </c>
      <c r="O248" s="26">
        <v>18041009</v>
      </c>
      <c r="P248" s="26">
        <v>2763664</v>
      </c>
      <c r="Q248" s="27">
        <v>1859160</v>
      </c>
      <c r="R248" s="27">
        <v>10983853</v>
      </c>
      <c r="S248" s="26">
        <v>15606677</v>
      </c>
      <c r="T248" s="26">
        <v>3659194</v>
      </c>
      <c r="U248" s="27">
        <v>5440516</v>
      </c>
      <c r="V248" s="27">
        <v>11812441</v>
      </c>
      <c r="W248" s="42">
        <v>20912151</v>
      </c>
    </row>
    <row r="249" spans="1:23" x14ac:dyDescent="0.2">
      <c r="A249" s="15" t="s">
        <v>20</v>
      </c>
      <c r="B249" s="16" t="s">
        <v>440</v>
      </c>
      <c r="C249" s="17" t="s">
        <v>441</v>
      </c>
      <c r="D249" s="26">
        <v>14624300</v>
      </c>
      <c r="E249" s="27">
        <v>30012305</v>
      </c>
      <c r="F249" s="27">
        <v>34271107</v>
      </c>
      <c r="G249" s="36">
        <f t="shared" si="47"/>
        <v>1.1419018632524227</v>
      </c>
      <c r="H249" s="26">
        <v>729603</v>
      </c>
      <c r="I249" s="27">
        <v>453645</v>
      </c>
      <c r="J249" s="27">
        <v>262381</v>
      </c>
      <c r="K249" s="26">
        <v>1445629</v>
      </c>
      <c r="L249" s="26">
        <v>4038885</v>
      </c>
      <c r="M249" s="27">
        <v>3600172</v>
      </c>
      <c r="N249" s="27">
        <v>4003980</v>
      </c>
      <c r="O249" s="26">
        <v>11643037</v>
      </c>
      <c r="P249" s="26">
        <v>0</v>
      </c>
      <c r="Q249" s="27">
        <v>7485507</v>
      </c>
      <c r="R249" s="27">
        <v>970970</v>
      </c>
      <c r="S249" s="26">
        <v>8456477</v>
      </c>
      <c r="T249" s="26">
        <v>5331560</v>
      </c>
      <c r="U249" s="27">
        <v>557077</v>
      </c>
      <c r="V249" s="27">
        <v>6837327</v>
      </c>
      <c r="W249" s="42">
        <v>12725964</v>
      </c>
    </row>
    <row r="250" spans="1:23" x14ac:dyDescent="0.2">
      <c r="A250" s="15" t="s">
        <v>20</v>
      </c>
      <c r="B250" s="16" t="s">
        <v>442</v>
      </c>
      <c r="C250" s="17" t="s">
        <v>443</v>
      </c>
      <c r="D250" s="26">
        <v>33280052</v>
      </c>
      <c r="E250" s="27">
        <v>44931130</v>
      </c>
      <c r="F250" s="27">
        <v>14451859</v>
      </c>
      <c r="G250" s="36">
        <f t="shared" si="47"/>
        <v>0.32164468153816739</v>
      </c>
      <c r="H250" s="26">
        <v>1103845</v>
      </c>
      <c r="I250" s="27">
        <v>800503</v>
      </c>
      <c r="J250" s="27">
        <v>1936308</v>
      </c>
      <c r="K250" s="26">
        <v>3840656</v>
      </c>
      <c r="L250" s="26">
        <v>2733352</v>
      </c>
      <c r="M250" s="27">
        <v>1721</v>
      </c>
      <c r="N250" s="27">
        <v>1448105</v>
      </c>
      <c r="O250" s="26">
        <v>4183178</v>
      </c>
      <c r="P250" s="26">
        <v>710081</v>
      </c>
      <c r="Q250" s="27">
        <v>1586306</v>
      </c>
      <c r="R250" s="27">
        <v>1821894</v>
      </c>
      <c r="S250" s="26">
        <v>4118281</v>
      </c>
      <c r="T250" s="26">
        <v>483411</v>
      </c>
      <c r="U250" s="27">
        <v>1335802</v>
      </c>
      <c r="V250" s="27">
        <v>490531</v>
      </c>
      <c r="W250" s="42">
        <v>2309744</v>
      </c>
    </row>
    <row r="251" spans="1:23" x14ac:dyDescent="0.2">
      <c r="A251" s="15" t="s">
        <v>35</v>
      </c>
      <c r="B251" s="16" t="s">
        <v>444</v>
      </c>
      <c r="C251" s="17" t="s">
        <v>445</v>
      </c>
      <c r="D251" s="26">
        <v>667558051</v>
      </c>
      <c r="E251" s="27">
        <v>1128550161</v>
      </c>
      <c r="F251" s="27">
        <v>154686922</v>
      </c>
      <c r="G251" s="36">
        <f t="shared" si="47"/>
        <v>0.13706694424901153</v>
      </c>
      <c r="H251" s="26">
        <v>3671332</v>
      </c>
      <c r="I251" s="27">
        <v>16495677</v>
      </c>
      <c r="J251" s="27">
        <v>0</v>
      </c>
      <c r="K251" s="26">
        <v>20167009</v>
      </c>
      <c r="L251" s="26">
        <v>12041157</v>
      </c>
      <c r="M251" s="27">
        <v>16434453</v>
      </c>
      <c r="N251" s="27">
        <v>21210295</v>
      </c>
      <c r="O251" s="26">
        <v>49685905</v>
      </c>
      <c r="P251" s="26">
        <v>233992</v>
      </c>
      <c r="Q251" s="27">
        <v>12043817</v>
      </c>
      <c r="R251" s="27">
        <v>5070340</v>
      </c>
      <c r="S251" s="26">
        <v>17348149</v>
      </c>
      <c r="T251" s="26">
        <v>25382074</v>
      </c>
      <c r="U251" s="27">
        <v>7380552</v>
      </c>
      <c r="V251" s="27">
        <v>34723233</v>
      </c>
      <c r="W251" s="42">
        <v>67485859</v>
      </c>
    </row>
    <row r="252" spans="1:23" ht="16.5" x14ac:dyDescent="0.3">
      <c r="A252" s="18" t="s">
        <v>0</v>
      </c>
      <c r="B252" s="19" t="s">
        <v>446</v>
      </c>
      <c r="C252" s="20" t="s">
        <v>0</v>
      </c>
      <c r="D252" s="28">
        <f>SUM(D246:D251)</f>
        <v>873538577</v>
      </c>
      <c r="E252" s="29">
        <f>SUM(E246:E251)</f>
        <v>1381854737</v>
      </c>
      <c r="F252" s="29">
        <f>SUM(F246:F251)</f>
        <v>335433997</v>
      </c>
      <c r="G252" s="37">
        <f t="shared" si="47"/>
        <v>0.24274186571030296</v>
      </c>
      <c r="H252" s="28">
        <f t="shared" ref="H252:W252" si="50">SUM(H246:H251)</f>
        <v>11026263</v>
      </c>
      <c r="I252" s="29">
        <f t="shared" si="50"/>
        <v>29094775</v>
      </c>
      <c r="J252" s="29">
        <f t="shared" si="50"/>
        <v>4347739</v>
      </c>
      <c r="K252" s="28">
        <f t="shared" si="50"/>
        <v>44468777</v>
      </c>
      <c r="L252" s="28">
        <f t="shared" si="50"/>
        <v>31432644</v>
      </c>
      <c r="M252" s="29">
        <f t="shared" si="50"/>
        <v>27286198</v>
      </c>
      <c r="N252" s="29">
        <f t="shared" si="50"/>
        <v>44175354</v>
      </c>
      <c r="O252" s="28">
        <f t="shared" si="50"/>
        <v>102894196</v>
      </c>
      <c r="P252" s="28">
        <f t="shared" si="50"/>
        <v>5752333</v>
      </c>
      <c r="Q252" s="29">
        <f t="shared" si="50"/>
        <v>25676821</v>
      </c>
      <c r="R252" s="29">
        <f t="shared" si="50"/>
        <v>29048803</v>
      </c>
      <c r="S252" s="28">
        <f t="shared" si="50"/>
        <v>60477957</v>
      </c>
      <c r="T252" s="28">
        <f t="shared" si="50"/>
        <v>41311956</v>
      </c>
      <c r="U252" s="29">
        <f t="shared" si="50"/>
        <v>20588258</v>
      </c>
      <c r="V252" s="29">
        <f t="shared" si="50"/>
        <v>65692853</v>
      </c>
      <c r="W252" s="43">
        <f t="shared" si="50"/>
        <v>127593067</v>
      </c>
    </row>
    <row r="253" spans="1:23" x14ac:dyDescent="0.2">
      <c r="A253" s="15" t="s">
        <v>20</v>
      </c>
      <c r="B253" s="16" t="s">
        <v>447</v>
      </c>
      <c r="C253" s="17" t="s">
        <v>448</v>
      </c>
      <c r="D253" s="26">
        <v>167630448</v>
      </c>
      <c r="E253" s="27">
        <v>226087601</v>
      </c>
      <c r="F253" s="27">
        <v>172737650</v>
      </c>
      <c r="G253" s="36">
        <f t="shared" si="47"/>
        <v>0.76402973553600584</v>
      </c>
      <c r="H253" s="26">
        <v>8098031</v>
      </c>
      <c r="I253" s="27">
        <v>14892448</v>
      </c>
      <c r="J253" s="27">
        <v>18581925</v>
      </c>
      <c r="K253" s="26">
        <v>41572404</v>
      </c>
      <c r="L253" s="26">
        <v>6108068</v>
      </c>
      <c r="M253" s="27">
        <v>8921016</v>
      </c>
      <c r="N253" s="27">
        <v>16794486</v>
      </c>
      <c r="O253" s="26">
        <v>31823570</v>
      </c>
      <c r="P253" s="26">
        <v>1022807</v>
      </c>
      <c r="Q253" s="27">
        <v>5475486</v>
      </c>
      <c r="R253" s="27">
        <v>13838708</v>
      </c>
      <c r="S253" s="26">
        <v>20337001</v>
      </c>
      <c r="T253" s="26">
        <v>12174911</v>
      </c>
      <c r="U253" s="27">
        <v>24709533</v>
      </c>
      <c r="V253" s="27">
        <v>42120231</v>
      </c>
      <c r="W253" s="42">
        <v>79004675</v>
      </c>
    </row>
    <row r="254" spans="1:23" x14ac:dyDescent="0.2">
      <c r="A254" s="15" t="s">
        <v>20</v>
      </c>
      <c r="B254" s="16" t="s">
        <v>449</v>
      </c>
      <c r="C254" s="17" t="s">
        <v>450</v>
      </c>
      <c r="D254" s="26">
        <v>70782000</v>
      </c>
      <c r="E254" s="27">
        <v>81961365</v>
      </c>
      <c r="F254" s="27">
        <v>57707484</v>
      </c>
      <c r="G254" s="36">
        <f t="shared" si="47"/>
        <v>0.70408153890555625</v>
      </c>
      <c r="H254" s="26">
        <v>6312671</v>
      </c>
      <c r="I254" s="27">
        <v>1531559</v>
      </c>
      <c r="J254" s="27">
        <v>9787449</v>
      </c>
      <c r="K254" s="26">
        <v>17631679</v>
      </c>
      <c r="L254" s="26">
        <v>6235320</v>
      </c>
      <c r="M254" s="27">
        <v>3424240</v>
      </c>
      <c r="N254" s="27">
        <v>4605435</v>
      </c>
      <c r="O254" s="26">
        <v>14264995</v>
      </c>
      <c r="P254" s="26">
        <v>130300</v>
      </c>
      <c r="Q254" s="27">
        <v>6116855</v>
      </c>
      <c r="R254" s="27">
        <v>6593209</v>
      </c>
      <c r="S254" s="26">
        <v>12840364</v>
      </c>
      <c r="T254" s="26">
        <v>2514778</v>
      </c>
      <c r="U254" s="27">
        <v>380931</v>
      </c>
      <c r="V254" s="27">
        <v>10074737</v>
      </c>
      <c r="W254" s="42">
        <v>12970446</v>
      </c>
    </row>
    <row r="255" spans="1:23" x14ac:dyDescent="0.2">
      <c r="A255" s="15" t="s">
        <v>20</v>
      </c>
      <c r="B255" s="16" t="s">
        <v>451</v>
      </c>
      <c r="C255" s="17" t="s">
        <v>452</v>
      </c>
      <c r="D255" s="26">
        <v>213117118</v>
      </c>
      <c r="E255" s="27">
        <v>157717348</v>
      </c>
      <c r="F255" s="27">
        <v>115637202</v>
      </c>
      <c r="G255" s="36">
        <f t="shared" si="47"/>
        <v>0.73319266058163746</v>
      </c>
      <c r="H255" s="26">
        <v>38059</v>
      </c>
      <c r="I255" s="27">
        <v>14670834</v>
      </c>
      <c r="J255" s="27">
        <v>9603670</v>
      </c>
      <c r="K255" s="26">
        <v>24312563</v>
      </c>
      <c r="L255" s="26">
        <v>5335565</v>
      </c>
      <c r="M255" s="27">
        <v>9477425</v>
      </c>
      <c r="N255" s="27">
        <v>12204059</v>
      </c>
      <c r="O255" s="26">
        <v>27017049</v>
      </c>
      <c r="P255" s="26">
        <v>1230903</v>
      </c>
      <c r="Q255" s="27">
        <v>7034035</v>
      </c>
      <c r="R255" s="27">
        <v>8486939</v>
      </c>
      <c r="S255" s="26">
        <v>16751877</v>
      </c>
      <c r="T255" s="26">
        <v>278543</v>
      </c>
      <c r="U255" s="27">
        <v>7022579</v>
      </c>
      <c r="V255" s="27">
        <v>40254591</v>
      </c>
      <c r="W255" s="42">
        <v>47555713</v>
      </c>
    </row>
    <row r="256" spans="1:23" x14ac:dyDescent="0.2">
      <c r="A256" s="15" t="s">
        <v>35</v>
      </c>
      <c r="B256" s="16" t="s">
        <v>453</v>
      </c>
      <c r="C256" s="17" t="s">
        <v>454</v>
      </c>
      <c r="D256" s="26">
        <v>117305000</v>
      </c>
      <c r="E256" s="27">
        <v>42050000</v>
      </c>
      <c r="F256" s="27">
        <v>12651225</v>
      </c>
      <c r="G256" s="36">
        <f t="shared" si="47"/>
        <v>0.30086147443519617</v>
      </c>
      <c r="H256" s="26">
        <v>0</v>
      </c>
      <c r="I256" s="27">
        <v>817219</v>
      </c>
      <c r="J256" s="27">
        <v>1517370</v>
      </c>
      <c r="K256" s="26">
        <v>2334589</v>
      </c>
      <c r="L256" s="26">
        <v>250520</v>
      </c>
      <c r="M256" s="27">
        <v>196002</v>
      </c>
      <c r="N256" s="27">
        <v>162440</v>
      </c>
      <c r="O256" s="26">
        <v>608962</v>
      </c>
      <c r="P256" s="26">
        <v>1185435</v>
      </c>
      <c r="Q256" s="27">
        <v>3573505</v>
      </c>
      <c r="R256" s="27">
        <v>1780610</v>
      </c>
      <c r="S256" s="26">
        <v>6539550</v>
      </c>
      <c r="T256" s="26">
        <v>154826</v>
      </c>
      <c r="U256" s="27">
        <v>971233</v>
      </c>
      <c r="V256" s="27">
        <v>2042065</v>
      </c>
      <c r="W256" s="42">
        <v>3168124</v>
      </c>
    </row>
    <row r="257" spans="1:23" ht="16.5" x14ac:dyDescent="0.3">
      <c r="A257" s="18" t="s">
        <v>0</v>
      </c>
      <c r="B257" s="19" t="s">
        <v>455</v>
      </c>
      <c r="C257" s="20" t="s">
        <v>0</v>
      </c>
      <c r="D257" s="28">
        <f>SUM(D253:D256)</f>
        <v>568834566</v>
      </c>
      <c r="E257" s="29">
        <f>SUM(E253:E256)</f>
        <v>507816314</v>
      </c>
      <c r="F257" s="29">
        <f>SUM(F253:F256)</f>
        <v>358733561</v>
      </c>
      <c r="G257" s="37">
        <f t="shared" si="47"/>
        <v>0.70642386057727169</v>
      </c>
      <c r="H257" s="28">
        <f t="shared" ref="H257:W257" si="51">SUM(H253:H256)</f>
        <v>14448761</v>
      </c>
      <c r="I257" s="29">
        <f t="shared" si="51"/>
        <v>31912060</v>
      </c>
      <c r="J257" s="29">
        <f t="shared" si="51"/>
        <v>39490414</v>
      </c>
      <c r="K257" s="28">
        <f t="shared" si="51"/>
        <v>85851235</v>
      </c>
      <c r="L257" s="28">
        <f t="shared" si="51"/>
        <v>17929473</v>
      </c>
      <c r="M257" s="29">
        <f t="shared" si="51"/>
        <v>22018683</v>
      </c>
      <c r="N257" s="29">
        <f t="shared" si="51"/>
        <v>33766420</v>
      </c>
      <c r="O257" s="28">
        <f t="shared" si="51"/>
        <v>73714576</v>
      </c>
      <c r="P257" s="28">
        <f t="shared" si="51"/>
        <v>3569445</v>
      </c>
      <c r="Q257" s="29">
        <f t="shared" si="51"/>
        <v>22199881</v>
      </c>
      <c r="R257" s="29">
        <f t="shared" si="51"/>
        <v>30699466</v>
      </c>
      <c r="S257" s="28">
        <f t="shared" si="51"/>
        <v>56468792</v>
      </c>
      <c r="T257" s="28">
        <f t="shared" si="51"/>
        <v>15123058</v>
      </c>
      <c r="U257" s="29">
        <f t="shared" si="51"/>
        <v>33084276</v>
      </c>
      <c r="V257" s="29">
        <f t="shared" si="51"/>
        <v>94491624</v>
      </c>
      <c r="W257" s="43">
        <f t="shared" si="51"/>
        <v>142698958</v>
      </c>
    </row>
    <row r="258" spans="1:23" ht="16.5" x14ac:dyDescent="0.3">
      <c r="A258" s="18" t="s">
        <v>0</v>
      </c>
      <c r="B258" s="19" t="s">
        <v>456</v>
      </c>
      <c r="C258" s="20" t="s">
        <v>0</v>
      </c>
      <c r="D258" s="28">
        <f>SUM(D232:D237,D239:D244,D246:D251,D253:D256)</f>
        <v>3477068473</v>
      </c>
      <c r="E258" s="29">
        <f>SUM(E232:E237,E239:E244,E246:E251,E253:E256)</f>
        <v>4163987688</v>
      </c>
      <c r="F258" s="29">
        <f>SUM(F232:F237,F239:F244,F246:F251,F253:F256)</f>
        <v>2054270219</v>
      </c>
      <c r="G258" s="37">
        <f t="shared" si="47"/>
        <v>0.49334204923806679</v>
      </c>
      <c r="H258" s="28">
        <f t="shared" ref="H258:W258" si="52">SUM(H232:H237,H239:H244,H246:H251,H253:H256)</f>
        <v>58555177</v>
      </c>
      <c r="I258" s="29">
        <f t="shared" si="52"/>
        <v>151356570</v>
      </c>
      <c r="J258" s="29">
        <f t="shared" si="52"/>
        <v>148780094</v>
      </c>
      <c r="K258" s="28">
        <f t="shared" si="52"/>
        <v>358691841</v>
      </c>
      <c r="L258" s="28">
        <f t="shared" si="52"/>
        <v>182767900</v>
      </c>
      <c r="M258" s="29">
        <f t="shared" si="52"/>
        <v>180815184</v>
      </c>
      <c r="N258" s="29">
        <f t="shared" si="52"/>
        <v>205892858</v>
      </c>
      <c r="O258" s="28">
        <f t="shared" si="52"/>
        <v>569475942</v>
      </c>
      <c r="P258" s="28">
        <f t="shared" si="52"/>
        <v>113936629</v>
      </c>
      <c r="Q258" s="29">
        <f t="shared" si="52"/>
        <v>122772314</v>
      </c>
      <c r="R258" s="29">
        <f t="shared" si="52"/>
        <v>197490382</v>
      </c>
      <c r="S258" s="28">
        <f t="shared" si="52"/>
        <v>434199325</v>
      </c>
      <c r="T258" s="28">
        <f t="shared" si="52"/>
        <v>161784970</v>
      </c>
      <c r="U258" s="29">
        <f t="shared" si="52"/>
        <v>129177799</v>
      </c>
      <c r="V258" s="29">
        <f t="shared" si="52"/>
        <v>400940342</v>
      </c>
      <c r="W258" s="43">
        <f t="shared" si="52"/>
        <v>691903111</v>
      </c>
    </row>
    <row r="259" spans="1:23" ht="14.45" customHeight="1" x14ac:dyDescent="0.3">
      <c r="A259" s="10"/>
      <c r="B259" s="11" t="s">
        <v>607</v>
      </c>
      <c r="C259" s="12"/>
      <c r="D259" s="30"/>
      <c r="E259" s="31"/>
      <c r="F259" s="31"/>
      <c r="G259" s="38"/>
      <c r="H259" s="30"/>
      <c r="I259" s="31"/>
      <c r="J259" s="31"/>
      <c r="K259" s="30"/>
      <c r="L259" s="30"/>
      <c r="M259" s="31"/>
      <c r="N259" s="31"/>
      <c r="O259" s="30"/>
      <c r="P259" s="30"/>
      <c r="Q259" s="31"/>
      <c r="R259" s="31"/>
      <c r="S259" s="30"/>
      <c r="T259" s="30"/>
      <c r="U259" s="31"/>
      <c r="V259" s="31"/>
      <c r="W259" s="44"/>
    </row>
    <row r="260" spans="1:23" ht="28.9" customHeight="1" x14ac:dyDescent="0.3">
      <c r="A260" s="14" t="s">
        <v>0</v>
      </c>
      <c r="B260" s="11" t="s">
        <v>457</v>
      </c>
      <c r="C260" s="12"/>
      <c r="D260" s="30"/>
      <c r="E260" s="31"/>
      <c r="F260" s="31"/>
      <c r="G260" s="38"/>
      <c r="H260" s="30"/>
      <c r="I260" s="31"/>
      <c r="J260" s="31"/>
      <c r="K260" s="30"/>
      <c r="L260" s="30"/>
      <c r="M260" s="31"/>
      <c r="N260" s="31"/>
      <c r="O260" s="30"/>
      <c r="P260" s="30"/>
      <c r="Q260" s="31"/>
      <c r="R260" s="31"/>
      <c r="S260" s="30"/>
      <c r="T260" s="30"/>
      <c r="U260" s="31"/>
      <c r="V260" s="31"/>
      <c r="W260" s="44"/>
    </row>
    <row r="261" spans="1:23" x14ac:dyDescent="0.2">
      <c r="A261" s="15" t="s">
        <v>20</v>
      </c>
      <c r="B261" s="16" t="s">
        <v>458</v>
      </c>
      <c r="C261" s="17" t="s">
        <v>459</v>
      </c>
      <c r="D261" s="26">
        <v>113980950</v>
      </c>
      <c r="E261" s="27">
        <v>176422318</v>
      </c>
      <c r="F261" s="27">
        <v>134509772</v>
      </c>
      <c r="G261" s="36">
        <f t="shared" ref="G261:G297" si="53">IF(($E261     =0),0,($F261     /$E261     ))</f>
        <v>0.76243058998918722</v>
      </c>
      <c r="H261" s="26">
        <v>0</v>
      </c>
      <c r="I261" s="27">
        <v>0</v>
      </c>
      <c r="J261" s="27">
        <v>4822864</v>
      </c>
      <c r="K261" s="26">
        <v>4822864</v>
      </c>
      <c r="L261" s="26">
        <v>20470753</v>
      </c>
      <c r="M261" s="27">
        <v>9716353</v>
      </c>
      <c r="N261" s="27">
        <v>22909089</v>
      </c>
      <c r="O261" s="26">
        <v>53096195</v>
      </c>
      <c r="P261" s="26">
        <v>0</v>
      </c>
      <c r="Q261" s="27">
        <v>12190783</v>
      </c>
      <c r="R261" s="27">
        <v>15510646</v>
      </c>
      <c r="S261" s="26">
        <v>27701429</v>
      </c>
      <c r="T261" s="26">
        <v>5509642</v>
      </c>
      <c r="U261" s="27">
        <v>6659366</v>
      </c>
      <c r="V261" s="27">
        <v>36720276</v>
      </c>
      <c r="W261" s="42">
        <v>48889284</v>
      </c>
    </row>
    <row r="262" spans="1:23" x14ac:dyDescent="0.2">
      <c r="A262" s="15" t="s">
        <v>20</v>
      </c>
      <c r="B262" s="16" t="s">
        <v>460</v>
      </c>
      <c r="C262" s="17" t="s">
        <v>461</v>
      </c>
      <c r="D262" s="26">
        <v>112261957</v>
      </c>
      <c r="E262" s="27">
        <v>181459052</v>
      </c>
      <c r="F262" s="27">
        <v>157334218</v>
      </c>
      <c r="G262" s="36">
        <f t="shared" si="53"/>
        <v>0.86705080989842276</v>
      </c>
      <c r="H262" s="26">
        <v>3940686</v>
      </c>
      <c r="I262" s="27">
        <v>12748326</v>
      </c>
      <c r="J262" s="27">
        <v>6759580</v>
      </c>
      <c r="K262" s="26">
        <v>23448592</v>
      </c>
      <c r="L262" s="26">
        <v>10583666</v>
      </c>
      <c r="M262" s="27">
        <v>11298384</v>
      </c>
      <c r="N262" s="27">
        <v>14133381</v>
      </c>
      <c r="O262" s="26">
        <v>36015431</v>
      </c>
      <c r="P262" s="26">
        <v>3780928</v>
      </c>
      <c r="Q262" s="27">
        <v>9037101</v>
      </c>
      <c r="R262" s="27">
        <v>16838843</v>
      </c>
      <c r="S262" s="26">
        <v>29656872</v>
      </c>
      <c r="T262" s="26">
        <v>17579048</v>
      </c>
      <c r="U262" s="27">
        <v>14203567</v>
      </c>
      <c r="V262" s="27">
        <v>36430708</v>
      </c>
      <c r="W262" s="42">
        <v>68213323</v>
      </c>
    </row>
    <row r="263" spans="1:23" x14ac:dyDescent="0.2">
      <c r="A263" s="15" t="s">
        <v>20</v>
      </c>
      <c r="B263" s="16" t="s">
        <v>462</v>
      </c>
      <c r="C263" s="17" t="s">
        <v>463</v>
      </c>
      <c r="D263" s="26">
        <v>67286987</v>
      </c>
      <c r="E263" s="27">
        <v>38969673</v>
      </c>
      <c r="F263" s="27">
        <v>27727463</v>
      </c>
      <c r="G263" s="36">
        <f t="shared" si="53"/>
        <v>0.7115138738782848</v>
      </c>
      <c r="H263" s="26">
        <v>1565801</v>
      </c>
      <c r="I263" s="27">
        <v>1320626</v>
      </c>
      <c r="J263" s="27">
        <v>1596986</v>
      </c>
      <c r="K263" s="26">
        <v>4483413</v>
      </c>
      <c r="L263" s="26">
        <v>3086285</v>
      </c>
      <c r="M263" s="27">
        <v>2838985</v>
      </c>
      <c r="N263" s="27">
        <v>3241215</v>
      </c>
      <c r="O263" s="26">
        <v>9166485</v>
      </c>
      <c r="P263" s="26">
        <v>1947806</v>
      </c>
      <c r="Q263" s="27">
        <v>-4765080</v>
      </c>
      <c r="R263" s="27">
        <v>9120171</v>
      </c>
      <c r="S263" s="26">
        <v>6302897</v>
      </c>
      <c r="T263" s="26">
        <v>3131768</v>
      </c>
      <c r="U263" s="27">
        <v>2417669</v>
      </c>
      <c r="V263" s="27">
        <v>2225231</v>
      </c>
      <c r="W263" s="42">
        <v>7774668</v>
      </c>
    </row>
    <row r="264" spans="1:23" x14ac:dyDescent="0.2">
      <c r="A264" s="15" t="s">
        <v>35</v>
      </c>
      <c r="B264" s="16" t="s">
        <v>464</v>
      </c>
      <c r="C264" s="17" t="s">
        <v>465</v>
      </c>
      <c r="D264" s="26">
        <v>696464</v>
      </c>
      <c r="E264" s="27">
        <v>2577639</v>
      </c>
      <c r="F264" s="27">
        <v>5395004</v>
      </c>
      <c r="G264" s="36">
        <f t="shared" si="53"/>
        <v>2.0930021620560519</v>
      </c>
      <c r="H264" s="26">
        <v>29550</v>
      </c>
      <c r="I264" s="27">
        <v>25018</v>
      </c>
      <c r="J264" s="27">
        <v>105500</v>
      </c>
      <c r="K264" s="26">
        <v>160068</v>
      </c>
      <c r="L264" s="26">
        <v>0</v>
      </c>
      <c r="M264" s="27">
        <v>19092</v>
      </c>
      <c r="N264" s="27">
        <v>13000</v>
      </c>
      <c r="O264" s="26">
        <v>32092</v>
      </c>
      <c r="P264" s="26">
        <v>0</v>
      </c>
      <c r="Q264" s="27">
        <v>474400</v>
      </c>
      <c r="R264" s="27">
        <v>1823</v>
      </c>
      <c r="S264" s="26">
        <v>476223</v>
      </c>
      <c r="T264" s="26">
        <v>1696156</v>
      </c>
      <c r="U264" s="27">
        <v>232154</v>
      </c>
      <c r="V264" s="27">
        <v>2798311</v>
      </c>
      <c r="W264" s="42">
        <v>4726621</v>
      </c>
    </row>
    <row r="265" spans="1:23" ht="16.5" x14ac:dyDescent="0.3">
      <c r="A265" s="18" t="s">
        <v>0</v>
      </c>
      <c r="B265" s="19" t="s">
        <v>466</v>
      </c>
      <c r="C265" s="20" t="s">
        <v>0</v>
      </c>
      <c r="D265" s="28">
        <f>SUM(D261:D264)</f>
        <v>294226358</v>
      </c>
      <c r="E265" s="29">
        <f>SUM(E261:E264)</f>
        <v>399428682</v>
      </c>
      <c r="F265" s="29">
        <f>SUM(F261:F264)</f>
        <v>324966457</v>
      </c>
      <c r="G265" s="37">
        <f t="shared" si="53"/>
        <v>0.81357817213537009</v>
      </c>
      <c r="H265" s="28">
        <f t="shared" ref="H265:W265" si="54">SUM(H261:H264)</f>
        <v>5536037</v>
      </c>
      <c r="I265" s="29">
        <f t="shared" si="54"/>
        <v>14093970</v>
      </c>
      <c r="J265" s="29">
        <f t="shared" si="54"/>
        <v>13284930</v>
      </c>
      <c r="K265" s="28">
        <f t="shared" si="54"/>
        <v>32914937</v>
      </c>
      <c r="L265" s="28">
        <f t="shared" si="54"/>
        <v>34140704</v>
      </c>
      <c r="M265" s="29">
        <f t="shared" si="54"/>
        <v>23872814</v>
      </c>
      <c r="N265" s="29">
        <f t="shared" si="54"/>
        <v>40296685</v>
      </c>
      <c r="O265" s="28">
        <f t="shared" si="54"/>
        <v>98310203</v>
      </c>
      <c r="P265" s="28">
        <f t="shared" si="54"/>
        <v>5728734</v>
      </c>
      <c r="Q265" s="29">
        <f t="shared" si="54"/>
        <v>16937204</v>
      </c>
      <c r="R265" s="29">
        <f t="shared" si="54"/>
        <v>41471483</v>
      </c>
      <c r="S265" s="28">
        <f t="shared" si="54"/>
        <v>64137421</v>
      </c>
      <c r="T265" s="28">
        <f t="shared" si="54"/>
        <v>27916614</v>
      </c>
      <c r="U265" s="29">
        <f t="shared" si="54"/>
        <v>23512756</v>
      </c>
      <c r="V265" s="29">
        <f t="shared" si="54"/>
        <v>78174526</v>
      </c>
      <c r="W265" s="43">
        <f t="shared" si="54"/>
        <v>129603896</v>
      </c>
    </row>
    <row r="266" spans="1:23" x14ac:dyDescent="0.2">
      <c r="A266" s="15" t="s">
        <v>20</v>
      </c>
      <c r="B266" s="16" t="s">
        <v>467</v>
      </c>
      <c r="C266" s="17" t="s">
        <v>468</v>
      </c>
      <c r="D266" s="26">
        <v>24480000</v>
      </c>
      <c r="E266" s="27">
        <v>26160000</v>
      </c>
      <c r="F266" s="27">
        <v>16388288</v>
      </c>
      <c r="G266" s="36">
        <f t="shared" si="53"/>
        <v>0.62646360856269112</v>
      </c>
      <c r="H266" s="26">
        <v>0</v>
      </c>
      <c r="I266" s="27">
        <v>0</v>
      </c>
      <c r="J266" s="27">
        <v>0</v>
      </c>
      <c r="K266" s="26">
        <v>0</v>
      </c>
      <c r="L266" s="26">
        <v>0</v>
      </c>
      <c r="M266" s="27">
        <v>1000556</v>
      </c>
      <c r="N266" s="27">
        <v>3052513</v>
      </c>
      <c r="O266" s="26">
        <v>4053069</v>
      </c>
      <c r="P266" s="26">
        <v>0</v>
      </c>
      <c r="Q266" s="27">
        <v>1099246</v>
      </c>
      <c r="R266" s="27">
        <v>287277</v>
      </c>
      <c r="S266" s="26">
        <v>1386523</v>
      </c>
      <c r="T266" s="26">
        <v>1463027</v>
      </c>
      <c r="U266" s="27">
        <v>3090731</v>
      </c>
      <c r="V266" s="27">
        <v>6394938</v>
      </c>
      <c r="W266" s="42">
        <v>10948696</v>
      </c>
    </row>
    <row r="267" spans="1:23" x14ac:dyDescent="0.2">
      <c r="A267" s="15" t="s">
        <v>20</v>
      </c>
      <c r="B267" s="16" t="s">
        <v>469</v>
      </c>
      <c r="C267" s="17" t="s">
        <v>470</v>
      </c>
      <c r="D267" s="26">
        <v>32162000</v>
      </c>
      <c r="E267" s="27">
        <v>25796860</v>
      </c>
      <c r="F267" s="27">
        <v>46173730</v>
      </c>
      <c r="G267" s="36">
        <f t="shared" si="53"/>
        <v>1.7898972975780774</v>
      </c>
      <c r="H267" s="26">
        <v>33869558</v>
      </c>
      <c r="I267" s="27">
        <v>177069</v>
      </c>
      <c r="J267" s="27">
        <v>2166585</v>
      </c>
      <c r="K267" s="26">
        <v>36213212</v>
      </c>
      <c r="L267" s="26">
        <v>376814</v>
      </c>
      <c r="M267" s="27">
        <v>407470</v>
      </c>
      <c r="N267" s="27">
        <v>1351401</v>
      </c>
      <c r="O267" s="26">
        <v>2135685</v>
      </c>
      <c r="P267" s="26">
        <v>1223497</v>
      </c>
      <c r="Q267" s="27">
        <v>650170</v>
      </c>
      <c r="R267" s="27">
        <v>3072281</v>
      </c>
      <c r="S267" s="26">
        <v>4945948</v>
      </c>
      <c r="T267" s="26">
        <v>1069789</v>
      </c>
      <c r="U267" s="27">
        <v>127766</v>
      </c>
      <c r="V267" s="27">
        <v>1681330</v>
      </c>
      <c r="W267" s="42">
        <v>2878885</v>
      </c>
    </row>
    <row r="268" spans="1:23" x14ac:dyDescent="0.2">
      <c r="A268" s="15" t="s">
        <v>20</v>
      </c>
      <c r="B268" s="16" t="s">
        <v>471</v>
      </c>
      <c r="C268" s="17" t="s">
        <v>472</v>
      </c>
      <c r="D268" s="26">
        <v>13483425</v>
      </c>
      <c r="E268" s="27">
        <v>13483425</v>
      </c>
      <c r="F268" s="27">
        <v>9317004</v>
      </c>
      <c r="G268" s="36">
        <f t="shared" si="53"/>
        <v>0.69099683500297593</v>
      </c>
      <c r="H268" s="26">
        <v>118266</v>
      </c>
      <c r="I268" s="27">
        <v>1270865</v>
      </c>
      <c r="J268" s="27">
        <v>1392696</v>
      </c>
      <c r="K268" s="26">
        <v>2781827</v>
      </c>
      <c r="L268" s="26">
        <v>1253000</v>
      </c>
      <c r="M268" s="27">
        <v>0</v>
      </c>
      <c r="N268" s="27">
        <v>0</v>
      </c>
      <c r="O268" s="26">
        <v>1253000</v>
      </c>
      <c r="P268" s="26">
        <v>3091864</v>
      </c>
      <c r="Q268" s="27">
        <v>0</v>
      </c>
      <c r="R268" s="27">
        <v>2147803</v>
      </c>
      <c r="S268" s="26">
        <v>5239667</v>
      </c>
      <c r="T268" s="26">
        <v>476269</v>
      </c>
      <c r="U268" s="27">
        <v>255941</v>
      </c>
      <c r="V268" s="27">
        <v>-689700</v>
      </c>
      <c r="W268" s="42">
        <v>42510</v>
      </c>
    </row>
    <row r="269" spans="1:23" x14ac:dyDescent="0.2">
      <c r="A269" s="15" t="s">
        <v>20</v>
      </c>
      <c r="B269" s="16" t="s">
        <v>473</v>
      </c>
      <c r="C269" s="17" t="s">
        <v>474</v>
      </c>
      <c r="D269" s="26">
        <v>25201000</v>
      </c>
      <c r="E269" s="27">
        <v>25051000</v>
      </c>
      <c r="F269" s="27">
        <v>18320825</v>
      </c>
      <c r="G269" s="36">
        <f t="shared" si="53"/>
        <v>0.73134106422897294</v>
      </c>
      <c r="H269" s="26">
        <v>487706</v>
      </c>
      <c r="I269" s="27">
        <v>264412</v>
      </c>
      <c r="J269" s="27">
        <v>250948</v>
      </c>
      <c r="K269" s="26">
        <v>1003066</v>
      </c>
      <c r="L269" s="26">
        <v>1423161</v>
      </c>
      <c r="M269" s="27">
        <v>1827759</v>
      </c>
      <c r="N269" s="27">
        <v>613195</v>
      </c>
      <c r="O269" s="26">
        <v>3864115</v>
      </c>
      <c r="P269" s="26">
        <v>1075221</v>
      </c>
      <c r="Q269" s="27">
        <v>689674</v>
      </c>
      <c r="R269" s="27">
        <v>3839358</v>
      </c>
      <c r="S269" s="26">
        <v>5604253</v>
      </c>
      <c r="T269" s="26">
        <v>3627242</v>
      </c>
      <c r="U269" s="27">
        <v>2866669</v>
      </c>
      <c r="V269" s="27">
        <v>1355480</v>
      </c>
      <c r="W269" s="42">
        <v>7849391</v>
      </c>
    </row>
    <row r="270" spans="1:23" x14ac:dyDescent="0.2">
      <c r="A270" s="15" t="s">
        <v>20</v>
      </c>
      <c r="B270" s="16" t="s">
        <v>475</v>
      </c>
      <c r="C270" s="17" t="s">
        <v>476</v>
      </c>
      <c r="D270" s="26">
        <v>18346001</v>
      </c>
      <c r="E270" s="27">
        <v>18346001</v>
      </c>
      <c r="F270" s="27">
        <v>27504188</v>
      </c>
      <c r="G270" s="36">
        <f t="shared" si="53"/>
        <v>1.4991925488284885</v>
      </c>
      <c r="H270" s="26">
        <v>0</v>
      </c>
      <c r="I270" s="27">
        <v>0</v>
      </c>
      <c r="J270" s="27">
        <v>1495652</v>
      </c>
      <c r="K270" s="26">
        <v>1495652</v>
      </c>
      <c r="L270" s="26">
        <v>727796</v>
      </c>
      <c r="M270" s="27">
        <v>4853716</v>
      </c>
      <c r="N270" s="27">
        <v>4367263</v>
      </c>
      <c r="O270" s="26">
        <v>9948775</v>
      </c>
      <c r="P270" s="26">
        <v>20348</v>
      </c>
      <c r="Q270" s="27">
        <v>10906</v>
      </c>
      <c r="R270" s="27">
        <v>3611249</v>
      </c>
      <c r="S270" s="26">
        <v>3642503</v>
      </c>
      <c r="T270" s="26">
        <v>6371</v>
      </c>
      <c r="U270" s="27">
        <v>7529462</v>
      </c>
      <c r="V270" s="27">
        <v>4881425</v>
      </c>
      <c r="W270" s="42">
        <v>12417258</v>
      </c>
    </row>
    <row r="271" spans="1:23" x14ac:dyDescent="0.2">
      <c r="A271" s="15" t="s">
        <v>20</v>
      </c>
      <c r="B271" s="16" t="s">
        <v>477</v>
      </c>
      <c r="C271" s="17" t="s">
        <v>478</v>
      </c>
      <c r="D271" s="26">
        <v>19106187</v>
      </c>
      <c r="E271" s="27">
        <v>22906187</v>
      </c>
      <c r="F271" s="27">
        <v>14626045</v>
      </c>
      <c r="G271" s="36">
        <f t="shared" si="53"/>
        <v>0.63851940962500653</v>
      </c>
      <c r="H271" s="26">
        <v>860704</v>
      </c>
      <c r="I271" s="27">
        <v>136492</v>
      </c>
      <c r="J271" s="27">
        <v>1012319</v>
      </c>
      <c r="K271" s="26">
        <v>2009515</v>
      </c>
      <c r="L271" s="26">
        <v>0</v>
      </c>
      <c r="M271" s="27">
        <v>1032521</v>
      </c>
      <c r="N271" s="27">
        <v>1622813</v>
      </c>
      <c r="O271" s="26">
        <v>2655334</v>
      </c>
      <c r="P271" s="26">
        <v>7445</v>
      </c>
      <c r="Q271" s="27">
        <v>835470</v>
      </c>
      <c r="R271" s="27">
        <v>1610992</v>
      </c>
      <c r="S271" s="26">
        <v>2453907</v>
      </c>
      <c r="T271" s="26">
        <v>346548</v>
      </c>
      <c r="U271" s="27">
        <v>196789</v>
      </c>
      <c r="V271" s="27">
        <v>6963952</v>
      </c>
      <c r="W271" s="42">
        <v>7507289</v>
      </c>
    </row>
    <row r="272" spans="1:23" x14ac:dyDescent="0.2">
      <c r="A272" s="15" t="s">
        <v>35</v>
      </c>
      <c r="B272" s="16" t="s">
        <v>479</v>
      </c>
      <c r="C272" s="17" t="s">
        <v>480</v>
      </c>
      <c r="D272" s="26">
        <v>428700</v>
      </c>
      <c r="E272" s="27">
        <v>1137540</v>
      </c>
      <c r="F272" s="27">
        <v>609055</v>
      </c>
      <c r="G272" s="36">
        <f t="shared" si="53"/>
        <v>0.53541413928301418</v>
      </c>
      <c r="H272" s="26">
        <v>0</v>
      </c>
      <c r="I272" s="27">
        <v>0</v>
      </c>
      <c r="J272" s="27">
        <v>2800</v>
      </c>
      <c r="K272" s="26">
        <v>2800</v>
      </c>
      <c r="L272" s="26">
        <v>0</v>
      </c>
      <c r="M272" s="27">
        <v>0</v>
      </c>
      <c r="N272" s="27">
        <v>31765</v>
      </c>
      <c r="O272" s="26">
        <v>31765</v>
      </c>
      <c r="P272" s="26">
        <v>0</v>
      </c>
      <c r="Q272" s="27">
        <v>269471</v>
      </c>
      <c r="R272" s="27">
        <v>0</v>
      </c>
      <c r="S272" s="26">
        <v>269471</v>
      </c>
      <c r="T272" s="26">
        <v>3753</v>
      </c>
      <c r="U272" s="27">
        <v>15514</v>
      </c>
      <c r="V272" s="27">
        <v>285752</v>
      </c>
      <c r="W272" s="42">
        <v>305019</v>
      </c>
    </row>
    <row r="273" spans="1:23" ht="16.5" x14ac:dyDescent="0.3">
      <c r="A273" s="18" t="s">
        <v>0</v>
      </c>
      <c r="B273" s="19" t="s">
        <v>481</v>
      </c>
      <c r="C273" s="20" t="s">
        <v>0</v>
      </c>
      <c r="D273" s="28">
        <f>SUM(D266:D272)</f>
        <v>133207313</v>
      </c>
      <c r="E273" s="29">
        <f>SUM(E266:E272)</f>
        <v>132881013</v>
      </c>
      <c r="F273" s="29">
        <f>SUM(F266:F272)</f>
        <v>132939135</v>
      </c>
      <c r="G273" s="37">
        <f t="shared" si="53"/>
        <v>1.0004373988328943</v>
      </c>
      <c r="H273" s="28">
        <f t="shared" ref="H273:W273" si="55">SUM(H266:H272)</f>
        <v>35336234</v>
      </c>
      <c r="I273" s="29">
        <f t="shared" si="55"/>
        <v>1848838</v>
      </c>
      <c r="J273" s="29">
        <f t="shared" si="55"/>
        <v>6321000</v>
      </c>
      <c r="K273" s="28">
        <f t="shared" si="55"/>
        <v>43506072</v>
      </c>
      <c r="L273" s="28">
        <f t="shared" si="55"/>
        <v>3780771</v>
      </c>
      <c r="M273" s="29">
        <f t="shared" si="55"/>
        <v>9122022</v>
      </c>
      <c r="N273" s="29">
        <f t="shared" si="55"/>
        <v>11038950</v>
      </c>
      <c r="O273" s="28">
        <f t="shared" si="55"/>
        <v>23941743</v>
      </c>
      <c r="P273" s="28">
        <f t="shared" si="55"/>
        <v>5418375</v>
      </c>
      <c r="Q273" s="29">
        <f t="shared" si="55"/>
        <v>3554937</v>
      </c>
      <c r="R273" s="29">
        <f t="shared" si="55"/>
        <v>14568960</v>
      </c>
      <c r="S273" s="28">
        <f t="shared" si="55"/>
        <v>23542272</v>
      </c>
      <c r="T273" s="28">
        <f t="shared" si="55"/>
        <v>6992999</v>
      </c>
      <c r="U273" s="29">
        <f t="shared" si="55"/>
        <v>14082872</v>
      </c>
      <c r="V273" s="29">
        <f t="shared" si="55"/>
        <v>20873177</v>
      </c>
      <c r="W273" s="43">
        <f t="shared" si="55"/>
        <v>41949048</v>
      </c>
    </row>
    <row r="274" spans="1:23" x14ac:dyDescent="0.2">
      <c r="A274" s="15" t="s">
        <v>20</v>
      </c>
      <c r="B274" s="16" t="s">
        <v>482</v>
      </c>
      <c r="C274" s="17" t="s">
        <v>483</v>
      </c>
      <c r="D274" s="26">
        <v>24274000</v>
      </c>
      <c r="E274" s="27">
        <v>24274000</v>
      </c>
      <c r="F274" s="27">
        <v>20983305</v>
      </c>
      <c r="G274" s="36">
        <f t="shared" si="53"/>
        <v>0.86443540413611275</v>
      </c>
      <c r="H274" s="26">
        <v>862437</v>
      </c>
      <c r="I274" s="27">
        <v>832881</v>
      </c>
      <c r="J274" s="27">
        <v>1430208</v>
      </c>
      <c r="K274" s="26">
        <v>3125526</v>
      </c>
      <c r="L274" s="26">
        <v>28923</v>
      </c>
      <c r="M274" s="27">
        <v>136987</v>
      </c>
      <c r="N274" s="27">
        <v>2163045</v>
      </c>
      <c r="O274" s="26">
        <v>2328955</v>
      </c>
      <c r="P274" s="26">
        <v>531864</v>
      </c>
      <c r="Q274" s="27">
        <v>206796</v>
      </c>
      <c r="R274" s="27">
        <v>1284805</v>
      </c>
      <c r="S274" s="26">
        <v>2023465</v>
      </c>
      <c r="T274" s="26">
        <v>2136417</v>
      </c>
      <c r="U274" s="27">
        <v>6327356</v>
      </c>
      <c r="V274" s="27">
        <v>5041586</v>
      </c>
      <c r="W274" s="42">
        <v>13505359</v>
      </c>
    </row>
    <row r="275" spans="1:23" x14ac:dyDescent="0.2">
      <c r="A275" s="15" t="s">
        <v>20</v>
      </c>
      <c r="B275" s="16" t="s">
        <v>484</v>
      </c>
      <c r="C275" s="17" t="s">
        <v>485</v>
      </c>
      <c r="D275" s="26">
        <v>21477650</v>
      </c>
      <c r="E275" s="27">
        <v>22908650</v>
      </c>
      <c r="F275" s="27">
        <v>15395143</v>
      </c>
      <c r="G275" s="36">
        <f t="shared" si="53"/>
        <v>0.67202314409622566</v>
      </c>
      <c r="H275" s="26">
        <v>792778</v>
      </c>
      <c r="I275" s="27">
        <v>0</v>
      </c>
      <c r="J275" s="27">
        <v>644747</v>
      </c>
      <c r="K275" s="26">
        <v>1437525</v>
      </c>
      <c r="L275" s="26">
        <v>982723</v>
      </c>
      <c r="M275" s="27">
        <v>1113400</v>
      </c>
      <c r="N275" s="27">
        <v>1871532</v>
      </c>
      <c r="O275" s="26">
        <v>3967655</v>
      </c>
      <c r="P275" s="26">
        <v>0</v>
      </c>
      <c r="Q275" s="27">
        <v>1430897</v>
      </c>
      <c r="R275" s="27">
        <v>0</v>
      </c>
      <c r="S275" s="26">
        <v>1430897</v>
      </c>
      <c r="T275" s="26">
        <v>1082400</v>
      </c>
      <c r="U275" s="27">
        <v>4085982</v>
      </c>
      <c r="V275" s="27">
        <v>3390684</v>
      </c>
      <c r="W275" s="42">
        <v>8559066</v>
      </c>
    </row>
    <row r="276" spans="1:23" x14ac:dyDescent="0.2">
      <c r="A276" s="15" t="s">
        <v>20</v>
      </c>
      <c r="B276" s="16" t="s">
        <v>486</v>
      </c>
      <c r="C276" s="17" t="s">
        <v>487</v>
      </c>
      <c r="D276" s="26">
        <v>28455620</v>
      </c>
      <c r="E276" s="27">
        <v>28585620</v>
      </c>
      <c r="F276" s="27">
        <v>1052371</v>
      </c>
      <c r="G276" s="36">
        <f t="shared" si="53"/>
        <v>3.6814699138937687E-2</v>
      </c>
      <c r="H276" s="26">
        <v>0</v>
      </c>
      <c r="I276" s="27">
        <v>210231</v>
      </c>
      <c r="J276" s="27">
        <v>210231</v>
      </c>
      <c r="K276" s="26">
        <v>420462</v>
      </c>
      <c r="L276" s="26">
        <v>402566</v>
      </c>
      <c r="M276" s="27">
        <v>0</v>
      </c>
      <c r="N276" s="27">
        <v>229343</v>
      </c>
      <c r="O276" s="26">
        <v>631909</v>
      </c>
      <c r="P276" s="26">
        <v>0</v>
      </c>
      <c r="Q276" s="27">
        <v>0</v>
      </c>
      <c r="R276" s="27">
        <v>0</v>
      </c>
      <c r="S276" s="26">
        <v>0</v>
      </c>
      <c r="T276" s="26">
        <v>0</v>
      </c>
      <c r="U276" s="27">
        <v>0</v>
      </c>
      <c r="V276" s="27">
        <v>0</v>
      </c>
      <c r="W276" s="42">
        <v>0</v>
      </c>
    </row>
    <row r="277" spans="1:23" x14ac:dyDescent="0.2">
      <c r="A277" s="15" t="s">
        <v>20</v>
      </c>
      <c r="B277" s="16" t="s">
        <v>488</v>
      </c>
      <c r="C277" s="17" t="s">
        <v>489</v>
      </c>
      <c r="D277" s="26">
        <v>95416000</v>
      </c>
      <c r="E277" s="27">
        <v>148879362</v>
      </c>
      <c r="F277" s="27">
        <v>51020118</v>
      </c>
      <c r="G277" s="36">
        <f t="shared" si="53"/>
        <v>0.34269436216417959</v>
      </c>
      <c r="H277" s="26">
        <v>4049310</v>
      </c>
      <c r="I277" s="27">
        <v>1107990</v>
      </c>
      <c r="J277" s="27">
        <v>25298530</v>
      </c>
      <c r="K277" s="26">
        <v>30455830</v>
      </c>
      <c r="L277" s="26">
        <v>4766956</v>
      </c>
      <c r="M277" s="27">
        <v>2595500</v>
      </c>
      <c r="N277" s="27">
        <v>2416022</v>
      </c>
      <c r="O277" s="26">
        <v>9778478</v>
      </c>
      <c r="P277" s="26">
        <v>113619</v>
      </c>
      <c r="Q277" s="27">
        <v>1826888</v>
      </c>
      <c r="R277" s="27">
        <v>4923394</v>
      </c>
      <c r="S277" s="26">
        <v>6863901</v>
      </c>
      <c r="T277" s="26">
        <v>1609</v>
      </c>
      <c r="U277" s="27">
        <v>48407</v>
      </c>
      <c r="V277" s="27">
        <v>3871893</v>
      </c>
      <c r="W277" s="42">
        <v>3921909</v>
      </c>
    </row>
    <row r="278" spans="1:23" x14ac:dyDescent="0.2">
      <c r="A278" s="15" t="s">
        <v>20</v>
      </c>
      <c r="B278" s="16" t="s">
        <v>490</v>
      </c>
      <c r="C278" s="17" t="s">
        <v>491</v>
      </c>
      <c r="D278" s="26">
        <v>12631000</v>
      </c>
      <c r="E278" s="27">
        <v>12631000</v>
      </c>
      <c r="F278" s="27">
        <v>17866273</v>
      </c>
      <c r="G278" s="36">
        <f t="shared" si="53"/>
        <v>1.4144781094133481</v>
      </c>
      <c r="H278" s="26">
        <v>1405004</v>
      </c>
      <c r="I278" s="27">
        <v>195319</v>
      </c>
      <c r="J278" s="27">
        <v>1626595</v>
      </c>
      <c r="K278" s="26">
        <v>3226918</v>
      </c>
      <c r="L278" s="26">
        <v>1626595</v>
      </c>
      <c r="M278" s="27">
        <v>1626595</v>
      </c>
      <c r="N278" s="27">
        <v>1626595</v>
      </c>
      <c r="O278" s="26">
        <v>4879785</v>
      </c>
      <c r="P278" s="26">
        <v>1626595</v>
      </c>
      <c r="Q278" s="27">
        <v>1626595</v>
      </c>
      <c r="R278" s="27">
        <v>1626595</v>
      </c>
      <c r="S278" s="26">
        <v>4879785</v>
      </c>
      <c r="T278" s="26">
        <v>1626595</v>
      </c>
      <c r="U278" s="27">
        <v>1626595</v>
      </c>
      <c r="V278" s="27">
        <v>1626595</v>
      </c>
      <c r="W278" s="42">
        <v>4879785</v>
      </c>
    </row>
    <row r="279" spans="1:23" x14ac:dyDescent="0.2">
      <c r="A279" s="15" t="s">
        <v>20</v>
      </c>
      <c r="B279" s="16" t="s">
        <v>492</v>
      </c>
      <c r="C279" s="17" t="s">
        <v>493</v>
      </c>
      <c r="D279" s="26">
        <v>18736001</v>
      </c>
      <c r="E279" s="27">
        <v>16236001</v>
      </c>
      <c r="F279" s="27">
        <v>5715237</v>
      </c>
      <c r="G279" s="36">
        <f t="shared" si="53"/>
        <v>0.35201014092078464</v>
      </c>
      <c r="H279" s="26">
        <v>45625</v>
      </c>
      <c r="I279" s="27">
        <v>1045884</v>
      </c>
      <c r="J279" s="27">
        <v>0</v>
      </c>
      <c r="K279" s="26">
        <v>1091509</v>
      </c>
      <c r="L279" s="26">
        <v>2549371</v>
      </c>
      <c r="M279" s="27">
        <v>0</v>
      </c>
      <c r="N279" s="27">
        <v>0</v>
      </c>
      <c r="O279" s="26">
        <v>2549371</v>
      </c>
      <c r="P279" s="26">
        <v>0</v>
      </c>
      <c r="Q279" s="27">
        <v>0</v>
      </c>
      <c r="R279" s="27">
        <v>2074357</v>
      </c>
      <c r="S279" s="26">
        <v>2074357</v>
      </c>
      <c r="T279" s="26">
        <v>0</v>
      </c>
      <c r="U279" s="27">
        <v>0</v>
      </c>
      <c r="V279" s="27">
        <v>0</v>
      </c>
      <c r="W279" s="42">
        <v>0</v>
      </c>
    </row>
    <row r="280" spans="1:23" x14ac:dyDescent="0.2">
      <c r="A280" s="15" t="s">
        <v>20</v>
      </c>
      <c r="B280" s="16" t="s">
        <v>494</v>
      </c>
      <c r="C280" s="17" t="s">
        <v>495</v>
      </c>
      <c r="D280" s="26">
        <v>27243999</v>
      </c>
      <c r="E280" s="27">
        <v>36110000</v>
      </c>
      <c r="F280" s="27">
        <v>15807442</v>
      </c>
      <c r="G280" s="36">
        <f t="shared" si="53"/>
        <v>0.43775801716975909</v>
      </c>
      <c r="H280" s="26">
        <v>423306</v>
      </c>
      <c r="I280" s="27">
        <v>0</v>
      </c>
      <c r="J280" s="27">
        <v>7740286</v>
      </c>
      <c r="K280" s="26">
        <v>8163592</v>
      </c>
      <c r="L280" s="26">
        <v>0</v>
      </c>
      <c r="M280" s="27">
        <v>0</v>
      </c>
      <c r="N280" s="27">
        <v>3469523</v>
      </c>
      <c r="O280" s="26">
        <v>3469523</v>
      </c>
      <c r="P280" s="26">
        <v>0</v>
      </c>
      <c r="Q280" s="27">
        <v>0</v>
      </c>
      <c r="R280" s="27">
        <v>0</v>
      </c>
      <c r="S280" s="26">
        <v>0</v>
      </c>
      <c r="T280" s="26">
        <v>0</v>
      </c>
      <c r="U280" s="27">
        <v>0</v>
      </c>
      <c r="V280" s="27">
        <v>4174327</v>
      </c>
      <c r="W280" s="42">
        <v>4174327</v>
      </c>
    </row>
    <row r="281" spans="1:23" x14ac:dyDescent="0.2">
      <c r="A281" s="15" t="s">
        <v>20</v>
      </c>
      <c r="B281" s="16" t="s">
        <v>496</v>
      </c>
      <c r="C281" s="17" t="s">
        <v>497</v>
      </c>
      <c r="D281" s="26">
        <v>41820010</v>
      </c>
      <c r="E281" s="27">
        <v>43845010</v>
      </c>
      <c r="F281" s="27">
        <v>14405290</v>
      </c>
      <c r="G281" s="36">
        <f t="shared" si="53"/>
        <v>0.32855027288168026</v>
      </c>
      <c r="H281" s="26">
        <v>311629</v>
      </c>
      <c r="I281" s="27">
        <v>0</v>
      </c>
      <c r="J281" s="27">
        <v>0</v>
      </c>
      <c r="K281" s="26">
        <v>311629</v>
      </c>
      <c r="L281" s="26">
        <v>2234394</v>
      </c>
      <c r="M281" s="27">
        <v>1834950</v>
      </c>
      <c r="N281" s="27">
        <v>4382190</v>
      </c>
      <c r="O281" s="26">
        <v>8451534</v>
      </c>
      <c r="P281" s="26">
        <v>0</v>
      </c>
      <c r="Q281" s="27">
        <v>0</v>
      </c>
      <c r="R281" s="27">
        <v>2575841</v>
      </c>
      <c r="S281" s="26">
        <v>2575841</v>
      </c>
      <c r="T281" s="26">
        <v>865699</v>
      </c>
      <c r="U281" s="27">
        <v>495000</v>
      </c>
      <c r="V281" s="27">
        <v>1705587</v>
      </c>
      <c r="W281" s="42">
        <v>3066286</v>
      </c>
    </row>
    <row r="282" spans="1:23" x14ac:dyDescent="0.2">
      <c r="A282" s="15" t="s">
        <v>35</v>
      </c>
      <c r="B282" s="16" t="s">
        <v>498</v>
      </c>
      <c r="C282" s="17" t="s">
        <v>499</v>
      </c>
      <c r="D282" s="26">
        <v>1000000</v>
      </c>
      <c r="E282" s="27">
        <v>1600000</v>
      </c>
      <c r="F282" s="27">
        <v>1486101</v>
      </c>
      <c r="G282" s="36">
        <f t="shared" si="53"/>
        <v>0.92881312500000002</v>
      </c>
      <c r="H282" s="26">
        <v>65000</v>
      </c>
      <c r="I282" s="27">
        <v>5000</v>
      </c>
      <c r="J282" s="27">
        <v>4869</v>
      </c>
      <c r="K282" s="26">
        <v>74869</v>
      </c>
      <c r="L282" s="26">
        <v>65764</v>
      </c>
      <c r="M282" s="27">
        <v>0</v>
      </c>
      <c r="N282" s="27">
        <v>0</v>
      </c>
      <c r="O282" s="26">
        <v>65764</v>
      </c>
      <c r="P282" s="26">
        <v>12311</v>
      </c>
      <c r="Q282" s="27">
        <v>427929</v>
      </c>
      <c r="R282" s="27">
        <v>350406</v>
      </c>
      <c r="S282" s="26">
        <v>790646</v>
      </c>
      <c r="T282" s="26">
        <v>293622</v>
      </c>
      <c r="U282" s="27">
        <v>206854</v>
      </c>
      <c r="V282" s="27">
        <v>54346</v>
      </c>
      <c r="W282" s="42">
        <v>554822</v>
      </c>
    </row>
    <row r="283" spans="1:23" ht="16.5" x14ac:dyDescent="0.3">
      <c r="A283" s="18" t="s">
        <v>0</v>
      </c>
      <c r="B283" s="19" t="s">
        <v>500</v>
      </c>
      <c r="C283" s="20" t="s">
        <v>0</v>
      </c>
      <c r="D283" s="28">
        <f>SUM(D274:D282)</f>
        <v>271054280</v>
      </c>
      <c r="E283" s="29">
        <f>SUM(E274:E282)</f>
        <v>335069643</v>
      </c>
      <c r="F283" s="29">
        <f>SUM(F274:F282)</f>
        <v>143731280</v>
      </c>
      <c r="G283" s="37">
        <f t="shared" si="53"/>
        <v>0.42895942083299976</v>
      </c>
      <c r="H283" s="28">
        <f t="shared" ref="H283:W283" si="56">SUM(H274:H282)</f>
        <v>7955089</v>
      </c>
      <c r="I283" s="29">
        <f t="shared" si="56"/>
        <v>3397305</v>
      </c>
      <c r="J283" s="29">
        <f t="shared" si="56"/>
        <v>36955466</v>
      </c>
      <c r="K283" s="28">
        <f t="shared" si="56"/>
        <v>48307860</v>
      </c>
      <c r="L283" s="28">
        <f t="shared" si="56"/>
        <v>12657292</v>
      </c>
      <c r="M283" s="29">
        <f t="shared" si="56"/>
        <v>7307432</v>
      </c>
      <c r="N283" s="29">
        <f t="shared" si="56"/>
        <v>16158250</v>
      </c>
      <c r="O283" s="28">
        <f t="shared" si="56"/>
        <v>36122974</v>
      </c>
      <c r="P283" s="28">
        <f t="shared" si="56"/>
        <v>2284389</v>
      </c>
      <c r="Q283" s="29">
        <f t="shared" si="56"/>
        <v>5519105</v>
      </c>
      <c r="R283" s="29">
        <f t="shared" si="56"/>
        <v>12835398</v>
      </c>
      <c r="S283" s="28">
        <f t="shared" si="56"/>
        <v>20638892</v>
      </c>
      <c r="T283" s="28">
        <f t="shared" si="56"/>
        <v>6006342</v>
      </c>
      <c r="U283" s="29">
        <f t="shared" si="56"/>
        <v>12790194</v>
      </c>
      <c r="V283" s="29">
        <f t="shared" si="56"/>
        <v>19865018</v>
      </c>
      <c r="W283" s="43">
        <f t="shared" si="56"/>
        <v>38661554</v>
      </c>
    </row>
    <row r="284" spans="1:23" x14ac:dyDescent="0.2">
      <c r="A284" s="15" t="s">
        <v>20</v>
      </c>
      <c r="B284" s="16" t="s">
        <v>501</v>
      </c>
      <c r="C284" s="17" t="s">
        <v>502</v>
      </c>
      <c r="D284" s="26">
        <v>34596006</v>
      </c>
      <c r="E284" s="27">
        <v>36660722</v>
      </c>
      <c r="F284" s="27">
        <v>9108253</v>
      </c>
      <c r="G284" s="36">
        <f t="shared" si="53"/>
        <v>0.24844718006372052</v>
      </c>
      <c r="H284" s="26">
        <v>0</v>
      </c>
      <c r="I284" s="27">
        <v>0</v>
      </c>
      <c r="J284" s="27">
        <v>0</v>
      </c>
      <c r="K284" s="26">
        <v>0</v>
      </c>
      <c r="L284" s="26">
        <v>0</v>
      </c>
      <c r="M284" s="27">
        <v>8114009</v>
      </c>
      <c r="N284" s="27">
        <v>0</v>
      </c>
      <c r="O284" s="26">
        <v>8114009</v>
      </c>
      <c r="P284" s="26">
        <v>0</v>
      </c>
      <c r="Q284" s="27">
        <v>95695</v>
      </c>
      <c r="R284" s="27">
        <v>853332</v>
      </c>
      <c r="S284" s="26">
        <v>949027</v>
      </c>
      <c r="T284" s="26">
        <v>0</v>
      </c>
      <c r="U284" s="27">
        <v>45217</v>
      </c>
      <c r="V284" s="27">
        <v>0</v>
      </c>
      <c r="W284" s="42">
        <v>45217</v>
      </c>
    </row>
    <row r="285" spans="1:23" x14ac:dyDescent="0.2">
      <c r="A285" s="15" t="s">
        <v>20</v>
      </c>
      <c r="B285" s="16" t="s">
        <v>503</v>
      </c>
      <c r="C285" s="17" t="s">
        <v>504</v>
      </c>
      <c r="D285" s="26">
        <v>16640000</v>
      </c>
      <c r="E285" s="27">
        <v>14140000</v>
      </c>
      <c r="F285" s="27">
        <v>7793793</v>
      </c>
      <c r="G285" s="36">
        <f t="shared" si="53"/>
        <v>0.55118762376237629</v>
      </c>
      <c r="H285" s="26">
        <v>0</v>
      </c>
      <c r="I285" s="27">
        <v>0</v>
      </c>
      <c r="J285" s="27">
        <v>780258</v>
      </c>
      <c r="K285" s="26">
        <v>780258</v>
      </c>
      <c r="L285" s="26">
        <v>782265</v>
      </c>
      <c r="M285" s="27">
        <v>0</v>
      </c>
      <c r="N285" s="27">
        <v>0</v>
      </c>
      <c r="O285" s="26">
        <v>782265</v>
      </c>
      <c r="P285" s="26">
        <v>113947</v>
      </c>
      <c r="Q285" s="27">
        <v>96891</v>
      </c>
      <c r="R285" s="27">
        <v>5781499</v>
      </c>
      <c r="S285" s="26">
        <v>5992337</v>
      </c>
      <c r="T285" s="26">
        <v>129998</v>
      </c>
      <c r="U285" s="27">
        <v>107747</v>
      </c>
      <c r="V285" s="27">
        <v>1188</v>
      </c>
      <c r="W285" s="42">
        <v>238933</v>
      </c>
    </row>
    <row r="286" spans="1:23" x14ac:dyDescent="0.2">
      <c r="A286" s="15" t="s">
        <v>20</v>
      </c>
      <c r="B286" s="16" t="s">
        <v>505</v>
      </c>
      <c r="C286" s="17" t="s">
        <v>506</v>
      </c>
      <c r="D286" s="26">
        <v>36355250</v>
      </c>
      <c r="E286" s="27">
        <v>38270651</v>
      </c>
      <c r="F286" s="27">
        <v>28331179</v>
      </c>
      <c r="G286" s="36">
        <f t="shared" si="53"/>
        <v>0.74028474195539551</v>
      </c>
      <c r="H286" s="26">
        <v>591473</v>
      </c>
      <c r="I286" s="27">
        <v>1123796</v>
      </c>
      <c r="J286" s="27">
        <v>2195896</v>
      </c>
      <c r="K286" s="26">
        <v>3911165</v>
      </c>
      <c r="L286" s="26">
        <v>2435179</v>
      </c>
      <c r="M286" s="27">
        <v>1437905</v>
      </c>
      <c r="N286" s="27">
        <v>472362</v>
      </c>
      <c r="O286" s="26">
        <v>4345446</v>
      </c>
      <c r="P286" s="26">
        <v>2812366</v>
      </c>
      <c r="Q286" s="27">
        <v>2560705</v>
      </c>
      <c r="R286" s="27">
        <v>6978831</v>
      </c>
      <c r="S286" s="26">
        <v>12351902</v>
      </c>
      <c r="T286" s="26">
        <v>1253176</v>
      </c>
      <c r="U286" s="27">
        <v>447559</v>
      </c>
      <c r="V286" s="27">
        <v>6021931</v>
      </c>
      <c r="W286" s="42">
        <v>7722666</v>
      </c>
    </row>
    <row r="287" spans="1:23" x14ac:dyDescent="0.2">
      <c r="A287" s="15" t="s">
        <v>20</v>
      </c>
      <c r="B287" s="16" t="s">
        <v>507</v>
      </c>
      <c r="C287" s="17" t="s">
        <v>508</v>
      </c>
      <c r="D287" s="26">
        <v>93564439</v>
      </c>
      <c r="E287" s="27">
        <v>137806129</v>
      </c>
      <c r="F287" s="27">
        <v>51278376</v>
      </c>
      <c r="G287" s="36">
        <f t="shared" si="53"/>
        <v>0.37210519134457365</v>
      </c>
      <c r="H287" s="26">
        <v>85754</v>
      </c>
      <c r="I287" s="27">
        <v>5067310</v>
      </c>
      <c r="J287" s="27">
        <v>3171030</v>
      </c>
      <c r="K287" s="26">
        <v>8324094</v>
      </c>
      <c r="L287" s="26">
        <v>4458957</v>
      </c>
      <c r="M287" s="27">
        <v>2548390</v>
      </c>
      <c r="N287" s="27">
        <v>5392051</v>
      </c>
      <c r="O287" s="26">
        <v>12399398</v>
      </c>
      <c r="P287" s="26">
        <v>749250</v>
      </c>
      <c r="Q287" s="27">
        <v>3271829</v>
      </c>
      <c r="R287" s="27">
        <v>2474327</v>
      </c>
      <c r="S287" s="26">
        <v>6495406</v>
      </c>
      <c r="T287" s="26">
        <v>13251960</v>
      </c>
      <c r="U287" s="27">
        <v>7012038</v>
      </c>
      <c r="V287" s="27">
        <v>3795480</v>
      </c>
      <c r="W287" s="42">
        <v>24059478</v>
      </c>
    </row>
    <row r="288" spans="1:23" x14ac:dyDescent="0.2">
      <c r="A288" s="15" t="s">
        <v>20</v>
      </c>
      <c r="B288" s="16" t="s">
        <v>509</v>
      </c>
      <c r="C288" s="17" t="s">
        <v>510</v>
      </c>
      <c r="D288" s="26">
        <v>144161147</v>
      </c>
      <c r="E288" s="27">
        <v>144161147</v>
      </c>
      <c r="F288" s="27">
        <v>122821499</v>
      </c>
      <c r="G288" s="36">
        <f t="shared" si="53"/>
        <v>0.85197365279009607</v>
      </c>
      <c r="H288" s="26">
        <v>629204</v>
      </c>
      <c r="I288" s="27">
        <v>3981339</v>
      </c>
      <c r="J288" s="27">
        <v>3764950</v>
      </c>
      <c r="K288" s="26">
        <v>8375493</v>
      </c>
      <c r="L288" s="26">
        <v>8183639</v>
      </c>
      <c r="M288" s="27">
        <v>7694486</v>
      </c>
      <c r="N288" s="27">
        <v>1829982</v>
      </c>
      <c r="O288" s="26">
        <v>17708107</v>
      </c>
      <c r="P288" s="26">
        <v>8124895</v>
      </c>
      <c r="Q288" s="27">
        <v>9313048</v>
      </c>
      <c r="R288" s="27">
        <v>34329555</v>
      </c>
      <c r="S288" s="26">
        <v>51767498</v>
      </c>
      <c r="T288" s="26">
        <v>6037170</v>
      </c>
      <c r="U288" s="27">
        <v>11321011</v>
      </c>
      <c r="V288" s="27">
        <v>27612220</v>
      </c>
      <c r="W288" s="42">
        <v>44970401</v>
      </c>
    </row>
    <row r="289" spans="1:23" x14ac:dyDescent="0.2">
      <c r="A289" s="15" t="s">
        <v>35</v>
      </c>
      <c r="B289" s="16" t="s">
        <v>511</v>
      </c>
      <c r="C289" s="17" t="s">
        <v>512</v>
      </c>
      <c r="D289" s="26">
        <v>2210000</v>
      </c>
      <c r="E289" s="27">
        <v>521050</v>
      </c>
      <c r="F289" s="27">
        <v>531226</v>
      </c>
      <c r="G289" s="36">
        <f t="shared" si="53"/>
        <v>1.0195297956050282</v>
      </c>
      <c r="H289" s="26">
        <v>0</v>
      </c>
      <c r="I289" s="27">
        <v>26500</v>
      </c>
      <c r="J289" s="27">
        <v>183391</v>
      </c>
      <c r="K289" s="26">
        <v>209891</v>
      </c>
      <c r="L289" s="26">
        <v>10100</v>
      </c>
      <c r="M289" s="27">
        <v>0</v>
      </c>
      <c r="N289" s="27">
        <v>0</v>
      </c>
      <c r="O289" s="26">
        <v>10100</v>
      </c>
      <c r="P289" s="26">
        <v>122878</v>
      </c>
      <c r="Q289" s="27">
        <v>0</v>
      </c>
      <c r="R289" s="27">
        <v>57114</v>
      </c>
      <c r="S289" s="26">
        <v>179992</v>
      </c>
      <c r="T289" s="26">
        <v>0</v>
      </c>
      <c r="U289" s="27">
        <v>114144</v>
      </c>
      <c r="V289" s="27">
        <v>17099</v>
      </c>
      <c r="W289" s="42">
        <v>131243</v>
      </c>
    </row>
    <row r="290" spans="1:23" ht="16.5" x14ac:dyDescent="0.3">
      <c r="A290" s="18" t="s">
        <v>0</v>
      </c>
      <c r="B290" s="19" t="s">
        <v>513</v>
      </c>
      <c r="C290" s="20" t="s">
        <v>0</v>
      </c>
      <c r="D290" s="28">
        <f>SUM(D284:D289)</f>
        <v>327526842</v>
      </c>
      <c r="E290" s="29">
        <f>SUM(E284:E289)</f>
        <v>371559699</v>
      </c>
      <c r="F290" s="29">
        <f>SUM(F284:F289)</f>
        <v>219864326</v>
      </c>
      <c r="G290" s="37">
        <f t="shared" si="53"/>
        <v>0.59173351305788413</v>
      </c>
      <c r="H290" s="28">
        <f t="shared" ref="H290:W290" si="57">SUM(H284:H289)</f>
        <v>1306431</v>
      </c>
      <c r="I290" s="29">
        <f t="shared" si="57"/>
        <v>10198945</v>
      </c>
      <c r="J290" s="29">
        <f t="shared" si="57"/>
        <v>10095525</v>
      </c>
      <c r="K290" s="28">
        <f t="shared" si="57"/>
        <v>21600901</v>
      </c>
      <c r="L290" s="28">
        <f t="shared" si="57"/>
        <v>15870140</v>
      </c>
      <c r="M290" s="29">
        <f t="shared" si="57"/>
        <v>19794790</v>
      </c>
      <c r="N290" s="29">
        <f t="shared" si="57"/>
        <v>7694395</v>
      </c>
      <c r="O290" s="28">
        <f t="shared" si="57"/>
        <v>43359325</v>
      </c>
      <c r="P290" s="28">
        <f t="shared" si="57"/>
        <v>11923336</v>
      </c>
      <c r="Q290" s="29">
        <f t="shared" si="57"/>
        <v>15338168</v>
      </c>
      <c r="R290" s="29">
        <f t="shared" si="57"/>
        <v>50474658</v>
      </c>
      <c r="S290" s="28">
        <f t="shared" si="57"/>
        <v>77736162</v>
      </c>
      <c r="T290" s="28">
        <f t="shared" si="57"/>
        <v>20672304</v>
      </c>
      <c r="U290" s="29">
        <f t="shared" si="57"/>
        <v>19047716</v>
      </c>
      <c r="V290" s="29">
        <f t="shared" si="57"/>
        <v>37447918</v>
      </c>
      <c r="W290" s="43">
        <f t="shared" si="57"/>
        <v>77167938</v>
      </c>
    </row>
    <row r="291" spans="1:23" x14ac:dyDescent="0.2">
      <c r="A291" s="15" t="s">
        <v>20</v>
      </c>
      <c r="B291" s="16" t="s">
        <v>514</v>
      </c>
      <c r="C291" s="17" t="s">
        <v>515</v>
      </c>
      <c r="D291" s="26">
        <v>179266000</v>
      </c>
      <c r="E291" s="27">
        <v>166666000</v>
      </c>
      <c r="F291" s="27">
        <v>93073941</v>
      </c>
      <c r="G291" s="36">
        <f t="shared" si="53"/>
        <v>0.55844587978351912</v>
      </c>
      <c r="H291" s="26">
        <v>215069</v>
      </c>
      <c r="I291" s="27">
        <v>2304510</v>
      </c>
      <c r="J291" s="27">
        <v>6195558</v>
      </c>
      <c r="K291" s="26">
        <v>8715137</v>
      </c>
      <c r="L291" s="26">
        <v>7856275</v>
      </c>
      <c r="M291" s="27">
        <v>4960024</v>
      </c>
      <c r="N291" s="27">
        <v>5565745</v>
      </c>
      <c r="O291" s="26">
        <v>18382044</v>
      </c>
      <c r="P291" s="26">
        <v>883255</v>
      </c>
      <c r="Q291" s="27">
        <v>11498915</v>
      </c>
      <c r="R291" s="27">
        <v>5823442</v>
      </c>
      <c r="S291" s="26">
        <v>18205612</v>
      </c>
      <c r="T291" s="26">
        <v>6523588</v>
      </c>
      <c r="U291" s="27">
        <v>7016404</v>
      </c>
      <c r="V291" s="27">
        <v>34231156</v>
      </c>
      <c r="W291" s="42">
        <v>47771148</v>
      </c>
    </row>
    <row r="292" spans="1:23" x14ac:dyDescent="0.2">
      <c r="A292" s="15" t="s">
        <v>20</v>
      </c>
      <c r="B292" s="16" t="s">
        <v>516</v>
      </c>
      <c r="C292" s="17" t="s">
        <v>517</v>
      </c>
      <c r="D292" s="26">
        <v>55161500</v>
      </c>
      <c r="E292" s="27">
        <v>54976824</v>
      </c>
      <c r="F292" s="27">
        <v>12830438</v>
      </c>
      <c r="G292" s="36">
        <f t="shared" si="53"/>
        <v>0.23337903259016926</v>
      </c>
      <c r="H292" s="26">
        <v>0</v>
      </c>
      <c r="I292" s="27">
        <v>3397849</v>
      </c>
      <c r="J292" s="27">
        <v>0</v>
      </c>
      <c r="K292" s="26">
        <v>3397849</v>
      </c>
      <c r="L292" s="26">
        <v>3362</v>
      </c>
      <c r="M292" s="27">
        <v>98026</v>
      </c>
      <c r="N292" s="27">
        <v>82124</v>
      </c>
      <c r="O292" s="26">
        <v>183512</v>
      </c>
      <c r="P292" s="26">
        <v>0</v>
      </c>
      <c r="Q292" s="27">
        <v>45000</v>
      </c>
      <c r="R292" s="27">
        <v>430239</v>
      </c>
      <c r="S292" s="26">
        <v>475239</v>
      </c>
      <c r="T292" s="26">
        <v>5500803</v>
      </c>
      <c r="U292" s="27">
        <v>377577</v>
      </c>
      <c r="V292" s="27">
        <v>2895458</v>
      </c>
      <c r="W292" s="42">
        <v>8773838</v>
      </c>
    </row>
    <row r="293" spans="1:23" x14ac:dyDescent="0.2">
      <c r="A293" s="15" t="s">
        <v>20</v>
      </c>
      <c r="B293" s="16" t="s">
        <v>518</v>
      </c>
      <c r="C293" s="17" t="s">
        <v>519</v>
      </c>
      <c r="D293" s="26">
        <v>29741000</v>
      </c>
      <c r="E293" s="27">
        <v>40686000</v>
      </c>
      <c r="F293" s="27">
        <v>29420527</v>
      </c>
      <c r="G293" s="36">
        <f t="shared" si="53"/>
        <v>0.72311180750135184</v>
      </c>
      <c r="H293" s="26">
        <v>7310171</v>
      </c>
      <c r="I293" s="27">
        <v>0</v>
      </c>
      <c r="J293" s="27">
        <v>1479066</v>
      </c>
      <c r="K293" s="26">
        <v>8789237</v>
      </c>
      <c r="L293" s="26">
        <v>0</v>
      </c>
      <c r="M293" s="27">
        <v>3231754</v>
      </c>
      <c r="N293" s="27">
        <v>4844644</v>
      </c>
      <c r="O293" s="26">
        <v>8076398</v>
      </c>
      <c r="P293" s="26">
        <v>240870</v>
      </c>
      <c r="Q293" s="27">
        <v>669588</v>
      </c>
      <c r="R293" s="27">
        <v>6379982</v>
      </c>
      <c r="S293" s="26">
        <v>7290440</v>
      </c>
      <c r="T293" s="26">
        <v>2973614</v>
      </c>
      <c r="U293" s="27">
        <v>1603569</v>
      </c>
      <c r="V293" s="27">
        <v>687269</v>
      </c>
      <c r="W293" s="42">
        <v>5264452</v>
      </c>
    </row>
    <row r="294" spans="1:23" x14ac:dyDescent="0.2">
      <c r="A294" s="15" t="s">
        <v>20</v>
      </c>
      <c r="B294" s="16" t="s">
        <v>520</v>
      </c>
      <c r="C294" s="17" t="s">
        <v>521</v>
      </c>
      <c r="D294" s="26">
        <v>63962721</v>
      </c>
      <c r="E294" s="27">
        <v>85371826</v>
      </c>
      <c r="F294" s="27">
        <v>20786768</v>
      </c>
      <c r="G294" s="36">
        <f t="shared" si="53"/>
        <v>0.24348510479323707</v>
      </c>
      <c r="H294" s="26">
        <v>1792700</v>
      </c>
      <c r="I294" s="27">
        <v>2082261</v>
      </c>
      <c r="J294" s="27">
        <v>40440</v>
      </c>
      <c r="K294" s="26">
        <v>3915401</v>
      </c>
      <c r="L294" s="26">
        <v>5324510</v>
      </c>
      <c r="M294" s="27">
        <v>1199005</v>
      </c>
      <c r="N294" s="27">
        <v>0</v>
      </c>
      <c r="O294" s="26">
        <v>6523515</v>
      </c>
      <c r="P294" s="26">
        <v>40440</v>
      </c>
      <c r="Q294" s="27">
        <v>1644258</v>
      </c>
      <c r="R294" s="27">
        <v>1328095</v>
      </c>
      <c r="S294" s="26">
        <v>3012793</v>
      </c>
      <c r="T294" s="26">
        <v>6012709</v>
      </c>
      <c r="U294" s="27">
        <v>1322350</v>
      </c>
      <c r="V294" s="27">
        <v>0</v>
      </c>
      <c r="W294" s="42">
        <v>7335059</v>
      </c>
    </row>
    <row r="295" spans="1:23" x14ac:dyDescent="0.2">
      <c r="A295" s="15" t="s">
        <v>35</v>
      </c>
      <c r="B295" s="16" t="s">
        <v>522</v>
      </c>
      <c r="C295" s="17" t="s">
        <v>523</v>
      </c>
      <c r="D295" s="26">
        <v>12179060</v>
      </c>
      <c r="E295" s="27">
        <v>7592190</v>
      </c>
      <c r="F295" s="27">
        <v>3993652</v>
      </c>
      <c r="G295" s="36">
        <f t="shared" si="53"/>
        <v>0.52602108219104105</v>
      </c>
      <c r="H295" s="26">
        <v>0</v>
      </c>
      <c r="I295" s="27">
        <v>0</v>
      </c>
      <c r="J295" s="27">
        <v>0</v>
      </c>
      <c r="K295" s="26">
        <v>0</v>
      </c>
      <c r="L295" s="26">
        <v>38029</v>
      </c>
      <c r="M295" s="27">
        <v>34573</v>
      </c>
      <c r="N295" s="27">
        <v>7196</v>
      </c>
      <c r="O295" s="26">
        <v>79798</v>
      </c>
      <c r="P295" s="26">
        <v>15777</v>
      </c>
      <c r="Q295" s="27">
        <v>2373759</v>
      </c>
      <c r="R295" s="27">
        <v>245423</v>
      </c>
      <c r="S295" s="26">
        <v>2634959</v>
      </c>
      <c r="T295" s="26">
        <v>1087029</v>
      </c>
      <c r="U295" s="27">
        <v>-37737</v>
      </c>
      <c r="V295" s="27">
        <v>229603</v>
      </c>
      <c r="W295" s="42">
        <v>1278895</v>
      </c>
    </row>
    <row r="296" spans="1:23" ht="16.5" x14ac:dyDescent="0.3">
      <c r="A296" s="18" t="s">
        <v>0</v>
      </c>
      <c r="B296" s="19" t="s">
        <v>524</v>
      </c>
      <c r="C296" s="20" t="s">
        <v>0</v>
      </c>
      <c r="D296" s="28">
        <f>SUM(D291:D295)</f>
        <v>340310281</v>
      </c>
      <c r="E296" s="29">
        <f>SUM(E291:E295)</f>
        <v>355292840</v>
      </c>
      <c r="F296" s="29">
        <f>SUM(F291:F295)</f>
        <v>160105326</v>
      </c>
      <c r="G296" s="37">
        <f t="shared" si="53"/>
        <v>0.45062919365332554</v>
      </c>
      <c r="H296" s="28">
        <f t="shared" ref="H296:W296" si="58">SUM(H291:H295)</f>
        <v>9317940</v>
      </c>
      <c r="I296" s="29">
        <f t="shared" si="58"/>
        <v>7784620</v>
      </c>
      <c r="J296" s="29">
        <f t="shared" si="58"/>
        <v>7715064</v>
      </c>
      <c r="K296" s="28">
        <f t="shared" si="58"/>
        <v>24817624</v>
      </c>
      <c r="L296" s="28">
        <f t="shared" si="58"/>
        <v>13222176</v>
      </c>
      <c r="M296" s="29">
        <f t="shared" si="58"/>
        <v>9523382</v>
      </c>
      <c r="N296" s="29">
        <f t="shared" si="58"/>
        <v>10499709</v>
      </c>
      <c r="O296" s="28">
        <f t="shared" si="58"/>
        <v>33245267</v>
      </c>
      <c r="P296" s="28">
        <f t="shared" si="58"/>
        <v>1180342</v>
      </c>
      <c r="Q296" s="29">
        <f t="shared" si="58"/>
        <v>16231520</v>
      </c>
      <c r="R296" s="29">
        <f t="shared" si="58"/>
        <v>14207181</v>
      </c>
      <c r="S296" s="28">
        <f t="shared" si="58"/>
        <v>31619043</v>
      </c>
      <c r="T296" s="28">
        <f t="shared" si="58"/>
        <v>22097743</v>
      </c>
      <c r="U296" s="29">
        <f t="shared" si="58"/>
        <v>10282163</v>
      </c>
      <c r="V296" s="29">
        <f t="shared" si="58"/>
        <v>38043486</v>
      </c>
      <c r="W296" s="43">
        <f t="shared" si="58"/>
        <v>70423392</v>
      </c>
    </row>
    <row r="297" spans="1:23" ht="16.5" x14ac:dyDescent="0.3">
      <c r="A297" s="18" t="s">
        <v>0</v>
      </c>
      <c r="B297" s="19" t="s">
        <v>525</v>
      </c>
      <c r="C297" s="20" t="s">
        <v>0</v>
      </c>
      <c r="D297" s="28">
        <f>SUM(D261:D264,D266:D272,D274:D282,D284:D289,D291:D295)</f>
        <v>1366325074</v>
      </c>
      <c r="E297" s="29">
        <f>SUM(E261:E264,E266:E272,E274:E282,E284:E289,E291:E295)</f>
        <v>1594231877</v>
      </c>
      <c r="F297" s="29">
        <f>SUM(F261:F264,F266:F272,F274:F282,F284:F289,F291:F295)</f>
        <v>981606524</v>
      </c>
      <c r="G297" s="37">
        <f t="shared" si="53"/>
        <v>0.6157238091658106</v>
      </c>
      <c r="H297" s="28">
        <f t="shared" ref="H297:W297" si="59">SUM(H261:H264,H266:H272,H274:H282,H284:H289,H291:H295)</f>
        <v>59451731</v>
      </c>
      <c r="I297" s="29">
        <f t="shared" si="59"/>
        <v>37323678</v>
      </c>
      <c r="J297" s="29">
        <f t="shared" si="59"/>
        <v>74371985</v>
      </c>
      <c r="K297" s="28">
        <f t="shared" si="59"/>
        <v>171147394</v>
      </c>
      <c r="L297" s="28">
        <f t="shared" si="59"/>
        <v>79671083</v>
      </c>
      <c r="M297" s="29">
        <f t="shared" si="59"/>
        <v>69620440</v>
      </c>
      <c r="N297" s="29">
        <f t="shared" si="59"/>
        <v>85687989</v>
      </c>
      <c r="O297" s="28">
        <f t="shared" si="59"/>
        <v>234979512</v>
      </c>
      <c r="P297" s="28">
        <f t="shared" si="59"/>
        <v>26535176</v>
      </c>
      <c r="Q297" s="29">
        <f t="shared" si="59"/>
        <v>57580934</v>
      </c>
      <c r="R297" s="29">
        <f t="shared" si="59"/>
        <v>133557680</v>
      </c>
      <c r="S297" s="28">
        <f t="shared" si="59"/>
        <v>217673790</v>
      </c>
      <c r="T297" s="28">
        <f t="shared" si="59"/>
        <v>83686002</v>
      </c>
      <c r="U297" s="29">
        <f t="shared" si="59"/>
        <v>79715701</v>
      </c>
      <c r="V297" s="29">
        <f t="shared" si="59"/>
        <v>194404125</v>
      </c>
      <c r="W297" s="43">
        <f t="shared" si="59"/>
        <v>357805828</v>
      </c>
    </row>
    <row r="298" spans="1:23" ht="14.45" customHeight="1" x14ac:dyDescent="0.3">
      <c r="A298" s="10"/>
      <c r="B298" s="11" t="s">
        <v>607</v>
      </c>
      <c r="C298" s="12"/>
      <c r="D298" s="30"/>
      <c r="E298" s="31"/>
      <c r="F298" s="31"/>
      <c r="G298" s="38"/>
      <c r="H298" s="30"/>
      <c r="I298" s="31"/>
      <c r="J298" s="31"/>
      <c r="K298" s="30"/>
      <c r="L298" s="30"/>
      <c r="M298" s="31"/>
      <c r="N298" s="31"/>
      <c r="O298" s="30"/>
      <c r="P298" s="30"/>
      <c r="Q298" s="31"/>
      <c r="R298" s="31"/>
      <c r="S298" s="30"/>
      <c r="T298" s="30"/>
      <c r="U298" s="31"/>
      <c r="V298" s="31"/>
      <c r="W298" s="44"/>
    </row>
    <row r="299" spans="1:23" ht="28.9" customHeight="1" x14ac:dyDescent="0.3">
      <c r="A299" s="14" t="s">
        <v>0</v>
      </c>
      <c r="B299" s="11" t="s">
        <v>526</v>
      </c>
      <c r="C299" s="12"/>
      <c r="D299" s="30"/>
      <c r="E299" s="31"/>
      <c r="F299" s="31"/>
      <c r="G299" s="38"/>
      <c r="H299" s="30"/>
      <c r="I299" s="31"/>
      <c r="J299" s="31"/>
      <c r="K299" s="30"/>
      <c r="L299" s="30"/>
      <c r="M299" s="31"/>
      <c r="N299" s="31"/>
      <c r="O299" s="30"/>
      <c r="P299" s="30"/>
      <c r="Q299" s="31"/>
      <c r="R299" s="31"/>
      <c r="S299" s="30"/>
      <c r="T299" s="30"/>
      <c r="U299" s="31"/>
      <c r="V299" s="31"/>
      <c r="W299" s="44"/>
    </row>
    <row r="300" spans="1:23" x14ac:dyDescent="0.2">
      <c r="A300" s="15" t="s">
        <v>14</v>
      </c>
      <c r="B300" s="16" t="s">
        <v>527</v>
      </c>
      <c r="C300" s="17" t="s">
        <v>528</v>
      </c>
      <c r="D300" s="26">
        <v>8325970722</v>
      </c>
      <c r="E300" s="27">
        <v>6108082438</v>
      </c>
      <c r="F300" s="27">
        <v>4462737492</v>
      </c>
      <c r="G300" s="36">
        <f t="shared" ref="G300:G337" si="60">IF(($E300     =0),0,($F300     /$E300     ))</f>
        <v>0.73062823517838049</v>
      </c>
      <c r="H300" s="26">
        <v>36438688</v>
      </c>
      <c r="I300" s="27">
        <v>218965915</v>
      </c>
      <c r="J300" s="27">
        <v>309815071</v>
      </c>
      <c r="K300" s="26">
        <v>565219674</v>
      </c>
      <c r="L300" s="26">
        <v>407372416</v>
      </c>
      <c r="M300" s="27">
        <v>389835815</v>
      </c>
      <c r="N300" s="27">
        <v>451239442</v>
      </c>
      <c r="O300" s="26">
        <v>1248447673</v>
      </c>
      <c r="P300" s="26">
        <v>192356629</v>
      </c>
      <c r="Q300" s="27">
        <v>260246691</v>
      </c>
      <c r="R300" s="27">
        <v>534197313</v>
      </c>
      <c r="S300" s="26">
        <v>986800633</v>
      </c>
      <c r="T300" s="26">
        <v>257003991</v>
      </c>
      <c r="U300" s="27">
        <v>499172076</v>
      </c>
      <c r="V300" s="27">
        <v>906093445</v>
      </c>
      <c r="W300" s="42">
        <v>1662269512</v>
      </c>
    </row>
    <row r="301" spans="1:23" ht="16.5" x14ac:dyDescent="0.3">
      <c r="A301" s="18" t="s">
        <v>0</v>
      </c>
      <c r="B301" s="19" t="s">
        <v>19</v>
      </c>
      <c r="C301" s="20" t="s">
        <v>0</v>
      </c>
      <c r="D301" s="28">
        <f>D300</f>
        <v>8325970722</v>
      </c>
      <c r="E301" s="29">
        <f>E300</f>
        <v>6108082438</v>
      </c>
      <c r="F301" s="29">
        <f>F300</f>
        <v>4462737492</v>
      </c>
      <c r="G301" s="37">
        <f t="shared" si="60"/>
        <v>0.73062823517838049</v>
      </c>
      <c r="H301" s="28">
        <f t="shared" ref="H301:W301" si="61">H300</f>
        <v>36438688</v>
      </c>
      <c r="I301" s="29">
        <f t="shared" si="61"/>
        <v>218965915</v>
      </c>
      <c r="J301" s="29">
        <f t="shared" si="61"/>
        <v>309815071</v>
      </c>
      <c r="K301" s="28">
        <f t="shared" si="61"/>
        <v>565219674</v>
      </c>
      <c r="L301" s="28">
        <f t="shared" si="61"/>
        <v>407372416</v>
      </c>
      <c r="M301" s="29">
        <f t="shared" si="61"/>
        <v>389835815</v>
      </c>
      <c r="N301" s="29">
        <f t="shared" si="61"/>
        <v>451239442</v>
      </c>
      <c r="O301" s="28">
        <f t="shared" si="61"/>
        <v>1248447673</v>
      </c>
      <c r="P301" s="28">
        <f t="shared" si="61"/>
        <v>192356629</v>
      </c>
      <c r="Q301" s="29">
        <f t="shared" si="61"/>
        <v>260246691</v>
      </c>
      <c r="R301" s="29">
        <f t="shared" si="61"/>
        <v>534197313</v>
      </c>
      <c r="S301" s="28">
        <f t="shared" si="61"/>
        <v>986800633</v>
      </c>
      <c r="T301" s="28">
        <f t="shared" si="61"/>
        <v>257003991</v>
      </c>
      <c r="U301" s="29">
        <f t="shared" si="61"/>
        <v>499172076</v>
      </c>
      <c r="V301" s="29">
        <f t="shared" si="61"/>
        <v>906093445</v>
      </c>
      <c r="W301" s="43">
        <f t="shared" si="61"/>
        <v>1662269512</v>
      </c>
    </row>
    <row r="302" spans="1:23" x14ac:dyDescent="0.2">
      <c r="A302" s="15" t="s">
        <v>20</v>
      </c>
      <c r="B302" s="16" t="s">
        <v>529</v>
      </c>
      <c r="C302" s="17" t="s">
        <v>530</v>
      </c>
      <c r="D302" s="26">
        <v>71729545</v>
      </c>
      <c r="E302" s="27">
        <v>80761309</v>
      </c>
      <c r="F302" s="27">
        <v>70474056</v>
      </c>
      <c r="G302" s="36">
        <f t="shared" si="60"/>
        <v>0.87262151731592164</v>
      </c>
      <c r="H302" s="26">
        <v>0</v>
      </c>
      <c r="I302" s="27">
        <v>637743</v>
      </c>
      <c r="J302" s="27">
        <v>5706085</v>
      </c>
      <c r="K302" s="26">
        <v>6343828</v>
      </c>
      <c r="L302" s="26">
        <v>3780919</v>
      </c>
      <c r="M302" s="27">
        <v>4557840</v>
      </c>
      <c r="N302" s="27">
        <v>11399657</v>
      </c>
      <c r="O302" s="26">
        <v>19738416</v>
      </c>
      <c r="P302" s="26">
        <v>3022593</v>
      </c>
      <c r="Q302" s="27">
        <v>4578049</v>
      </c>
      <c r="R302" s="27">
        <v>9364287</v>
      </c>
      <c r="S302" s="26">
        <v>16964929</v>
      </c>
      <c r="T302" s="26">
        <v>2956946</v>
      </c>
      <c r="U302" s="27">
        <v>2526366</v>
      </c>
      <c r="V302" s="27">
        <v>21943571</v>
      </c>
      <c r="W302" s="42">
        <v>27426883</v>
      </c>
    </row>
    <row r="303" spans="1:23" x14ac:dyDescent="0.2">
      <c r="A303" s="15" t="s">
        <v>20</v>
      </c>
      <c r="B303" s="16" t="s">
        <v>531</v>
      </c>
      <c r="C303" s="17" t="s">
        <v>532</v>
      </c>
      <c r="D303" s="26">
        <v>51261562</v>
      </c>
      <c r="E303" s="27">
        <v>83976959</v>
      </c>
      <c r="F303" s="27">
        <v>50522090</v>
      </c>
      <c r="G303" s="36">
        <f t="shared" si="60"/>
        <v>0.60161847489619147</v>
      </c>
      <c r="H303" s="26">
        <v>2230155</v>
      </c>
      <c r="I303" s="27">
        <v>2238125</v>
      </c>
      <c r="J303" s="27">
        <v>345265</v>
      </c>
      <c r="K303" s="26">
        <v>4813545</v>
      </c>
      <c r="L303" s="26">
        <v>1339584</v>
      </c>
      <c r="M303" s="27">
        <v>2701089</v>
      </c>
      <c r="N303" s="27">
        <v>153988</v>
      </c>
      <c r="O303" s="26">
        <v>4194661</v>
      </c>
      <c r="P303" s="26">
        <v>299053</v>
      </c>
      <c r="Q303" s="27">
        <v>828463</v>
      </c>
      <c r="R303" s="27">
        <v>21816188</v>
      </c>
      <c r="S303" s="26">
        <v>22943704</v>
      </c>
      <c r="T303" s="26">
        <v>3279325</v>
      </c>
      <c r="U303" s="27">
        <v>3621489</v>
      </c>
      <c r="V303" s="27">
        <v>11669366</v>
      </c>
      <c r="W303" s="42">
        <v>18570180</v>
      </c>
    </row>
    <row r="304" spans="1:23" x14ac:dyDescent="0.2">
      <c r="A304" s="15" t="s">
        <v>20</v>
      </c>
      <c r="B304" s="16" t="s">
        <v>533</v>
      </c>
      <c r="C304" s="17" t="s">
        <v>534</v>
      </c>
      <c r="D304" s="26">
        <v>56187043</v>
      </c>
      <c r="E304" s="27">
        <v>53306697</v>
      </c>
      <c r="F304" s="27">
        <v>49387221</v>
      </c>
      <c r="G304" s="36">
        <f t="shared" si="60"/>
        <v>0.92647310337010746</v>
      </c>
      <c r="H304" s="26">
        <v>6060</v>
      </c>
      <c r="I304" s="27">
        <v>51993</v>
      </c>
      <c r="J304" s="27">
        <v>1770855</v>
      </c>
      <c r="K304" s="26">
        <v>1828908</v>
      </c>
      <c r="L304" s="26">
        <v>2680355</v>
      </c>
      <c r="M304" s="27">
        <v>2751797</v>
      </c>
      <c r="N304" s="27">
        <v>4892118</v>
      </c>
      <c r="O304" s="26">
        <v>10324270</v>
      </c>
      <c r="P304" s="26">
        <v>1773119</v>
      </c>
      <c r="Q304" s="27">
        <v>6592398</v>
      </c>
      <c r="R304" s="27">
        <v>6312333</v>
      </c>
      <c r="S304" s="26">
        <v>14677850</v>
      </c>
      <c r="T304" s="26">
        <v>4692750</v>
      </c>
      <c r="U304" s="27">
        <v>6945356</v>
      </c>
      <c r="V304" s="27">
        <v>10918087</v>
      </c>
      <c r="W304" s="42">
        <v>22556193</v>
      </c>
    </row>
    <row r="305" spans="1:23" x14ac:dyDescent="0.2">
      <c r="A305" s="15" t="s">
        <v>20</v>
      </c>
      <c r="B305" s="16" t="s">
        <v>535</v>
      </c>
      <c r="C305" s="17" t="s">
        <v>536</v>
      </c>
      <c r="D305" s="26">
        <v>269141804</v>
      </c>
      <c r="E305" s="27">
        <v>225556182</v>
      </c>
      <c r="F305" s="27">
        <v>134332186</v>
      </c>
      <c r="G305" s="36">
        <f t="shared" si="60"/>
        <v>0.59555976169165692</v>
      </c>
      <c r="H305" s="26">
        <v>1470227</v>
      </c>
      <c r="I305" s="27">
        <v>4082669</v>
      </c>
      <c r="J305" s="27">
        <v>7123863</v>
      </c>
      <c r="K305" s="26">
        <v>12676759</v>
      </c>
      <c r="L305" s="26">
        <v>10375658</v>
      </c>
      <c r="M305" s="27">
        <v>12017254</v>
      </c>
      <c r="N305" s="27">
        <v>14280909</v>
      </c>
      <c r="O305" s="26">
        <v>36673821</v>
      </c>
      <c r="P305" s="26">
        <v>3322961</v>
      </c>
      <c r="Q305" s="27">
        <v>8364639</v>
      </c>
      <c r="R305" s="27">
        <v>10412835</v>
      </c>
      <c r="S305" s="26">
        <v>22100435</v>
      </c>
      <c r="T305" s="26">
        <v>8902413</v>
      </c>
      <c r="U305" s="27">
        <v>11435811</v>
      </c>
      <c r="V305" s="27">
        <v>42542947</v>
      </c>
      <c r="W305" s="42">
        <v>62881171</v>
      </c>
    </row>
    <row r="306" spans="1:23" x14ac:dyDescent="0.2">
      <c r="A306" s="15" t="s">
        <v>20</v>
      </c>
      <c r="B306" s="16" t="s">
        <v>537</v>
      </c>
      <c r="C306" s="17" t="s">
        <v>538</v>
      </c>
      <c r="D306" s="26">
        <v>166435729</v>
      </c>
      <c r="E306" s="27">
        <v>170040448</v>
      </c>
      <c r="F306" s="27">
        <v>152314471</v>
      </c>
      <c r="G306" s="36">
        <f t="shared" si="60"/>
        <v>0.89575435016496785</v>
      </c>
      <c r="H306" s="26">
        <v>382955</v>
      </c>
      <c r="I306" s="27">
        <v>7722614</v>
      </c>
      <c r="J306" s="27">
        <v>2955153</v>
      </c>
      <c r="K306" s="26">
        <v>11060722</v>
      </c>
      <c r="L306" s="26">
        <v>10727856</v>
      </c>
      <c r="M306" s="27">
        <v>19856345</v>
      </c>
      <c r="N306" s="27">
        <v>31307107</v>
      </c>
      <c r="O306" s="26">
        <v>61891308</v>
      </c>
      <c r="P306" s="26">
        <v>4893923</v>
      </c>
      <c r="Q306" s="27">
        <v>9665850</v>
      </c>
      <c r="R306" s="27">
        <v>16307141</v>
      </c>
      <c r="S306" s="26">
        <v>30866914</v>
      </c>
      <c r="T306" s="26">
        <v>9785868</v>
      </c>
      <c r="U306" s="27">
        <v>9839871</v>
      </c>
      <c r="V306" s="27">
        <v>28869788</v>
      </c>
      <c r="W306" s="42">
        <v>48495527</v>
      </c>
    </row>
    <row r="307" spans="1:23" x14ac:dyDescent="0.2">
      <c r="A307" s="15" t="s">
        <v>35</v>
      </c>
      <c r="B307" s="16" t="s">
        <v>539</v>
      </c>
      <c r="C307" s="17" t="s">
        <v>540</v>
      </c>
      <c r="D307" s="26">
        <v>13730000</v>
      </c>
      <c r="E307" s="27">
        <v>20339594</v>
      </c>
      <c r="F307" s="27">
        <v>13107838</v>
      </c>
      <c r="G307" s="36">
        <f t="shared" si="60"/>
        <v>0.64444934348247074</v>
      </c>
      <c r="H307" s="26">
        <v>74630</v>
      </c>
      <c r="I307" s="27">
        <v>683373</v>
      </c>
      <c r="J307" s="27">
        <v>486173</v>
      </c>
      <c r="K307" s="26">
        <v>1244176</v>
      </c>
      <c r="L307" s="26">
        <v>226897</v>
      </c>
      <c r="M307" s="27">
        <v>841719</v>
      </c>
      <c r="N307" s="27">
        <v>576039</v>
      </c>
      <c r="O307" s="26">
        <v>1644655</v>
      </c>
      <c r="P307" s="26">
        <v>460633</v>
      </c>
      <c r="Q307" s="27">
        <v>1077074</v>
      </c>
      <c r="R307" s="27">
        <v>3195344</v>
      </c>
      <c r="S307" s="26">
        <v>4733051</v>
      </c>
      <c r="T307" s="26">
        <v>1163397</v>
      </c>
      <c r="U307" s="27">
        <v>1024882</v>
      </c>
      <c r="V307" s="27">
        <v>3297677</v>
      </c>
      <c r="W307" s="42">
        <v>5485956</v>
      </c>
    </row>
    <row r="308" spans="1:23" ht="16.5" x14ac:dyDescent="0.3">
      <c r="A308" s="18" t="s">
        <v>0</v>
      </c>
      <c r="B308" s="19" t="s">
        <v>541</v>
      </c>
      <c r="C308" s="20" t="s">
        <v>0</v>
      </c>
      <c r="D308" s="28">
        <f>SUM(D302:D307)</f>
        <v>628485683</v>
      </c>
      <c r="E308" s="29">
        <f>SUM(E302:E307)</f>
        <v>633981189</v>
      </c>
      <c r="F308" s="29">
        <f>SUM(F302:F307)</f>
        <v>470137862</v>
      </c>
      <c r="G308" s="37">
        <f t="shared" si="60"/>
        <v>0.74156437155740274</v>
      </c>
      <c r="H308" s="28">
        <f t="shared" ref="H308:W308" si="62">SUM(H302:H307)</f>
        <v>4164027</v>
      </c>
      <c r="I308" s="29">
        <f t="shared" si="62"/>
        <v>15416517</v>
      </c>
      <c r="J308" s="29">
        <f t="shared" si="62"/>
        <v>18387394</v>
      </c>
      <c r="K308" s="28">
        <f t="shared" si="62"/>
        <v>37967938</v>
      </c>
      <c r="L308" s="28">
        <f t="shared" si="62"/>
        <v>29131269</v>
      </c>
      <c r="M308" s="29">
        <f t="shared" si="62"/>
        <v>42726044</v>
      </c>
      <c r="N308" s="29">
        <f t="shared" si="62"/>
        <v>62609818</v>
      </c>
      <c r="O308" s="28">
        <f t="shared" si="62"/>
        <v>134467131</v>
      </c>
      <c r="P308" s="28">
        <f t="shared" si="62"/>
        <v>13772282</v>
      </c>
      <c r="Q308" s="29">
        <f t="shared" si="62"/>
        <v>31106473</v>
      </c>
      <c r="R308" s="29">
        <f t="shared" si="62"/>
        <v>67408128</v>
      </c>
      <c r="S308" s="28">
        <f t="shared" si="62"/>
        <v>112286883</v>
      </c>
      <c r="T308" s="28">
        <f t="shared" si="62"/>
        <v>30780699</v>
      </c>
      <c r="U308" s="29">
        <f t="shared" si="62"/>
        <v>35393775</v>
      </c>
      <c r="V308" s="29">
        <f t="shared" si="62"/>
        <v>119241436</v>
      </c>
      <c r="W308" s="43">
        <f t="shared" si="62"/>
        <v>185415910</v>
      </c>
    </row>
    <row r="309" spans="1:23" x14ac:dyDescent="0.2">
      <c r="A309" s="15" t="s">
        <v>20</v>
      </c>
      <c r="B309" s="16" t="s">
        <v>542</v>
      </c>
      <c r="C309" s="17" t="s">
        <v>543</v>
      </c>
      <c r="D309" s="26">
        <v>89244449</v>
      </c>
      <c r="E309" s="27">
        <v>82140029</v>
      </c>
      <c r="F309" s="27">
        <v>69698077</v>
      </c>
      <c r="G309" s="36">
        <f t="shared" si="60"/>
        <v>0.84852754313003709</v>
      </c>
      <c r="H309" s="26">
        <v>1229</v>
      </c>
      <c r="I309" s="27">
        <v>4631648</v>
      </c>
      <c r="J309" s="27">
        <v>3699703</v>
      </c>
      <c r="K309" s="26">
        <v>8332580</v>
      </c>
      <c r="L309" s="26">
        <v>217350</v>
      </c>
      <c r="M309" s="27">
        <v>2677007</v>
      </c>
      <c r="N309" s="27">
        <v>5675967</v>
      </c>
      <c r="O309" s="26">
        <v>8570324</v>
      </c>
      <c r="P309" s="26">
        <v>8435835</v>
      </c>
      <c r="Q309" s="27">
        <v>6402586</v>
      </c>
      <c r="R309" s="27">
        <v>7601309</v>
      </c>
      <c r="S309" s="26">
        <v>22439730</v>
      </c>
      <c r="T309" s="26">
        <v>10559494</v>
      </c>
      <c r="U309" s="27">
        <v>6815761</v>
      </c>
      <c r="V309" s="27">
        <v>12980188</v>
      </c>
      <c r="W309" s="42">
        <v>30355443</v>
      </c>
    </row>
    <row r="310" spans="1:23" x14ac:dyDescent="0.2">
      <c r="A310" s="15" t="s">
        <v>20</v>
      </c>
      <c r="B310" s="16" t="s">
        <v>544</v>
      </c>
      <c r="C310" s="17" t="s">
        <v>545</v>
      </c>
      <c r="D310" s="26">
        <v>128102569</v>
      </c>
      <c r="E310" s="27">
        <v>169775302</v>
      </c>
      <c r="F310" s="27">
        <v>149731255</v>
      </c>
      <c r="G310" s="36">
        <f t="shared" si="60"/>
        <v>0.88193779210594481</v>
      </c>
      <c r="H310" s="26">
        <v>1476058</v>
      </c>
      <c r="I310" s="27">
        <v>4672030</v>
      </c>
      <c r="J310" s="27">
        <v>7932656</v>
      </c>
      <c r="K310" s="26">
        <v>14080744</v>
      </c>
      <c r="L310" s="26">
        <v>7664387</v>
      </c>
      <c r="M310" s="27">
        <v>7181041</v>
      </c>
      <c r="N310" s="27">
        <v>15774372</v>
      </c>
      <c r="O310" s="26">
        <v>30619800</v>
      </c>
      <c r="P310" s="26">
        <v>10671319</v>
      </c>
      <c r="Q310" s="27">
        <v>9531818</v>
      </c>
      <c r="R310" s="27">
        <v>11000572</v>
      </c>
      <c r="S310" s="26">
        <v>31203709</v>
      </c>
      <c r="T310" s="26">
        <v>7965097</v>
      </c>
      <c r="U310" s="27">
        <v>21682383</v>
      </c>
      <c r="V310" s="27">
        <v>44179522</v>
      </c>
      <c r="W310" s="42">
        <v>73827002</v>
      </c>
    </row>
    <row r="311" spans="1:23" x14ac:dyDescent="0.2">
      <c r="A311" s="15" t="s">
        <v>20</v>
      </c>
      <c r="B311" s="16" t="s">
        <v>546</v>
      </c>
      <c r="C311" s="17" t="s">
        <v>547</v>
      </c>
      <c r="D311" s="26">
        <v>406053915</v>
      </c>
      <c r="E311" s="27">
        <v>403507635</v>
      </c>
      <c r="F311" s="27">
        <v>295414282</v>
      </c>
      <c r="G311" s="36">
        <f t="shared" si="60"/>
        <v>0.73211571820691823</v>
      </c>
      <c r="H311" s="26">
        <v>616439</v>
      </c>
      <c r="I311" s="27">
        <v>3218691</v>
      </c>
      <c r="J311" s="27">
        <v>19779462</v>
      </c>
      <c r="K311" s="26">
        <v>23614592</v>
      </c>
      <c r="L311" s="26">
        <v>31253029</v>
      </c>
      <c r="M311" s="27">
        <v>36311303</v>
      </c>
      <c r="N311" s="27">
        <v>24732739</v>
      </c>
      <c r="O311" s="26">
        <v>92297071</v>
      </c>
      <c r="P311" s="26">
        <v>11432644</v>
      </c>
      <c r="Q311" s="27">
        <v>13010970</v>
      </c>
      <c r="R311" s="27">
        <v>16871771</v>
      </c>
      <c r="S311" s="26">
        <v>41315385</v>
      </c>
      <c r="T311" s="26">
        <v>46394722</v>
      </c>
      <c r="U311" s="27">
        <v>35353768</v>
      </c>
      <c r="V311" s="27">
        <v>56438744</v>
      </c>
      <c r="W311" s="42">
        <v>138187234</v>
      </c>
    </row>
    <row r="312" spans="1:23" x14ac:dyDescent="0.2">
      <c r="A312" s="15" t="s">
        <v>20</v>
      </c>
      <c r="B312" s="16" t="s">
        <v>548</v>
      </c>
      <c r="C312" s="17" t="s">
        <v>549</v>
      </c>
      <c r="D312" s="26">
        <v>151230264</v>
      </c>
      <c r="E312" s="27">
        <v>155412070</v>
      </c>
      <c r="F312" s="27">
        <v>130455747</v>
      </c>
      <c r="G312" s="36">
        <f t="shared" si="60"/>
        <v>0.83941837336057623</v>
      </c>
      <c r="H312" s="26">
        <v>4665759</v>
      </c>
      <c r="I312" s="27">
        <v>4374641</v>
      </c>
      <c r="J312" s="27">
        <v>7402866</v>
      </c>
      <c r="K312" s="26">
        <v>16443266</v>
      </c>
      <c r="L312" s="26">
        <v>8301872</v>
      </c>
      <c r="M312" s="27">
        <v>2933616</v>
      </c>
      <c r="N312" s="27">
        <v>12126228</v>
      </c>
      <c r="O312" s="26">
        <v>23361716</v>
      </c>
      <c r="P312" s="26">
        <v>4277430</v>
      </c>
      <c r="Q312" s="27">
        <v>18677625</v>
      </c>
      <c r="R312" s="27">
        <v>7220228</v>
      </c>
      <c r="S312" s="26">
        <v>30175283</v>
      </c>
      <c r="T312" s="26">
        <v>12435657</v>
      </c>
      <c r="U312" s="27">
        <v>30023498</v>
      </c>
      <c r="V312" s="27">
        <v>18016327</v>
      </c>
      <c r="W312" s="42">
        <v>60475482</v>
      </c>
    </row>
    <row r="313" spans="1:23" x14ac:dyDescent="0.2">
      <c r="A313" s="15" t="s">
        <v>20</v>
      </c>
      <c r="B313" s="16" t="s">
        <v>550</v>
      </c>
      <c r="C313" s="17" t="s">
        <v>551</v>
      </c>
      <c r="D313" s="26">
        <v>101758738</v>
      </c>
      <c r="E313" s="27">
        <v>108633015</v>
      </c>
      <c r="F313" s="27">
        <v>80243286</v>
      </c>
      <c r="G313" s="36">
        <f t="shared" si="60"/>
        <v>0.73866389513353747</v>
      </c>
      <c r="H313" s="26">
        <v>1089757</v>
      </c>
      <c r="I313" s="27">
        <v>1638829</v>
      </c>
      <c r="J313" s="27">
        <v>3939571</v>
      </c>
      <c r="K313" s="26">
        <v>6668157</v>
      </c>
      <c r="L313" s="26">
        <v>3504778</v>
      </c>
      <c r="M313" s="27">
        <v>3050721</v>
      </c>
      <c r="N313" s="27">
        <v>3638855</v>
      </c>
      <c r="O313" s="26">
        <v>10194354</v>
      </c>
      <c r="P313" s="26">
        <v>5606412</v>
      </c>
      <c r="Q313" s="27">
        <v>6536147</v>
      </c>
      <c r="R313" s="27">
        <v>7541392</v>
      </c>
      <c r="S313" s="26">
        <v>19683951</v>
      </c>
      <c r="T313" s="26">
        <v>5288468</v>
      </c>
      <c r="U313" s="27">
        <v>12209840</v>
      </c>
      <c r="V313" s="27">
        <v>26198516</v>
      </c>
      <c r="W313" s="42">
        <v>43696824</v>
      </c>
    </row>
    <row r="314" spans="1:23" x14ac:dyDescent="0.2">
      <c r="A314" s="15" t="s">
        <v>35</v>
      </c>
      <c r="B314" s="16" t="s">
        <v>552</v>
      </c>
      <c r="C314" s="17" t="s">
        <v>553</v>
      </c>
      <c r="D314" s="26">
        <v>68838011</v>
      </c>
      <c r="E314" s="27">
        <v>15506979</v>
      </c>
      <c r="F314" s="27">
        <v>2774792</v>
      </c>
      <c r="G314" s="36">
        <f t="shared" si="60"/>
        <v>0.17893827031041959</v>
      </c>
      <c r="H314" s="26">
        <v>0</v>
      </c>
      <c r="I314" s="27">
        <v>0</v>
      </c>
      <c r="J314" s="27">
        <v>0</v>
      </c>
      <c r="K314" s="26">
        <v>0</v>
      </c>
      <c r="L314" s="26">
        <v>2475</v>
      </c>
      <c r="M314" s="27">
        <v>129830</v>
      </c>
      <c r="N314" s="27">
        <v>52425</v>
      </c>
      <c r="O314" s="26">
        <v>184730</v>
      </c>
      <c r="P314" s="26">
        <v>50633</v>
      </c>
      <c r="Q314" s="27">
        <v>198979</v>
      </c>
      <c r="R314" s="27">
        <v>136216</v>
      </c>
      <c r="S314" s="26">
        <v>385828</v>
      </c>
      <c r="T314" s="26">
        <v>957446</v>
      </c>
      <c r="U314" s="27">
        <v>125666</v>
      </c>
      <c r="V314" s="27">
        <v>1121122</v>
      </c>
      <c r="W314" s="42">
        <v>2204234</v>
      </c>
    </row>
    <row r="315" spans="1:23" ht="16.5" x14ac:dyDescent="0.3">
      <c r="A315" s="18" t="s">
        <v>0</v>
      </c>
      <c r="B315" s="19" t="s">
        <v>554</v>
      </c>
      <c r="C315" s="20" t="s">
        <v>0</v>
      </c>
      <c r="D315" s="28">
        <f>SUM(D309:D314)</f>
        <v>945227946</v>
      </c>
      <c r="E315" s="29">
        <f>SUM(E309:E314)</f>
        <v>934975030</v>
      </c>
      <c r="F315" s="29">
        <f>SUM(F309:F314)</f>
        <v>728317439</v>
      </c>
      <c r="G315" s="37">
        <f t="shared" si="60"/>
        <v>0.77896993569978012</v>
      </c>
      <c r="H315" s="28">
        <f t="shared" ref="H315:W315" si="63">SUM(H309:H314)</f>
        <v>7849242</v>
      </c>
      <c r="I315" s="29">
        <f t="shared" si="63"/>
        <v>18535839</v>
      </c>
      <c r="J315" s="29">
        <f t="shared" si="63"/>
        <v>42754258</v>
      </c>
      <c r="K315" s="28">
        <f t="shared" si="63"/>
        <v>69139339</v>
      </c>
      <c r="L315" s="28">
        <f t="shared" si="63"/>
        <v>50943891</v>
      </c>
      <c r="M315" s="29">
        <f t="shared" si="63"/>
        <v>52283518</v>
      </c>
      <c r="N315" s="29">
        <f t="shared" si="63"/>
        <v>62000586</v>
      </c>
      <c r="O315" s="28">
        <f t="shared" si="63"/>
        <v>165227995</v>
      </c>
      <c r="P315" s="28">
        <f t="shared" si="63"/>
        <v>40474273</v>
      </c>
      <c r="Q315" s="29">
        <f t="shared" si="63"/>
        <v>54358125</v>
      </c>
      <c r="R315" s="29">
        <f t="shared" si="63"/>
        <v>50371488</v>
      </c>
      <c r="S315" s="28">
        <f t="shared" si="63"/>
        <v>145203886</v>
      </c>
      <c r="T315" s="28">
        <f t="shared" si="63"/>
        <v>83600884</v>
      </c>
      <c r="U315" s="29">
        <f t="shared" si="63"/>
        <v>106210916</v>
      </c>
      <c r="V315" s="29">
        <f t="shared" si="63"/>
        <v>158934419</v>
      </c>
      <c r="W315" s="43">
        <f t="shared" si="63"/>
        <v>348746219</v>
      </c>
    </row>
    <row r="316" spans="1:23" x14ac:dyDescent="0.2">
      <c r="A316" s="15" t="s">
        <v>20</v>
      </c>
      <c r="B316" s="16" t="s">
        <v>555</v>
      </c>
      <c r="C316" s="17" t="s">
        <v>556</v>
      </c>
      <c r="D316" s="26">
        <v>181136164</v>
      </c>
      <c r="E316" s="27">
        <v>144402483</v>
      </c>
      <c r="F316" s="27">
        <v>91740143</v>
      </c>
      <c r="G316" s="36">
        <f t="shared" si="60"/>
        <v>0.63530862554489453</v>
      </c>
      <c r="H316" s="26">
        <v>651982</v>
      </c>
      <c r="I316" s="27">
        <v>5157114</v>
      </c>
      <c r="J316" s="27">
        <v>9455443</v>
      </c>
      <c r="K316" s="26">
        <v>15264539</v>
      </c>
      <c r="L316" s="26">
        <v>8069925</v>
      </c>
      <c r="M316" s="27">
        <v>3204221</v>
      </c>
      <c r="N316" s="27">
        <v>12314363</v>
      </c>
      <c r="O316" s="26">
        <v>23588509</v>
      </c>
      <c r="P316" s="26">
        <v>3332991</v>
      </c>
      <c r="Q316" s="27">
        <v>4295464</v>
      </c>
      <c r="R316" s="27">
        <v>10034068</v>
      </c>
      <c r="S316" s="26">
        <v>17662523</v>
      </c>
      <c r="T316" s="26">
        <v>8542345</v>
      </c>
      <c r="U316" s="27">
        <v>6593959</v>
      </c>
      <c r="V316" s="27">
        <v>20088268</v>
      </c>
      <c r="W316" s="42">
        <v>35224572</v>
      </c>
    </row>
    <row r="317" spans="1:23" x14ac:dyDescent="0.2">
      <c r="A317" s="15" t="s">
        <v>20</v>
      </c>
      <c r="B317" s="16" t="s">
        <v>557</v>
      </c>
      <c r="C317" s="17" t="s">
        <v>558</v>
      </c>
      <c r="D317" s="26">
        <v>274774547</v>
      </c>
      <c r="E317" s="27">
        <v>237837025</v>
      </c>
      <c r="F317" s="27">
        <v>160318564</v>
      </c>
      <c r="G317" s="36">
        <f t="shared" si="60"/>
        <v>0.67406899325283776</v>
      </c>
      <c r="H317" s="26">
        <v>0</v>
      </c>
      <c r="I317" s="27">
        <v>4004615</v>
      </c>
      <c r="J317" s="27">
        <v>5507529</v>
      </c>
      <c r="K317" s="26">
        <v>9512144</v>
      </c>
      <c r="L317" s="26">
        <v>10043797</v>
      </c>
      <c r="M317" s="27">
        <v>17073027</v>
      </c>
      <c r="N317" s="27">
        <v>20531506</v>
      </c>
      <c r="O317" s="26">
        <v>47648330</v>
      </c>
      <c r="P317" s="26">
        <v>4486966</v>
      </c>
      <c r="Q317" s="27">
        <v>16158927</v>
      </c>
      <c r="R317" s="27">
        <v>16953627</v>
      </c>
      <c r="S317" s="26">
        <v>37599520</v>
      </c>
      <c r="T317" s="26">
        <v>15241819</v>
      </c>
      <c r="U317" s="27">
        <v>19110914</v>
      </c>
      <c r="V317" s="27">
        <v>31205837</v>
      </c>
      <c r="W317" s="42">
        <v>65558570</v>
      </c>
    </row>
    <row r="318" spans="1:23" x14ac:dyDescent="0.2">
      <c r="A318" s="15" t="s">
        <v>20</v>
      </c>
      <c r="B318" s="16" t="s">
        <v>559</v>
      </c>
      <c r="C318" s="17" t="s">
        <v>560</v>
      </c>
      <c r="D318" s="26">
        <v>53873187</v>
      </c>
      <c r="E318" s="27">
        <v>56805350</v>
      </c>
      <c r="F318" s="27">
        <v>55015546</v>
      </c>
      <c r="G318" s="36">
        <f t="shared" si="60"/>
        <v>0.96849233390868994</v>
      </c>
      <c r="H318" s="26">
        <v>364537</v>
      </c>
      <c r="I318" s="27">
        <v>893920</v>
      </c>
      <c r="J318" s="27">
        <v>802764</v>
      </c>
      <c r="K318" s="26">
        <v>2061221</v>
      </c>
      <c r="L318" s="26">
        <v>397904</v>
      </c>
      <c r="M318" s="27">
        <v>1659641</v>
      </c>
      <c r="N318" s="27">
        <v>4170753</v>
      </c>
      <c r="O318" s="26">
        <v>6228298</v>
      </c>
      <c r="P318" s="26">
        <v>1211695</v>
      </c>
      <c r="Q318" s="27">
        <v>3498169</v>
      </c>
      <c r="R318" s="27">
        <v>5448822</v>
      </c>
      <c r="S318" s="26">
        <v>10158686</v>
      </c>
      <c r="T318" s="26">
        <v>2476371</v>
      </c>
      <c r="U318" s="27">
        <v>7369987</v>
      </c>
      <c r="V318" s="27">
        <v>26720983</v>
      </c>
      <c r="W318" s="42">
        <v>36567341</v>
      </c>
    </row>
    <row r="319" spans="1:23" x14ac:dyDescent="0.2">
      <c r="A319" s="15" t="s">
        <v>20</v>
      </c>
      <c r="B319" s="16" t="s">
        <v>561</v>
      </c>
      <c r="C319" s="17" t="s">
        <v>562</v>
      </c>
      <c r="D319" s="26">
        <v>49990427</v>
      </c>
      <c r="E319" s="27">
        <v>108825002</v>
      </c>
      <c r="F319" s="27">
        <v>94703882</v>
      </c>
      <c r="G319" s="36">
        <f t="shared" si="60"/>
        <v>0.87024011265352419</v>
      </c>
      <c r="H319" s="26">
        <v>0</v>
      </c>
      <c r="I319" s="27">
        <v>2530627</v>
      </c>
      <c r="J319" s="27">
        <v>3876627</v>
      </c>
      <c r="K319" s="26">
        <v>6407254</v>
      </c>
      <c r="L319" s="26">
        <v>7357302</v>
      </c>
      <c r="M319" s="27">
        <v>10006801</v>
      </c>
      <c r="N319" s="27">
        <v>12154924</v>
      </c>
      <c r="O319" s="26">
        <v>29519027</v>
      </c>
      <c r="P319" s="26">
        <v>2678813</v>
      </c>
      <c r="Q319" s="27">
        <v>12776706</v>
      </c>
      <c r="R319" s="27">
        <v>7509108</v>
      </c>
      <c r="S319" s="26">
        <v>22964627</v>
      </c>
      <c r="T319" s="26">
        <v>9006706</v>
      </c>
      <c r="U319" s="27">
        <v>6298577</v>
      </c>
      <c r="V319" s="27">
        <v>20507691</v>
      </c>
      <c r="W319" s="42">
        <v>35812974</v>
      </c>
    </row>
    <row r="320" spans="1:23" x14ac:dyDescent="0.2">
      <c r="A320" s="15" t="s">
        <v>35</v>
      </c>
      <c r="B320" s="16" t="s">
        <v>563</v>
      </c>
      <c r="C320" s="17" t="s">
        <v>564</v>
      </c>
      <c r="D320" s="26">
        <v>4988500</v>
      </c>
      <c r="E320" s="27">
        <v>7177400</v>
      </c>
      <c r="F320" s="27">
        <v>5065374</v>
      </c>
      <c r="G320" s="36">
        <f t="shared" si="60"/>
        <v>0.70573940424109005</v>
      </c>
      <c r="H320" s="26">
        <v>0</v>
      </c>
      <c r="I320" s="27">
        <v>268634</v>
      </c>
      <c r="J320" s="27">
        <v>248736</v>
      </c>
      <c r="K320" s="26">
        <v>517370</v>
      </c>
      <c r="L320" s="26">
        <v>226806</v>
      </c>
      <c r="M320" s="27">
        <v>523999</v>
      </c>
      <c r="N320" s="27">
        <v>244409</v>
      </c>
      <c r="O320" s="26">
        <v>995214</v>
      </c>
      <c r="P320" s="26">
        <v>36850</v>
      </c>
      <c r="Q320" s="27">
        <v>371804</v>
      </c>
      <c r="R320" s="27">
        <v>637271</v>
      </c>
      <c r="S320" s="26">
        <v>1045925</v>
      </c>
      <c r="T320" s="26">
        <v>2066879</v>
      </c>
      <c r="U320" s="27">
        <v>15341</v>
      </c>
      <c r="V320" s="27">
        <v>424645</v>
      </c>
      <c r="W320" s="42">
        <v>2506865</v>
      </c>
    </row>
    <row r="321" spans="1:23" ht="16.5" x14ac:dyDescent="0.3">
      <c r="A321" s="18" t="s">
        <v>0</v>
      </c>
      <c r="B321" s="19" t="s">
        <v>565</v>
      </c>
      <c r="C321" s="20" t="s">
        <v>0</v>
      </c>
      <c r="D321" s="28">
        <f>SUM(D316:D320)</f>
        <v>564762825</v>
      </c>
      <c r="E321" s="29">
        <f>SUM(E316:E320)</f>
        <v>555047260</v>
      </c>
      <c r="F321" s="29">
        <f>SUM(F316:F320)</f>
        <v>406843509</v>
      </c>
      <c r="G321" s="37">
        <f t="shared" si="60"/>
        <v>0.73298895124714247</v>
      </c>
      <c r="H321" s="28">
        <f t="shared" ref="H321:W321" si="64">SUM(H316:H320)</f>
        <v>1016519</v>
      </c>
      <c r="I321" s="29">
        <f t="shared" si="64"/>
        <v>12854910</v>
      </c>
      <c r="J321" s="29">
        <f t="shared" si="64"/>
        <v>19891099</v>
      </c>
      <c r="K321" s="28">
        <f t="shared" si="64"/>
        <v>33762528</v>
      </c>
      <c r="L321" s="28">
        <f t="shared" si="64"/>
        <v>26095734</v>
      </c>
      <c r="M321" s="29">
        <f t="shared" si="64"/>
        <v>32467689</v>
      </c>
      <c r="N321" s="29">
        <f t="shared" si="64"/>
        <v>49415955</v>
      </c>
      <c r="O321" s="28">
        <f t="shared" si="64"/>
        <v>107979378</v>
      </c>
      <c r="P321" s="28">
        <f t="shared" si="64"/>
        <v>11747315</v>
      </c>
      <c r="Q321" s="29">
        <f t="shared" si="64"/>
        <v>37101070</v>
      </c>
      <c r="R321" s="29">
        <f t="shared" si="64"/>
        <v>40582896</v>
      </c>
      <c r="S321" s="28">
        <f t="shared" si="64"/>
        <v>89431281</v>
      </c>
      <c r="T321" s="28">
        <f t="shared" si="64"/>
        <v>37334120</v>
      </c>
      <c r="U321" s="29">
        <f t="shared" si="64"/>
        <v>39388778</v>
      </c>
      <c r="V321" s="29">
        <f t="shared" si="64"/>
        <v>98947424</v>
      </c>
      <c r="W321" s="43">
        <f t="shared" si="64"/>
        <v>175670322</v>
      </c>
    </row>
    <row r="322" spans="1:23" x14ac:dyDescent="0.2">
      <c r="A322" s="15" t="s">
        <v>20</v>
      </c>
      <c r="B322" s="16" t="s">
        <v>566</v>
      </c>
      <c r="C322" s="17" t="s">
        <v>567</v>
      </c>
      <c r="D322" s="26">
        <v>23767300</v>
      </c>
      <c r="E322" s="27">
        <v>26638972</v>
      </c>
      <c r="F322" s="27">
        <v>16292980</v>
      </c>
      <c r="G322" s="36">
        <f t="shared" si="60"/>
        <v>0.61162194997614772</v>
      </c>
      <c r="H322" s="26">
        <v>0</v>
      </c>
      <c r="I322" s="27">
        <v>1453014</v>
      </c>
      <c r="J322" s="27">
        <v>801544</v>
      </c>
      <c r="K322" s="26">
        <v>2254558</v>
      </c>
      <c r="L322" s="26">
        <v>2337776</v>
      </c>
      <c r="M322" s="27">
        <v>695611</v>
      </c>
      <c r="N322" s="27">
        <v>4229968</v>
      </c>
      <c r="O322" s="26">
        <v>7263355</v>
      </c>
      <c r="P322" s="26">
        <v>174702</v>
      </c>
      <c r="Q322" s="27">
        <v>185494</v>
      </c>
      <c r="R322" s="27">
        <v>1190128</v>
      </c>
      <c r="S322" s="26">
        <v>1550324</v>
      </c>
      <c r="T322" s="26">
        <v>71655</v>
      </c>
      <c r="U322" s="27">
        <v>588749</v>
      </c>
      <c r="V322" s="27">
        <v>4564339</v>
      </c>
      <c r="W322" s="42">
        <v>5224743</v>
      </c>
    </row>
    <row r="323" spans="1:23" x14ac:dyDescent="0.2">
      <c r="A323" s="15" t="s">
        <v>20</v>
      </c>
      <c r="B323" s="16" t="s">
        <v>568</v>
      </c>
      <c r="C323" s="17" t="s">
        <v>569</v>
      </c>
      <c r="D323" s="26">
        <v>107297217</v>
      </c>
      <c r="E323" s="27">
        <v>123918781</v>
      </c>
      <c r="F323" s="27">
        <v>105947113</v>
      </c>
      <c r="G323" s="36">
        <f t="shared" si="60"/>
        <v>0.85497220150995512</v>
      </c>
      <c r="H323" s="26">
        <v>1452332</v>
      </c>
      <c r="I323" s="27">
        <v>919811</v>
      </c>
      <c r="J323" s="27">
        <v>2712469</v>
      </c>
      <c r="K323" s="26">
        <v>5084612</v>
      </c>
      <c r="L323" s="26">
        <v>15835075</v>
      </c>
      <c r="M323" s="27">
        <v>2836975</v>
      </c>
      <c r="N323" s="27">
        <v>20360866</v>
      </c>
      <c r="O323" s="26">
        <v>39032916</v>
      </c>
      <c r="P323" s="26">
        <v>4005886</v>
      </c>
      <c r="Q323" s="27">
        <v>6439294</v>
      </c>
      <c r="R323" s="27">
        <v>8724627</v>
      </c>
      <c r="S323" s="26">
        <v>19169807</v>
      </c>
      <c r="T323" s="26">
        <v>10801000</v>
      </c>
      <c r="U323" s="27">
        <v>15267775</v>
      </c>
      <c r="V323" s="27">
        <v>16591003</v>
      </c>
      <c r="W323" s="42">
        <v>42659778</v>
      </c>
    </row>
    <row r="324" spans="1:23" x14ac:dyDescent="0.2">
      <c r="A324" s="15" t="s">
        <v>20</v>
      </c>
      <c r="B324" s="16" t="s">
        <v>570</v>
      </c>
      <c r="C324" s="17" t="s">
        <v>571</v>
      </c>
      <c r="D324" s="26">
        <v>241589372</v>
      </c>
      <c r="E324" s="27">
        <v>275212178</v>
      </c>
      <c r="F324" s="27">
        <v>418409899</v>
      </c>
      <c r="G324" s="36">
        <f t="shared" si="60"/>
        <v>1.5203175311522734</v>
      </c>
      <c r="H324" s="26">
        <v>248971821</v>
      </c>
      <c r="I324" s="27">
        <v>19963409</v>
      </c>
      <c r="J324" s="27">
        <v>9741577</v>
      </c>
      <c r="K324" s="26">
        <v>278676807</v>
      </c>
      <c r="L324" s="26">
        <v>12320715</v>
      </c>
      <c r="M324" s="27">
        <v>7926435</v>
      </c>
      <c r="N324" s="27">
        <v>15605093</v>
      </c>
      <c r="O324" s="26">
        <v>35852243</v>
      </c>
      <c r="P324" s="26">
        <v>5900873</v>
      </c>
      <c r="Q324" s="27">
        <v>10319544</v>
      </c>
      <c r="R324" s="27">
        <v>13838699</v>
      </c>
      <c r="S324" s="26">
        <v>30059116</v>
      </c>
      <c r="T324" s="26">
        <v>12392757</v>
      </c>
      <c r="U324" s="27">
        <v>12491865</v>
      </c>
      <c r="V324" s="27">
        <v>48937111</v>
      </c>
      <c r="W324" s="42">
        <v>73821733</v>
      </c>
    </row>
    <row r="325" spans="1:23" x14ac:dyDescent="0.2">
      <c r="A325" s="15" t="s">
        <v>20</v>
      </c>
      <c r="B325" s="16" t="s">
        <v>572</v>
      </c>
      <c r="C325" s="17" t="s">
        <v>573</v>
      </c>
      <c r="D325" s="26">
        <v>370443246</v>
      </c>
      <c r="E325" s="27">
        <v>463450356</v>
      </c>
      <c r="F325" s="27">
        <v>431213262</v>
      </c>
      <c r="G325" s="36">
        <f t="shared" si="60"/>
        <v>0.93044110640406974</v>
      </c>
      <c r="H325" s="26">
        <v>5508910</v>
      </c>
      <c r="I325" s="27">
        <v>6518888</v>
      </c>
      <c r="J325" s="27">
        <v>45472778</v>
      </c>
      <c r="K325" s="26">
        <v>57500576</v>
      </c>
      <c r="L325" s="26">
        <v>23987431</v>
      </c>
      <c r="M325" s="27">
        <v>30947458</v>
      </c>
      <c r="N325" s="27">
        <v>35387976</v>
      </c>
      <c r="O325" s="26">
        <v>90322865</v>
      </c>
      <c r="P325" s="26">
        <v>10153961</v>
      </c>
      <c r="Q325" s="27">
        <v>27990471</v>
      </c>
      <c r="R325" s="27">
        <v>29762431</v>
      </c>
      <c r="S325" s="26">
        <v>67906863</v>
      </c>
      <c r="T325" s="26">
        <v>32508611</v>
      </c>
      <c r="U325" s="27">
        <v>39458385</v>
      </c>
      <c r="V325" s="27">
        <v>143515962</v>
      </c>
      <c r="W325" s="42">
        <v>215482958</v>
      </c>
    </row>
    <row r="326" spans="1:23" x14ac:dyDescent="0.2">
      <c r="A326" s="15" t="s">
        <v>20</v>
      </c>
      <c r="B326" s="16" t="s">
        <v>574</v>
      </c>
      <c r="C326" s="17" t="s">
        <v>575</v>
      </c>
      <c r="D326" s="26">
        <v>51386800</v>
      </c>
      <c r="E326" s="27">
        <v>121982200</v>
      </c>
      <c r="F326" s="27">
        <v>77581540</v>
      </c>
      <c r="G326" s="36">
        <f t="shared" si="60"/>
        <v>0.63600705676729885</v>
      </c>
      <c r="H326" s="26">
        <v>29891</v>
      </c>
      <c r="I326" s="27">
        <v>662649</v>
      </c>
      <c r="J326" s="27">
        <v>3384169</v>
      </c>
      <c r="K326" s="26">
        <v>4076709</v>
      </c>
      <c r="L326" s="26">
        <v>3590443</v>
      </c>
      <c r="M326" s="27">
        <v>3939679</v>
      </c>
      <c r="N326" s="27">
        <v>9350929</v>
      </c>
      <c r="O326" s="26">
        <v>16881051</v>
      </c>
      <c r="P326" s="26">
        <v>2663214</v>
      </c>
      <c r="Q326" s="27">
        <v>6469457</v>
      </c>
      <c r="R326" s="27">
        <v>6195834</v>
      </c>
      <c r="S326" s="26">
        <v>15328505</v>
      </c>
      <c r="T326" s="26">
        <v>3652969</v>
      </c>
      <c r="U326" s="27">
        <v>11465922</v>
      </c>
      <c r="V326" s="27">
        <v>26176384</v>
      </c>
      <c r="W326" s="42">
        <v>41295275</v>
      </c>
    </row>
    <row r="327" spans="1:23" x14ac:dyDescent="0.2">
      <c r="A327" s="15" t="s">
        <v>20</v>
      </c>
      <c r="B327" s="16" t="s">
        <v>576</v>
      </c>
      <c r="C327" s="17" t="s">
        <v>577</v>
      </c>
      <c r="D327" s="26">
        <v>90316324</v>
      </c>
      <c r="E327" s="27">
        <v>90072312</v>
      </c>
      <c r="F327" s="27">
        <v>71129520</v>
      </c>
      <c r="G327" s="36">
        <f t="shared" si="60"/>
        <v>0.78969350758976853</v>
      </c>
      <c r="H327" s="26">
        <v>7876845</v>
      </c>
      <c r="I327" s="27">
        <v>5269533</v>
      </c>
      <c r="J327" s="27">
        <v>4028714</v>
      </c>
      <c r="K327" s="26">
        <v>17175092</v>
      </c>
      <c r="L327" s="26">
        <v>5103619</v>
      </c>
      <c r="M327" s="27">
        <v>2884512</v>
      </c>
      <c r="N327" s="27">
        <v>1607073</v>
      </c>
      <c r="O327" s="26">
        <v>9595204</v>
      </c>
      <c r="P327" s="26">
        <v>2924271</v>
      </c>
      <c r="Q327" s="27">
        <v>2417943</v>
      </c>
      <c r="R327" s="27">
        <v>6140979</v>
      </c>
      <c r="S327" s="26">
        <v>11483193</v>
      </c>
      <c r="T327" s="26">
        <v>1192637</v>
      </c>
      <c r="U327" s="27">
        <v>12495353</v>
      </c>
      <c r="V327" s="27">
        <v>19188041</v>
      </c>
      <c r="W327" s="42">
        <v>32876031</v>
      </c>
    </row>
    <row r="328" spans="1:23" x14ac:dyDescent="0.2">
      <c r="A328" s="15" t="s">
        <v>20</v>
      </c>
      <c r="B328" s="16" t="s">
        <v>578</v>
      </c>
      <c r="C328" s="17" t="s">
        <v>579</v>
      </c>
      <c r="D328" s="26">
        <v>143644166</v>
      </c>
      <c r="E328" s="27">
        <v>156402277</v>
      </c>
      <c r="F328" s="27">
        <v>124907007</v>
      </c>
      <c r="G328" s="36">
        <f t="shared" si="60"/>
        <v>0.79862652511126808</v>
      </c>
      <c r="H328" s="26">
        <v>1959930</v>
      </c>
      <c r="I328" s="27">
        <v>5773497</v>
      </c>
      <c r="J328" s="27">
        <v>6383545</v>
      </c>
      <c r="K328" s="26">
        <v>14116972</v>
      </c>
      <c r="L328" s="26">
        <v>6625151</v>
      </c>
      <c r="M328" s="27">
        <v>12372957</v>
      </c>
      <c r="N328" s="27">
        <v>8301069</v>
      </c>
      <c r="O328" s="26">
        <v>27299177</v>
      </c>
      <c r="P328" s="26">
        <v>4761706</v>
      </c>
      <c r="Q328" s="27">
        <v>5150329</v>
      </c>
      <c r="R328" s="27">
        <v>8075794</v>
      </c>
      <c r="S328" s="26">
        <v>17987829</v>
      </c>
      <c r="T328" s="26">
        <v>12801044</v>
      </c>
      <c r="U328" s="27">
        <v>14295087</v>
      </c>
      <c r="V328" s="27">
        <v>38406898</v>
      </c>
      <c r="W328" s="42">
        <v>65503029</v>
      </c>
    </row>
    <row r="329" spans="1:23" x14ac:dyDescent="0.2">
      <c r="A329" s="15" t="s">
        <v>35</v>
      </c>
      <c r="B329" s="16" t="s">
        <v>580</v>
      </c>
      <c r="C329" s="17" t="s">
        <v>581</v>
      </c>
      <c r="D329" s="26">
        <v>76172524</v>
      </c>
      <c r="E329" s="27">
        <v>19276740</v>
      </c>
      <c r="F329" s="27">
        <v>11726009</v>
      </c>
      <c r="G329" s="36">
        <f t="shared" si="60"/>
        <v>0.60829834297708019</v>
      </c>
      <c r="H329" s="26">
        <v>4513</v>
      </c>
      <c r="I329" s="27">
        <v>5881</v>
      </c>
      <c r="J329" s="27">
        <v>106444</v>
      </c>
      <c r="K329" s="26">
        <v>116838</v>
      </c>
      <c r="L329" s="26">
        <v>599699</v>
      </c>
      <c r="M329" s="27">
        <v>77875</v>
      </c>
      <c r="N329" s="27">
        <v>351532</v>
      </c>
      <c r="O329" s="26">
        <v>1029106</v>
      </c>
      <c r="P329" s="26">
        <v>300780</v>
      </c>
      <c r="Q329" s="27">
        <v>1911292</v>
      </c>
      <c r="R329" s="27">
        <v>98067</v>
      </c>
      <c r="S329" s="26">
        <v>2310139</v>
      </c>
      <c r="T329" s="26">
        <v>987120</v>
      </c>
      <c r="U329" s="27">
        <v>970919</v>
      </c>
      <c r="V329" s="27">
        <v>6311887</v>
      </c>
      <c r="W329" s="42">
        <v>8269926</v>
      </c>
    </row>
    <row r="330" spans="1:23" ht="16.5" x14ac:dyDescent="0.3">
      <c r="A330" s="18" t="s">
        <v>0</v>
      </c>
      <c r="B330" s="19" t="s">
        <v>582</v>
      </c>
      <c r="C330" s="20" t="s">
        <v>0</v>
      </c>
      <c r="D330" s="28">
        <f>SUM(D322:D329)</f>
        <v>1104616949</v>
      </c>
      <c r="E330" s="29">
        <f>SUM(E322:E329)</f>
        <v>1276953816</v>
      </c>
      <c r="F330" s="29">
        <f>SUM(F322:F329)</f>
        <v>1257207330</v>
      </c>
      <c r="G330" s="37">
        <f t="shared" si="60"/>
        <v>0.98453625671298362</v>
      </c>
      <c r="H330" s="28">
        <f t="shared" ref="H330:W330" si="65">SUM(H322:H329)</f>
        <v>265804242</v>
      </c>
      <c r="I330" s="29">
        <f t="shared" si="65"/>
        <v>40566682</v>
      </c>
      <c r="J330" s="29">
        <f t="shared" si="65"/>
        <v>72631240</v>
      </c>
      <c r="K330" s="28">
        <f t="shared" si="65"/>
        <v>379002164</v>
      </c>
      <c r="L330" s="28">
        <f t="shared" si="65"/>
        <v>70399909</v>
      </c>
      <c r="M330" s="29">
        <f t="shared" si="65"/>
        <v>61681502</v>
      </c>
      <c r="N330" s="29">
        <f t="shared" si="65"/>
        <v>95194506</v>
      </c>
      <c r="O330" s="28">
        <f t="shared" si="65"/>
        <v>227275917</v>
      </c>
      <c r="P330" s="28">
        <f t="shared" si="65"/>
        <v>30885393</v>
      </c>
      <c r="Q330" s="29">
        <f t="shared" si="65"/>
        <v>60883824</v>
      </c>
      <c r="R330" s="29">
        <f t="shared" si="65"/>
        <v>74026559</v>
      </c>
      <c r="S330" s="28">
        <f t="shared" si="65"/>
        <v>165795776</v>
      </c>
      <c r="T330" s="28">
        <f t="shared" si="65"/>
        <v>74407793</v>
      </c>
      <c r="U330" s="29">
        <f t="shared" si="65"/>
        <v>107034055</v>
      </c>
      <c r="V330" s="29">
        <f t="shared" si="65"/>
        <v>303691625</v>
      </c>
      <c r="W330" s="43">
        <f t="shared" si="65"/>
        <v>485133473</v>
      </c>
    </row>
    <row r="331" spans="1:23" x14ac:dyDescent="0.2">
      <c r="A331" s="15" t="s">
        <v>20</v>
      </c>
      <c r="B331" s="16" t="s">
        <v>583</v>
      </c>
      <c r="C331" s="17" t="s">
        <v>584</v>
      </c>
      <c r="D331" s="26">
        <v>14461457</v>
      </c>
      <c r="E331" s="27">
        <v>26838689</v>
      </c>
      <c r="F331" s="27">
        <v>9705565</v>
      </c>
      <c r="G331" s="36">
        <f t="shared" si="60"/>
        <v>0.36162589759879848</v>
      </c>
      <c r="H331" s="26">
        <v>0</v>
      </c>
      <c r="I331" s="27">
        <v>504320</v>
      </c>
      <c r="J331" s="27">
        <v>0</v>
      </c>
      <c r="K331" s="26">
        <v>504320</v>
      </c>
      <c r="L331" s="26">
        <v>11140</v>
      </c>
      <c r="M331" s="27">
        <v>191449</v>
      </c>
      <c r="N331" s="27">
        <v>418336</v>
      </c>
      <c r="O331" s="26">
        <v>620925</v>
      </c>
      <c r="P331" s="26">
        <v>204329</v>
      </c>
      <c r="Q331" s="27">
        <v>541576</v>
      </c>
      <c r="R331" s="27">
        <v>246962</v>
      </c>
      <c r="S331" s="26">
        <v>992867</v>
      </c>
      <c r="T331" s="26">
        <v>1716365</v>
      </c>
      <c r="U331" s="27">
        <v>1033004</v>
      </c>
      <c r="V331" s="27">
        <v>4838084</v>
      </c>
      <c r="W331" s="42">
        <v>7587453</v>
      </c>
    </row>
    <row r="332" spans="1:23" x14ac:dyDescent="0.2">
      <c r="A332" s="15" t="s">
        <v>20</v>
      </c>
      <c r="B332" s="16" t="s">
        <v>585</v>
      </c>
      <c r="C332" s="17" t="s">
        <v>586</v>
      </c>
      <c r="D332" s="26">
        <v>10292100</v>
      </c>
      <c r="E332" s="27">
        <v>19350008</v>
      </c>
      <c r="F332" s="27">
        <v>13170970</v>
      </c>
      <c r="G332" s="36">
        <f t="shared" si="60"/>
        <v>0.68067000282377144</v>
      </c>
      <c r="H332" s="26">
        <v>1088441</v>
      </c>
      <c r="I332" s="27">
        <v>1092145</v>
      </c>
      <c r="J332" s="27">
        <v>155221</v>
      </c>
      <c r="K332" s="26">
        <v>2335807</v>
      </c>
      <c r="L332" s="26">
        <v>1913294</v>
      </c>
      <c r="M332" s="27">
        <v>3244112</v>
      </c>
      <c r="N332" s="27">
        <v>457584</v>
      </c>
      <c r="O332" s="26">
        <v>5614990</v>
      </c>
      <c r="P332" s="26">
        <v>116936</v>
      </c>
      <c r="Q332" s="27">
        <v>209844</v>
      </c>
      <c r="R332" s="27">
        <v>233054</v>
      </c>
      <c r="S332" s="26">
        <v>559834</v>
      </c>
      <c r="T332" s="26">
        <v>0</v>
      </c>
      <c r="U332" s="27">
        <v>637257</v>
      </c>
      <c r="V332" s="27">
        <v>4023082</v>
      </c>
      <c r="W332" s="42">
        <v>4660339</v>
      </c>
    </row>
    <row r="333" spans="1:23" x14ac:dyDescent="0.2">
      <c r="A333" s="15" t="s">
        <v>20</v>
      </c>
      <c r="B333" s="16" t="s">
        <v>587</v>
      </c>
      <c r="C333" s="17" t="s">
        <v>588</v>
      </c>
      <c r="D333" s="26">
        <v>23465061</v>
      </c>
      <c r="E333" s="27">
        <v>24121346</v>
      </c>
      <c r="F333" s="27">
        <v>14624778</v>
      </c>
      <c r="G333" s="36">
        <f t="shared" si="60"/>
        <v>0.60630024543406491</v>
      </c>
      <c r="H333" s="26">
        <v>340680</v>
      </c>
      <c r="I333" s="27">
        <v>2135996</v>
      </c>
      <c r="J333" s="27">
        <v>2502482</v>
      </c>
      <c r="K333" s="26">
        <v>4979158</v>
      </c>
      <c r="L333" s="26">
        <v>1622796</v>
      </c>
      <c r="M333" s="27">
        <v>1055166</v>
      </c>
      <c r="N333" s="27">
        <v>374986</v>
      </c>
      <c r="O333" s="26">
        <v>3052948</v>
      </c>
      <c r="P333" s="26">
        <v>806791</v>
      </c>
      <c r="Q333" s="27">
        <v>29490</v>
      </c>
      <c r="R333" s="27">
        <v>55323</v>
      </c>
      <c r="S333" s="26">
        <v>891604</v>
      </c>
      <c r="T333" s="26">
        <v>126683</v>
      </c>
      <c r="U333" s="27">
        <v>1328519</v>
      </c>
      <c r="V333" s="27">
        <v>4245866</v>
      </c>
      <c r="W333" s="42">
        <v>5701068</v>
      </c>
    </row>
    <row r="334" spans="1:23" x14ac:dyDescent="0.2">
      <c r="A334" s="15" t="s">
        <v>35</v>
      </c>
      <c r="B334" s="16" t="s">
        <v>589</v>
      </c>
      <c r="C334" s="17" t="s">
        <v>590</v>
      </c>
      <c r="D334" s="26">
        <v>2715500</v>
      </c>
      <c r="E334" s="27">
        <v>2715503</v>
      </c>
      <c r="F334" s="27">
        <v>2131044</v>
      </c>
      <c r="G334" s="36">
        <f t="shared" si="60"/>
        <v>0.78476952520398613</v>
      </c>
      <c r="H334" s="26">
        <v>0</v>
      </c>
      <c r="I334" s="27">
        <v>0</v>
      </c>
      <c r="J334" s="27">
        <v>0</v>
      </c>
      <c r="K334" s="26">
        <v>0</v>
      </c>
      <c r="L334" s="26">
        <v>0</v>
      </c>
      <c r="M334" s="27">
        <v>0</v>
      </c>
      <c r="N334" s="27">
        <v>0</v>
      </c>
      <c r="O334" s="26">
        <v>0</v>
      </c>
      <c r="P334" s="26">
        <v>19600</v>
      </c>
      <c r="Q334" s="27">
        <v>10766</v>
      </c>
      <c r="R334" s="27">
        <v>7179</v>
      </c>
      <c r="S334" s="26">
        <v>37545</v>
      </c>
      <c r="T334" s="26">
        <v>0</v>
      </c>
      <c r="U334" s="27">
        <v>0</v>
      </c>
      <c r="V334" s="27">
        <v>2093499</v>
      </c>
      <c r="W334" s="42">
        <v>2093499</v>
      </c>
    </row>
    <row r="335" spans="1:23" ht="16.5" x14ac:dyDescent="0.3">
      <c r="A335" s="18" t="s">
        <v>0</v>
      </c>
      <c r="B335" s="19" t="s">
        <v>591</v>
      </c>
      <c r="C335" s="20" t="s">
        <v>0</v>
      </c>
      <c r="D335" s="28">
        <f>SUM(D331:D334)</f>
        <v>50934118</v>
      </c>
      <c r="E335" s="29">
        <f>SUM(E331:E334)</f>
        <v>73025546</v>
      </c>
      <c r="F335" s="29">
        <f>SUM(F331:F334)</f>
        <v>39632357</v>
      </c>
      <c r="G335" s="37">
        <f t="shared" si="60"/>
        <v>0.5427190780607104</v>
      </c>
      <c r="H335" s="28">
        <f t="shared" ref="H335:W335" si="66">SUM(H331:H334)</f>
        <v>1429121</v>
      </c>
      <c r="I335" s="29">
        <f t="shared" si="66"/>
        <v>3732461</v>
      </c>
      <c r="J335" s="29">
        <f t="shared" si="66"/>
        <v>2657703</v>
      </c>
      <c r="K335" s="28">
        <f t="shared" si="66"/>
        <v>7819285</v>
      </c>
      <c r="L335" s="28">
        <f t="shared" si="66"/>
        <v>3547230</v>
      </c>
      <c r="M335" s="29">
        <f t="shared" si="66"/>
        <v>4490727</v>
      </c>
      <c r="N335" s="29">
        <f t="shared" si="66"/>
        <v>1250906</v>
      </c>
      <c r="O335" s="28">
        <f t="shared" si="66"/>
        <v>9288863</v>
      </c>
      <c r="P335" s="28">
        <f t="shared" si="66"/>
        <v>1147656</v>
      </c>
      <c r="Q335" s="29">
        <f t="shared" si="66"/>
        <v>791676</v>
      </c>
      <c r="R335" s="29">
        <f t="shared" si="66"/>
        <v>542518</v>
      </c>
      <c r="S335" s="28">
        <f t="shared" si="66"/>
        <v>2481850</v>
      </c>
      <c r="T335" s="28">
        <f t="shared" si="66"/>
        <v>1843048</v>
      </c>
      <c r="U335" s="29">
        <f t="shared" si="66"/>
        <v>2998780</v>
      </c>
      <c r="V335" s="29">
        <f t="shared" si="66"/>
        <v>15200531</v>
      </c>
      <c r="W335" s="43">
        <f t="shared" si="66"/>
        <v>20042359</v>
      </c>
    </row>
    <row r="336" spans="1:23" ht="16.5" x14ac:dyDescent="0.3">
      <c r="A336" s="18" t="s">
        <v>0</v>
      </c>
      <c r="B336" s="19" t="s">
        <v>592</v>
      </c>
      <c r="C336" s="20" t="s">
        <v>0</v>
      </c>
      <c r="D336" s="28">
        <f>SUM(D300,D302:D307,D309:D314,D316:D320,D322:D329,D331:D334)</f>
        <v>11619998243</v>
      </c>
      <c r="E336" s="29">
        <f>SUM(E300,E302:E307,E309:E314,E316:E320,E322:E329,E331:E334)</f>
        <v>9582065279</v>
      </c>
      <c r="F336" s="29">
        <f>SUM(F300,F302:F307,F309:F314,F316:F320,F322:F329,F331:F334)</f>
        <v>7364875989</v>
      </c>
      <c r="G336" s="37">
        <f t="shared" si="60"/>
        <v>0.76861050040441914</v>
      </c>
      <c r="H336" s="28">
        <f t="shared" ref="H336:W336" si="67">SUM(H300,H302:H307,H309:H314,H316:H320,H322:H329,H331:H334)</f>
        <v>316701839</v>
      </c>
      <c r="I336" s="29">
        <f t="shared" si="67"/>
        <v>310072324</v>
      </c>
      <c r="J336" s="29">
        <f t="shared" si="67"/>
        <v>466136765</v>
      </c>
      <c r="K336" s="28">
        <f t="shared" si="67"/>
        <v>1092910928</v>
      </c>
      <c r="L336" s="28">
        <f t="shared" si="67"/>
        <v>587490449</v>
      </c>
      <c r="M336" s="29">
        <f t="shared" si="67"/>
        <v>583485295</v>
      </c>
      <c r="N336" s="29">
        <f t="shared" si="67"/>
        <v>721711213</v>
      </c>
      <c r="O336" s="28">
        <f t="shared" si="67"/>
        <v>1892686957</v>
      </c>
      <c r="P336" s="28">
        <f t="shared" si="67"/>
        <v>290383548</v>
      </c>
      <c r="Q336" s="29">
        <f t="shared" si="67"/>
        <v>444487859</v>
      </c>
      <c r="R336" s="29">
        <f t="shared" si="67"/>
        <v>767128902</v>
      </c>
      <c r="S336" s="28">
        <f t="shared" si="67"/>
        <v>1502000309</v>
      </c>
      <c r="T336" s="28">
        <f t="shared" si="67"/>
        <v>484970535</v>
      </c>
      <c r="U336" s="29">
        <f t="shared" si="67"/>
        <v>790198380</v>
      </c>
      <c r="V336" s="29">
        <f t="shared" si="67"/>
        <v>1602108880</v>
      </c>
      <c r="W336" s="43">
        <f t="shared" si="67"/>
        <v>2877277795</v>
      </c>
    </row>
    <row r="337" spans="1:23" ht="16.5" x14ac:dyDescent="0.3">
      <c r="A337" s="21" t="s">
        <v>0</v>
      </c>
      <c r="B337" s="22" t="s">
        <v>593</v>
      </c>
      <c r="C337" s="23" t="s">
        <v>0</v>
      </c>
      <c r="D337" s="32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69016173919</v>
      </c>
      <c r="E337" s="33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67358243497</v>
      </c>
      <c r="F337" s="33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47665142766</v>
      </c>
      <c r="G337" s="39">
        <f t="shared" si="60"/>
        <v>0.70763636774647942</v>
      </c>
      <c r="H337" s="32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2067387741</v>
      </c>
      <c r="I337" s="33">
        <f t="shared" si="68"/>
        <v>2706758651</v>
      </c>
      <c r="J337" s="33">
        <f t="shared" si="68"/>
        <v>3384883625</v>
      </c>
      <c r="K337" s="32">
        <f t="shared" si="68"/>
        <v>8159030017</v>
      </c>
      <c r="L337" s="32">
        <f t="shared" si="68"/>
        <v>3968392609</v>
      </c>
      <c r="M337" s="33">
        <f t="shared" si="68"/>
        <v>3724739515</v>
      </c>
      <c r="N337" s="33">
        <f t="shared" si="68"/>
        <v>4487527046</v>
      </c>
      <c r="O337" s="32">
        <f t="shared" si="68"/>
        <v>12180659170</v>
      </c>
      <c r="P337" s="32">
        <f t="shared" si="68"/>
        <v>1904896423</v>
      </c>
      <c r="Q337" s="33">
        <f t="shared" si="68"/>
        <v>8840486536</v>
      </c>
      <c r="R337" s="33">
        <f t="shared" si="68"/>
        <v>4294242417</v>
      </c>
      <c r="S337" s="32">
        <f t="shared" si="68"/>
        <v>15039625376</v>
      </c>
      <c r="T337" s="32">
        <f t="shared" si="68"/>
        <v>3109315320</v>
      </c>
      <c r="U337" s="33">
        <f t="shared" si="68"/>
        <v>4934900444</v>
      </c>
      <c r="V337" s="33">
        <f t="shared" si="68"/>
        <v>4241612439</v>
      </c>
      <c r="W337" s="45">
        <f t="shared" si="68"/>
        <v>12285828203</v>
      </c>
    </row>
    <row r="338" spans="1:23" x14ac:dyDescent="0.2">
      <c r="A338" s="24"/>
      <c r="B338" s="25"/>
      <c r="C338" s="24"/>
      <c r="D338" s="34"/>
      <c r="E338" s="34"/>
      <c r="F338" s="34"/>
      <c r="G338" s="40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</row>
    <row r="339" spans="1:23" x14ac:dyDescent="0.2">
      <c r="A339" s="24"/>
      <c r="B339" s="25"/>
      <c r="C339" s="24"/>
      <c r="D339" s="34"/>
      <c r="E339" s="34"/>
      <c r="F339" s="34"/>
      <c r="G339" s="40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</row>
    <row r="340" spans="1:23" x14ac:dyDescent="0.2">
      <c r="A340" s="24"/>
      <c r="B340" s="25"/>
      <c r="C340" s="24"/>
      <c r="D340" s="34"/>
      <c r="E340" s="34"/>
      <c r="F340" s="34"/>
      <c r="G340" s="40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</row>
    <row r="341" spans="1:23" x14ac:dyDescent="0.2">
      <c r="A341" s="24"/>
      <c r="B341" s="25"/>
      <c r="C341" s="24"/>
      <c r="D341" s="34"/>
      <c r="E341" s="34"/>
      <c r="F341" s="34"/>
      <c r="G341" s="40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</row>
    <row r="342" spans="1:23" x14ac:dyDescent="0.2">
      <c r="A342" s="24"/>
      <c r="B342" s="25"/>
      <c r="C342" s="24"/>
      <c r="D342" s="34"/>
      <c r="E342" s="34"/>
      <c r="F342" s="34"/>
      <c r="G342" s="40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</row>
    <row r="343" spans="1:23" x14ac:dyDescent="0.2">
      <c r="A343" s="24"/>
      <c r="B343" s="25"/>
      <c r="C343" s="24"/>
      <c r="D343" s="34"/>
      <c r="E343" s="34"/>
      <c r="F343" s="34"/>
      <c r="G343" s="40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</row>
    <row r="344" spans="1:23" x14ac:dyDescent="0.2">
      <c r="A344" s="24"/>
      <c r="B344" s="25"/>
      <c r="C344" s="24"/>
      <c r="D344" s="34"/>
      <c r="E344" s="34"/>
      <c r="F344" s="34"/>
      <c r="G344" s="40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</row>
    <row r="345" spans="1:23" x14ac:dyDescent="0.2">
      <c r="A345" s="24"/>
      <c r="B345" s="25"/>
      <c r="C345" s="24"/>
      <c r="D345" s="34"/>
      <c r="E345" s="34"/>
      <c r="F345" s="34"/>
      <c r="G345" s="40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</row>
    <row r="346" spans="1:23" x14ac:dyDescent="0.2">
      <c r="A346" s="24"/>
      <c r="B346" s="25"/>
      <c r="C346" s="24"/>
      <c r="D346" s="34"/>
      <c r="E346" s="34"/>
      <c r="F346" s="34"/>
      <c r="G346" s="40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</row>
    <row r="347" spans="1:23" x14ac:dyDescent="0.2">
      <c r="A347" s="24"/>
      <c r="B347" s="25"/>
      <c r="C347" s="24"/>
      <c r="D347" s="34"/>
      <c r="E347" s="34"/>
      <c r="F347" s="34"/>
      <c r="G347" s="40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</row>
    <row r="348" spans="1:23" x14ac:dyDescent="0.2">
      <c r="A348" s="24"/>
      <c r="B348" s="25"/>
      <c r="C348" s="24"/>
      <c r="D348" s="34"/>
      <c r="E348" s="34"/>
      <c r="F348" s="34"/>
      <c r="G348" s="40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</row>
    <row r="349" spans="1:23" x14ac:dyDescent="0.2">
      <c r="A349" s="24"/>
      <c r="B349" s="25"/>
      <c r="C349" s="24"/>
      <c r="D349" s="34"/>
      <c r="E349" s="34"/>
      <c r="F349" s="34"/>
      <c r="G349" s="40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</row>
    <row r="350" spans="1:23" x14ac:dyDescent="0.2">
      <c r="A350" s="24"/>
      <c r="B350" s="25"/>
      <c r="C350" s="24"/>
      <c r="D350" s="34"/>
      <c r="E350" s="34"/>
      <c r="F350" s="34"/>
      <c r="G350" s="40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</row>
    <row r="351" spans="1:23" x14ac:dyDescent="0.2">
      <c r="A351" s="24"/>
      <c r="B351" s="25"/>
      <c r="C351" s="24"/>
      <c r="D351" s="34"/>
      <c r="E351" s="34"/>
      <c r="F351" s="34"/>
      <c r="G351" s="40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</row>
    <row r="352" spans="1:23" x14ac:dyDescent="0.2">
      <c r="A352" s="24"/>
      <c r="B352" s="25"/>
      <c r="C352" s="24"/>
      <c r="D352" s="34"/>
      <c r="E352" s="34"/>
      <c r="F352" s="34"/>
      <c r="G352" s="40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</row>
    <row r="353" spans="1:23" x14ac:dyDescent="0.2">
      <c r="A353" s="24"/>
      <c r="B353" s="25"/>
      <c r="C353" s="24"/>
      <c r="D353" s="34"/>
      <c r="E353" s="34"/>
      <c r="F353" s="34"/>
      <c r="G353" s="40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</row>
    <row r="354" spans="1:23" x14ac:dyDescent="0.2">
      <c r="A354" s="24"/>
      <c r="B354" s="25"/>
      <c r="C354" s="24"/>
      <c r="D354" s="34"/>
      <c r="E354" s="34"/>
      <c r="F354" s="34"/>
      <c r="G354" s="40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</row>
    <row r="355" spans="1:23" x14ac:dyDescent="0.2">
      <c r="A355" s="24"/>
      <c r="B355" s="25"/>
      <c r="C355" s="24"/>
      <c r="D355" s="34"/>
      <c r="E355" s="34"/>
      <c r="F355" s="34"/>
      <c r="G355" s="40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</row>
    <row r="356" spans="1:23" x14ac:dyDescent="0.2">
      <c r="A356" s="24"/>
      <c r="B356" s="25"/>
      <c r="C356" s="24"/>
      <c r="D356" s="34"/>
      <c r="E356" s="34"/>
      <c r="F356" s="34"/>
      <c r="G356" s="40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</row>
    <row r="357" spans="1:23" x14ac:dyDescent="0.2">
      <c r="A357" s="24"/>
      <c r="B357" s="25"/>
      <c r="C357" s="24"/>
      <c r="D357" s="34"/>
      <c r="E357" s="34"/>
      <c r="F357" s="34"/>
      <c r="G357" s="40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</row>
    <row r="358" spans="1:23" x14ac:dyDescent="0.2">
      <c r="A358" s="24"/>
      <c r="B358" s="25"/>
      <c r="C358" s="24"/>
      <c r="D358" s="34"/>
      <c r="E358" s="34"/>
      <c r="F358" s="34"/>
      <c r="G358" s="40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</row>
    <row r="359" spans="1:23" x14ac:dyDescent="0.2">
      <c r="B359" s="1"/>
      <c r="D359" s="35"/>
      <c r="E359" s="35"/>
      <c r="F359" s="35"/>
      <c r="G359" s="41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</row>
    <row r="360" spans="1:23" x14ac:dyDescent="0.2">
      <c r="B360" s="1"/>
      <c r="D360" s="35"/>
      <c r="E360" s="35"/>
      <c r="F360" s="35"/>
      <c r="G360" s="41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C3F647-9CE1-461C-B7B7-E8C659E3F374}"/>
</file>

<file path=customXml/itemProps2.xml><?xml version="1.0" encoding="utf-8"?>
<ds:datastoreItem xmlns:ds="http://schemas.openxmlformats.org/officeDocument/2006/customXml" ds:itemID="{8BCF84D0-E8D3-434B-8D77-E2717F169FE8}"/>
</file>

<file path=customXml/itemProps3.xml><?xml version="1.0" encoding="utf-8"?>
<ds:datastoreItem xmlns:ds="http://schemas.openxmlformats.org/officeDocument/2006/customXml" ds:itemID="{31C233C6-DE60-46B9-9D2C-DE8E294634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Operating</vt:lpstr>
      <vt:lpstr>Capital</vt:lpstr>
      <vt:lpstr>Capital!Print_Area</vt:lpstr>
      <vt:lpstr>Operating!Print_Area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2022-08-12T13:30:17Z</dcterms:created>
  <dcterms:modified xsi:type="dcterms:W3CDTF">2022-08-12T13:33:13Z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